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riffault\Desktop\"/>
    </mc:Choice>
  </mc:AlternateContent>
  <xr:revisionPtr revIDLastSave="0" documentId="8_{B3EDC2C5-F3C1-497E-BBC3-8D1731A20845}" xr6:coauthVersionLast="47" xr6:coauthVersionMax="47" xr10:uidLastSave="{00000000-0000-0000-0000-000000000000}"/>
  <bookViews>
    <workbookView xWindow="-120" yWindow="-120" windowWidth="29040" windowHeight="15840"/>
  </bookViews>
  <sheets>
    <sheet name="Afficher - Détail ligne vente " sheetId="1" r:id="rId1"/>
    <sheet name="Technical Comment FactBox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0" i="1" l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D4" i="1" a="1"/>
  <c r="D4" i="1"/>
  <c r="D5" i="1" a="1"/>
  <c r="D5" i="1"/>
  <c r="D6" i="1" a="1"/>
  <c r="D6" i="1"/>
  <c r="D7" i="1" a="1"/>
  <c r="D7" i="1"/>
  <c r="D8" i="1" a="1"/>
  <c r="D8" i="1"/>
  <c r="D9" i="1" a="1"/>
  <c r="D9" i="1"/>
  <c r="D10" i="1" a="1"/>
  <c r="D10" i="1"/>
  <c r="D11" i="1" a="1"/>
  <c r="D11" i="1"/>
  <c r="D12" i="1" a="1"/>
  <c r="D12" i="1"/>
  <c r="D13" i="1" a="1"/>
  <c r="D13" i="1"/>
  <c r="D14" i="1" a="1"/>
  <c r="D14" i="1"/>
  <c r="D15" i="1" a="1"/>
  <c r="D15" i="1"/>
  <c r="D16" i="1" a="1"/>
  <c r="D16" i="1"/>
  <c r="D17" i="1" a="1"/>
  <c r="D17" i="1"/>
  <c r="D18" i="1" a="1"/>
  <c r="D18" i="1"/>
  <c r="D19" i="1" a="1"/>
  <c r="D19" i="1"/>
  <c r="D20" i="1" a="1"/>
  <c r="D20" i="1"/>
  <c r="D21" i="1" a="1"/>
  <c r="D21" i="1"/>
  <c r="D22" i="1" a="1"/>
  <c r="D22" i="1"/>
  <c r="D23" i="1" a="1"/>
  <c r="D23" i="1"/>
  <c r="D24" i="1" a="1"/>
  <c r="D24" i="1"/>
  <c r="D25" i="1" a="1"/>
  <c r="D25" i="1"/>
  <c r="D26" i="1" a="1"/>
  <c r="D26" i="1"/>
  <c r="D27" i="1" a="1"/>
  <c r="D27" i="1"/>
  <c r="D28" i="1" a="1"/>
  <c r="D28" i="1"/>
  <c r="D29" i="1" a="1"/>
  <c r="D29" i="1"/>
  <c r="D30" i="1" a="1"/>
  <c r="D30" i="1"/>
  <c r="D31" i="1" a="1"/>
  <c r="D31" i="1"/>
  <c r="D32" i="1" a="1"/>
  <c r="D32" i="1"/>
  <c r="D33" i="1" a="1"/>
  <c r="D33" i="1"/>
  <c r="D34" i="1" a="1"/>
  <c r="D34" i="1"/>
  <c r="D35" i="1" a="1"/>
  <c r="D35" i="1"/>
  <c r="D36" i="1" a="1"/>
  <c r="D36" i="1"/>
  <c r="D37" i="1" a="1"/>
  <c r="D37" i="1"/>
  <c r="D38" i="1" a="1"/>
  <c r="D38" i="1"/>
  <c r="D39" i="1" a="1"/>
  <c r="D39" i="1"/>
  <c r="D40" i="1" a="1"/>
  <c r="D40" i="1"/>
  <c r="D41" i="1" a="1"/>
  <c r="D41" i="1"/>
  <c r="D42" i="1" a="1"/>
  <c r="D42" i="1"/>
  <c r="D43" i="1" a="1"/>
  <c r="D43" i="1"/>
  <c r="D44" i="1" a="1"/>
  <c r="D44" i="1"/>
  <c r="D45" i="1" a="1"/>
  <c r="D45" i="1"/>
  <c r="D46" i="1" a="1"/>
  <c r="D46" i="1"/>
  <c r="D47" i="1" a="1"/>
  <c r="D47" i="1"/>
  <c r="D48" i="1" a="1"/>
  <c r="D48" i="1"/>
  <c r="D49" i="1" a="1"/>
  <c r="D49" i="1"/>
  <c r="D50" i="1" a="1"/>
  <c r="D50" i="1"/>
  <c r="D51" i="1" a="1"/>
  <c r="D51" i="1"/>
  <c r="D52" i="1" a="1"/>
  <c r="D52" i="1"/>
  <c r="D53" i="1" a="1"/>
  <c r="D53" i="1"/>
  <c r="D54" i="1" a="1"/>
  <c r="D54" i="1"/>
  <c r="D55" i="1" a="1"/>
  <c r="D55" i="1"/>
  <c r="D56" i="1" a="1"/>
  <c r="D56" i="1"/>
  <c r="D57" i="1" a="1"/>
  <c r="D57" i="1"/>
  <c r="D58" i="1" a="1"/>
  <c r="D58" i="1"/>
  <c r="D59" i="1" a="1"/>
  <c r="D59" i="1"/>
  <c r="D60" i="1" a="1"/>
  <c r="D60" i="1"/>
  <c r="D61" i="1" a="1"/>
  <c r="D61" i="1"/>
  <c r="D62" i="1" a="1"/>
  <c r="D62" i="1"/>
  <c r="D63" i="1" a="1"/>
  <c r="D63" i="1"/>
  <c r="D64" i="1" a="1"/>
  <c r="D64" i="1"/>
  <c r="D65" i="1" a="1"/>
  <c r="D65" i="1"/>
  <c r="D66" i="1" a="1"/>
  <c r="D66" i="1"/>
  <c r="D67" i="1" a="1"/>
  <c r="D67" i="1"/>
  <c r="D68" i="1" a="1"/>
  <c r="D68" i="1"/>
  <c r="D69" i="1" a="1"/>
  <c r="D69" i="1"/>
  <c r="D70" i="1" a="1"/>
  <c r="D70" i="1"/>
  <c r="D71" i="1" a="1"/>
  <c r="D71" i="1"/>
  <c r="D72" i="1" a="1"/>
  <c r="D72" i="1"/>
  <c r="D73" i="1" a="1"/>
  <c r="D73" i="1"/>
  <c r="D74" i="1" a="1"/>
  <c r="D74" i="1"/>
  <c r="D75" i="1" a="1"/>
  <c r="D75" i="1"/>
  <c r="D76" i="1" a="1"/>
  <c r="D76" i="1"/>
  <c r="D77" i="1" a="1"/>
  <c r="D77" i="1"/>
  <c r="D78" i="1" a="1"/>
  <c r="D78" i="1"/>
  <c r="D79" i="1" a="1"/>
  <c r="D79" i="1"/>
  <c r="D80" i="1" a="1"/>
  <c r="D80" i="1"/>
  <c r="D81" i="1" a="1"/>
  <c r="D81" i="1"/>
  <c r="D82" i="1" a="1"/>
  <c r="D82" i="1"/>
  <c r="D83" i="1" a="1"/>
  <c r="D83" i="1"/>
  <c r="D84" i="1" a="1"/>
  <c r="D84" i="1"/>
  <c r="D85" i="1" a="1"/>
  <c r="D85" i="1"/>
  <c r="D86" i="1" a="1"/>
  <c r="D86" i="1"/>
  <c r="D87" i="1" a="1"/>
  <c r="D87" i="1"/>
  <c r="D88" i="1" a="1"/>
  <c r="D88" i="1"/>
  <c r="D89" i="1" a="1"/>
  <c r="D89" i="1"/>
  <c r="D90" i="1" a="1"/>
  <c r="D90" i="1"/>
  <c r="D91" i="1" a="1"/>
  <c r="D91" i="1"/>
  <c r="D92" i="1" a="1"/>
  <c r="D92" i="1"/>
  <c r="D93" i="1" a="1"/>
  <c r="D93" i="1"/>
  <c r="D94" i="1" a="1"/>
  <c r="D94" i="1"/>
  <c r="D95" i="1" a="1"/>
  <c r="D95" i="1"/>
  <c r="D96" i="1" a="1"/>
  <c r="D96" i="1"/>
  <c r="D97" i="1" a="1"/>
  <c r="D97" i="1"/>
  <c r="D98" i="1" a="1"/>
  <c r="D98" i="1"/>
  <c r="D99" i="1" a="1"/>
  <c r="D99" i="1"/>
  <c r="D100" i="1" a="1"/>
  <c r="D100" i="1"/>
  <c r="D101" i="1" a="1"/>
  <c r="D101" i="1"/>
  <c r="D102" i="1" a="1"/>
  <c r="D102" i="1"/>
  <c r="D103" i="1" a="1"/>
  <c r="D103" i="1"/>
  <c r="D104" i="1" a="1"/>
  <c r="D104" i="1"/>
  <c r="D105" i="1" a="1"/>
  <c r="D105" i="1"/>
  <c r="D106" i="1" a="1"/>
  <c r="D106" i="1"/>
  <c r="D107" i="1" a="1"/>
  <c r="D107" i="1"/>
  <c r="D108" i="1" a="1"/>
  <c r="D108" i="1"/>
  <c r="D109" i="1" a="1"/>
  <c r="D109" i="1"/>
  <c r="D110" i="1" a="1"/>
  <c r="D110" i="1"/>
  <c r="D111" i="1" a="1"/>
  <c r="D111" i="1"/>
  <c r="D112" i="1" a="1"/>
  <c r="D112" i="1"/>
  <c r="D113" i="1" a="1"/>
  <c r="D113" i="1"/>
  <c r="D114" i="1" a="1"/>
  <c r="D114" i="1"/>
  <c r="D115" i="1" a="1"/>
  <c r="D115" i="1"/>
  <c r="D116" i="1" a="1"/>
  <c r="D116" i="1"/>
  <c r="D117" i="1" a="1"/>
  <c r="D117" i="1"/>
  <c r="D118" i="1" a="1"/>
  <c r="D118" i="1"/>
  <c r="D119" i="1" a="1"/>
  <c r="D119" i="1"/>
  <c r="D120" i="1" a="1"/>
  <c r="D120" i="1"/>
  <c r="D121" i="1" a="1"/>
  <c r="D121" i="1"/>
  <c r="D122" i="1" a="1"/>
  <c r="D122" i="1"/>
  <c r="D123" i="1" a="1"/>
  <c r="D123" i="1"/>
  <c r="D124" i="1" a="1"/>
  <c r="D124" i="1"/>
  <c r="D125" i="1" a="1"/>
  <c r="D125" i="1"/>
  <c r="D126" i="1" a="1"/>
  <c r="D126" i="1"/>
  <c r="D127" i="1" a="1"/>
  <c r="D127" i="1"/>
  <c r="D128" i="1" a="1"/>
  <c r="D128" i="1"/>
  <c r="D129" i="1" a="1"/>
  <c r="D129" i="1"/>
  <c r="D130" i="1" a="1"/>
  <c r="D130" i="1"/>
  <c r="D131" i="1" a="1"/>
  <c r="D131" i="1"/>
  <c r="D132" i="1" a="1"/>
  <c r="D132" i="1"/>
  <c r="D133" i="1" a="1"/>
  <c r="D133" i="1"/>
  <c r="D134" i="1" a="1"/>
  <c r="D134" i="1"/>
  <c r="D135" i="1" a="1"/>
  <c r="D135" i="1"/>
  <c r="D136" i="1" a="1"/>
  <c r="D136" i="1"/>
  <c r="D137" i="1" a="1"/>
  <c r="D137" i="1"/>
  <c r="D138" i="1" a="1"/>
  <c r="D138" i="1"/>
  <c r="D139" i="1" a="1"/>
  <c r="D139" i="1"/>
  <c r="D140" i="1" a="1"/>
  <c r="D140" i="1"/>
  <c r="D141" i="1" a="1"/>
  <c r="D141" i="1"/>
  <c r="D142" i="1" a="1"/>
  <c r="D142" i="1"/>
  <c r="D143" i="1" a="1"/>
  <c r="D143" i="1"/>
  <c r="D144" i="1" a="1"/>
  <c r="D144" i="1"/>
  <c r="D145" i="1" a="1"/>
  <c r="D145" i="1"/>
  <c r="D146" i="1" a="1"/>
  <c r="D146" i="1"/>
  <c r="D147" i="1" a="1"/>
  <c r="D147" i="1"/>
  <c r="D148" i="1" a="1"/>
  <c r="D148" i="1"/>
  <c r="D149" i="1" a="1"/>
  <c r="D149" i="1"/>
  <c r="D150" i="1" a="1"/>
  <c r="D150" i="1"/>
  <c r="D151" i="1" a="1"/>
  <c r="D151" i="1"/>
  <c r="D152" i="1" a="1"/>
  <c r="D152" i="1"/>
  <c r="D153" i="1" a="1"/>
  <c r="D153" i="1"/>
  <c r="D154" i="1" a="1"/>
  <c r="D154" i="1"/>
  <c r="D155" i="1" a="1"/>
  <c r="D155" i="1"/>
  <c r="D156" i="1" a="1"/>
  <c r="D156" i="1"/>
  <c r="D157" i="1" a="1"/>
  <c r="D157" i="1"/>
  <c r="D158" i="1" a="1"/>
  <c r="D158" i="1"/>
  <c r="D159" i="1" a="1"/>
  <c r="D159" i="1"/>
  <c r="D160" i="1" a="1"/>
  <c r="D160" i="1"/>
  <c r="D161" i="1" a="1"/>
  <c r="D161" i="1"/>
  <c r="D162" i="1" a="1"/>
  <c r="D162" i="1"/>
  <c r="D163" i="1" a="1"/>
  <c r="D163" i="1"/>
  <c r="D164" i="1" a="1"/>
  <c r="D164" i="1"/>
  <c r="D165" i="1" a="1"/>
  <c r="D165" i="1"/>
  <c r="D166" i="1" a="1"/>
  <c r="D166" i="1"/>
  <c r="D167" i="1" a="1"/>
  <c r="D167" i="1"/>
  <c r="D168" i="1" a="1"/>
  <c r="D168" i="1"/>
  <c r="D169" i="1" a="1"/>
  <c r="D169" i="1"/>
  <c r="D170" i="1" a="1"/>
  <c r="D170" i="1"/>
  <c r="D171" i="1" a="1"/>
  <c r="D171" i="1"/>
  <c r="D172" i="1" a="1"/>
  <c r="D172" i="1"/>
  <c r="D173" i="1" a="1"/>
  <c r="D173" i="1"/>
  <c r="D174" i="1" a="1"/>
  <c r="D174" i="1"/>
  <c r="D175" i="1" a="1"/>
  <c r="D175" i="1"/>
  <c r="D176" i="1" a="1"/>
  <c r="D176" i="1"/>
  <c r="D177" i="1" a="1"/>
  <c r="D177" i="1"/>
  <c r="D178" i="1" a="1"/>
  <c r="D178" i="1"/>
  <c r="D179" i="1" a="1"/>
  <c r="D179" i="1"/>
  <c r="D180" i="1" a="1"/>
  <c r="D180" i="1"/>
  <c r="D181" i="1" a="1"/>
  <c r="D181" i="1"/>
  <c r="D182" i="1" a="1"/>
  <c r="D182" i="1"/>
  <c r="D183" i="1" a="1"/>
  <c r="D183" i="1"/>
  <c r="D184" i="1" a="1"/>
  <c r="D184" i="1"/>
  <c r="D185" i="1" a="1"/>
  <c r="D185" i="1"/>
  <c r="D186" i="1" a="1"/>
  <c r="D186" i="1"/>
  <c r="D187" i="1" a="1"/>
  <c r="D187" i="1"/>
  <c r="D188" i="1" a="1"/>
  <c r="D188" i="1"/>
  <c r="D189" i="1" a="1"/>
  <c r="D189" i="1"/>
  <c r="D190" i="1" a="1"/>
  <c r="D190" i="1"/>
  <c r="D191" i="1" a="1"/>
  <c r="D191" i="1"/>
  <c r="D192" i="1" a="1"/>
  <c r="D192" i="1"/>
  <c r="D193" i="1" a="1"/>
  <c r="D193" i="1"/>
  <c r="D194" i="1" a="1"/>
  <c r="D194" i="1"/>
  <c r="D195" i="1" a="1"/>
  <c r="D195" i="1"/>
  <c r="D196" i="1" a="1"/>
  <c r="D196" i="1"/>
  <c r="D197" i="1" a="1"/>
  <c r="D197" i="1"/>
  <c r="D198" i="1" a="1"/>
  <c r="D198" i="1"/>
  <c r="D199" i="1" a="1"/>
  <c r="D199" i="1"/>
  <c r="D200" i="1" a="1"/>
  <c r="D200" i="1"/>
  <c r="D201" i="1" a="1"/>
  <c r="D201" i="1"/>
  <c r="D202" i="1" a="1"/>
  <c r="D202" i="1"/>
  <c r="D203" i="1" a="1"/>
  <c r="D203" i="1"/>
  <c r="D204" i="1" a="1"/>
  <c r="D204" i="1"/>
  <c r="D205" i="1" a="1"/>
  <c r="D205" i="1"/>
  <c r="D206" i="1" a="1"/>
  <c r="D206" i="1"/>
  <c r="D207" i="1" a="1"/>
  <c r="D207" i="1"/>
  <c r="D208" i="1" a="1"/>
  <c r="D208" i="1"/>
  <c r="D209" i="1" a="1"/>
  <c r="D209" i="1"/>
  <c r="D210" i="1" a="1"/>
  <c r="D210" i="1"/>
  <c r="D211" i="1" a="1"/>
  <c r="D211" i="1"/>
  <c r="D212" i="1" a="1"/>
  <c r="D212" i="1"/>
  <c r="D213" i="1" a="1"/>
  <c r="D213" i="1"/>
  <c r="D214" i="1" a="1"/>
  <c r="D214" i="1"/>
  <c r="D215" i="1" a="1"/>
  <c r="D215" i="1"/>
  <c r="D216" i="1" a="1"/>
  <c r="D216" i="1"/>
  <c r="D217" i="1" a="1"/>
  <c r="D217" i="1"/>
  <c r="D218" i="1" a="1"/>
  <c r="D218" i="1"/>
  <c r="D219" i="1" a="1"/>
  <c r="D219" i="1"/>
  <c r="D220" i="1" a="1"/>
  <c r="D220" i="1"/>
  <c r="D221" i="1" a="1"/>
  <c r="D221" i="1"/>
  <c r="D222" i="1" a="1"/>
  <c r="D222" i="1"/>
  <c r="D223" i="1" a="1"/>
  <c r="D223" i="1"/>
  <c r="D224" i="1" a="1"/>
  <c r="D224" i="1"/>
  <c r="D225" i="1" a="1"/>
  <c r="D225" i="1"/>
  <c r="D226" i="1" a="1"/>
  <c r="D226" i="1"/>
  <c r="D227" i="1" a="1"/>
  <c r="D227" i="1"/>
  <c r="D228" i="1" a="1"/>
  <c r="D228" i="1"/>
  <c r="D229" i="1" a="1"/>
  <c r="D229" i="1"/>
  <c r="D230" i="1" a="1"/>
  <c r="D230" i="1"/>
  <c r="D231" i="1" a="1"/>
  <c r="D231" i="1"/>
  <c r="D232" i="1" a="1"/>
  <c r="D232" i="1"/>
  <c r="D233" i="1" a="1"/>
  <c r="D233" i="1"/>
  <c r="D234" i="1" a="1"/>
  <c r="D234" i="1"/>
  <c r="D235" i="1" a="1"/>
  <c r="D235" i="1"/>
  <c r="D236" i="1" a="1"/>
  <c r="D236" i="1"/>
  <c r="D237" i="1" a="1"/>
  <c r="D237" i="1"/>
  <c r="D238" i="1" a="1"/>
  <c r="D238" i="1"/>
  <c r="D239" i="1" a="1"/>
  <c r="D239" i="1"/>
  <c r="D240" i="1" a="1"/>
  <c r="D240" i="1"/>
  <c r="D241" i="1" a="1"/>
  <c r="D241" i="1"/>
  <c r="D242" i="1" a="1"/>
  <c r="D242" i="1"/>
  <c r="D243" i="1" a="1"/>
  <c r="D243" i="1"/>
  <c r="D244" i="1" a="1"/>
  <c r="D244" i="1"/>
  <c r="D245" i="1" a="1"/>
  <c r="D245" i="1"/>
  <c r="D246" i="1" a="1"/>
  <c r="D246" i="1"/>
  <c r="D247" i="1" a="1"/>
  <c r="D247" i="1"/>
  <c r="D248" i="1" a="1"/>
  <c r="D248" i="1"/>
  <c r="D249" i="1" a="1"/>
  <c r="D249" i="1"/>
  <c r="D250" i="1" a="1"/>
  <c r="D250" i="1"/>
  <c r="D251" i="1" a="1"/>
  <c r="D251" i="1"/>
  <c r="D252" i="1" a="1"/>
  <c r="D252" i="1"/>
  <c r="D253" i="1" a="1"/>
  <c r="D253" i="1"/>
  <c r="D254" i="1" a="1"/>
  <c r="D254" i="1"/>
  <c r="D255" i="1" a="1"/>
  <c r="D255" i="1"/>
  <c r="D256" i="1" a="1"/>
  <c r="D256" i="1"/>
  <c r="D257" i="1" a="1"/>
  <c r="D257" i="1"/>
  <c r="D258" i="1" a="1"/>
  <c r="D258" i="1"/>
  <c r="D259" i="1" a="1"/>
  <c r="D259" i="1"/>
  <c r="D260" i="1" a="1"/>
  <c r="D260" i="1"/>
  <c r="D261" i="1" a="1"/>
  <c r="D261" i="1"/>
  <c r="D262" i="1" a="1"/>
  <c r="D262" i="1"/>
  <c r="D263" i="1" a="1"/>
  <c r="D263" i="1"/>
  <c r="D264" i="1" a="1"/>
  <c r="D264" i="1"/>
  <c r="D265" i="1" a="1"/>
  <c r="D265" i="1"/>
  <c r="D266" i="1" a="1"/>
  <c r="D266" i="1"/>
  <c r="D267" i="1" a="1"/>
  <c r="D267" i="1"/>
  <c r="D268" i="1" a="1"/>
  <c r="D268" i="1"/>
  <c r="D269" i="1" a="1"/>
  <c r="D269" i="1"/>
  <c r="D270" i="1" a="1"/>
  <c r="D270" i="1"/>
  <c r="D271" i="1" a="1"/>
  <c r="D271" i="1"/>
  <c r="D272" i="1" a="1"/>
  <c r="D272" i="1"/>
  <c r="D273" i="1" a="1"/>
  <c r="D273" i="1"/>
  <c r="D274" i="1" a="1"/>
  <c r="D274" i="1"/>
  <c r="D275" i="1" a="1"/>
  <c r="D275" i="1"/>
  <c r="D276" i="1" a="1"/>
  <c r="D276" i="1"/>
  <c r="D277" i="1" a="1"/>
  <c r="D277" i="1"/>
  <c r="D278" i="1" a="1"/>
  <c r="D278" i="1"/>
  <c r="D279" i="1" a="1"/>
  <c r="D279" i="1"/>
  <c r="D280" i="1" a="1"/>
  <c r="D280" i="1"/>
  <c r="D281" i="1" a="1"/>
  <c r="D281" i="1"/>
  <c r="D282" i="1" a="1"/>
  <c r="D282" i="1"/>
  <c r="D283" i="1" a="1"/>
  <c r="D283" i="1"/>
  <c r="D284" i="1" a="1"/>
  <c r="D284" i="1"/>
  <c r="D285" i="1" a="1"/>
  <c r="D285" i="1"/>
  <c r="D286" i="1" a="1"/>
  <c r="D286" i="1"/>
  <c r="D287" i="1" a="1"/>
  <c r="D287" i="1"/>
  <c r="D288" i="1" a="1"/>
  <c r="D288" i="1"/>
  <c r="D289" i="1" a="1"/>
  <c r="D289" i="1"/>
  <c r="D290" i="1" a="1"/>
  <c r="D290" i="1"/>
  <c r="D291" i="1" a="1"/>
  <c r="D291" i="1"/>
  <c r="D292" i="1" a="1"/>
  <c r="D292" i="1"/>
  <c r="D293" i="1" a="1"/>
  <c r="D293" i="1"/>
  <c r="D294" i="1" a="1"/>
  <c r="D294" i="1"/>
  <c r="D295" i="1" a="1"/>
  <c r="D295" i="1"/>
  <c r="D296" i="1" a="1"/>
  <c r="D296" i="1"/>
  <c r="D297" i="1" a="1"/>
  <c r="D297" i="1"/>
  <c r="D298" i="1" a="1"/>
  <c r="D298" i="1"/>
  <c r="D299" i="1" a="1"/>
  <c r="D299" i="1"/>
  <c r="D300" i="1" a="1"/>
  <c r="D300" i="1"/>
  <c r="D301" i="1" a="1"/>
  <c r="D301" i="1"/>
  <c r="D302" i="1" a="1"/>
  <c r="D302" i="1"/>
  <c r="D303" i="1" a="1"/>
  <c r="D303" i="1"/>
  <c r="D304" i="1" a="1"/>
  <c r="D304" i="1"/>
  <c r="D305" i="1" a="1"/>
  <c r="D305" i="1"/>
  <c r="D306" i="1" a="1"/>
  <c r="D306" i="1"/>
  <c r="D307" i="1" a="1"/>
  <c r="D307" i="1"/>
  <c r="D308" i="1" a="1"/>
  <c r="D308" i="1"/>
  <c r="D309" i="1" a="1"/>
  <c r="D309" i="1"/>
  <c r="D310" i="1" a="1"/>
  <c r="D310" i="1"/>
  <c r="D311" i="1" a="1"/>
  <c r="D311" i="1"/>
  <c r="D312" i="1" a="1"/>
  <c r="D312" i="1"/>
  <c r="D313" i="1" a="1"/>
  <c r="D313" i="1"/>
  <c r="D314" i="1" a="1"/>
  <c r="D314" i="1"/>
  <c r="D315" i="1" a="1"/>
  <c r="D315" i="1"/>
  <c r="D316" i="1" a="1"/>
  <c r="D316" i="1"/>
  <c r="D317" i="1" a="1"/>
  <c r="D317" i="1"/>
  <c r="D318" i="1" a="1"/>
  <c r="D318" i="1"/>
  <c r="D319" i="1" a="1"/>
  <c r="D319" i="1"/>
  <c r="D320" i="1" a="1"/>
  <c r="D320" i="1"/>
  <c r="D321" i="1" a="1"/>
  <c r="D321" i="1"/>
  <c r="D322" i="1" a="1"/>
  <c r="D322" i="1"/>
  <c r="D323" i="1" a="1"/>
  <c r="D323" i="1"/>
  <c r="D324" i="1" a="1"/>
  <c r="D324" i="1"/>
  <c r="D325" i="1" a="1"/>
  <c r="D325" i="1"/>
  <c r="D326" i="1" a="1"/>
  <c r="D326" i="1"/>
  <c r="D327" i="1" a="1"/>
  <c r="D327" i="1"/>
  <c r="D328" i="1" a="1"/>
  <c r="D328" i="1"/>
  <c r="D329" i="1" a="1"/>
  <c r="D329" i="1"/>
  <c r="D330" i="1" a="1"/>
  <c r="D330" i="1"/>
  <c r="D331" i="1" a="1"/>
  <c r="D331" i="1"/>
  <c r="D332" i="1" a="1"/>
  <c r="D332" i="1"/>
  <c r="D333" i="1" a="1"/>
  <c r="D333" i="1"/>
  <c r="D334" i="1" a="1"/>
  <c r="D334" i="1"/>
  <c r="D335" i="1" a="1"/>
  <c r="D335" i="1"/>
  <c r="D336" i="1" a="1"/>
  <c r="D336" i="1"/>
  <c r="D337" i="1" a="1"/>
  <c r="D337" i="1"/>
  <c r="D338" i="1" a="1"/>
  <c r="D338" i="1"/>
  <c r="D339" i="1" a="1"/>
  <c r="D339" i="1"/>
  <c r="D340" i="1" a="1"/>
  <c r="D340" i="1"/>
  <c r="D341" i="1" a="1"/>
  <c r="D341" i="1"/>
  <c r="D342" i="1" a="1"/>
  <c r="D342" i="1"/>
  <c r="D343" i="1" a="1"/>
  <c r="D343" i="1"/>
  <c r="D344" i="1" a="1"/>
  <c r="D344" i="1"/>
  <c r="D345" i="1" a="1"/>
  <c r="D345" i="1"/>
  <c r="D346" i="1" a="1"/>
  <c r="D346" i="1"/>
  <c r="D347" i="1" a="1"/>
  <c r="D347" i="1"/>
  <c r="D348" i="1" a="1"/>
  <c r="D348" i="1"/>
  <c r="D349" i="1" a="1"/>
  <c r="D349" i="1"/>
  <c r="D350" i="1" a="1"/>
  <c r="D350" i="1"/>
  <c r="D351" i="1" a="1"/>
  <c r="D351" i="1"/>
  <c r="D352" i="1" a="1"/>
  <c r="D352" i="1"/>
  <c r="D353" i="1" a="1"/>
  <c r="D353" i="1"/>
  <c r="D354" i="1" a="1"/>
  <c r="D354" i="1"/>
  <c r="D355" i="1" a="1"/>
  <c r="D355" i="1"/>
  <c r="D356" i="1" a="1"/>
  <c r="D356" i="1"/>
  <c r="D357" i="1" a="1"/>
  <c r="D357" i="1"/>
  <c r="D358" i="1" a="1"/>
  <c r="D358" i="1"/>
  <c r="D359" i="1" a="1"/>
  <c r="D359" i="1"/>
  <c r="D360" i="1" a="1"/>
  <c r="D360" i="1"/>
  <c r="D361" i="1" a="1"/>
  <c r="D361" i="1"/>
  <c r="D362" i="1" a="1"/>
  <c r="D362" i="1"/>
  <c r="D363" i="1" a="1"/>
  <c r="D363" i="1"/>
  <c r="D364" i="1" a="1"/>
  <c r="D364" i="1"/>
  <c r="D365" i="1" a="1"/>
  <c r="D365" i="1"/>
  <c r="D366" i="1" a="1"/>
  <c r="D366" i="1"/>
  <c r="D367" i="1" a="1"/>
  <c r="D367" i="1"/>
  <c r="D368" i="1" a="1"/>
  <c r="D368" i="1"/>
  <c r="D369" i="1" a="1"/>
  <c r="D369" i="1"/>
  <c r="D370" i="1" a="1"/>
  <c r="D370" i="1"/>
  <c r="D371" i="1" a="1"/>
  <c r="D371" i="1"/>
  <c r="D372" i="1" a="1"/>
  <c r="D372" i="1"/>
  <c r="D373" i="1" a="1"/>
  <c r="D373" i="1"/>
  <c r="D374" i="1" a="1"/>
  <c r="D374" i="1"/>
  <c r="D375" i="1" a="1"/>
  <c r="D375" i="1"/>
  <c r="D376" i="1" a="1"/>
  <c r="D376" i="1"/>
  <c r="D377" i="1" a="1"/>
  <c r="D377" i="1"/>
  <c r="D378" i="1" a="1"/>
  <c r="D378" i="1"/>
  <c r="D379" i="1" a="1"/>
  <c r="D379" i="1"/>
  <c r="D380" i="1" a="1"/>
  <c r="D380" i="1"/>
  <c r="D381" i="1" a="1"/>
  <c r="D381" i="1"/>
  <c r="D382" i="1" a="1"/>
  <c r="D382" i="1"/>
  <c r="D383" i="1" a="1"/>
  <c r="D383" i="1"/>
  <c r="D384" i="1" a="1"/>
  <c r="D384" i="1"/>
  <c r="D385" i="1" a="1"/>
  <c r="D385" i="1"/>
  <c r="D386" i="1" a="1"/>
  <c r="D386" i="1"/>
  <c r="D387" i="1" a="1"/>
  <c r="D387" i="1"/>
  <c r="D388" i="1" a="1"/>
  <c r="D388" i="1"/>
  <c r="D389" i="1" a="1"/>
  <c r="D389" i="1"/>
  <c r="D390" i="1" a="1"/>
  <c r="D390" i="1"/>
  <c r="D391" i="1" a="1"/>
  <c r="D391" i="1"/>
  <c r="D392" i="1" a="1"/>
  <c r="D392" i="1"/>
  <c r="D393" i="1" a="1"/>
  <c r="D393" i="1"/>
  <c r="D394" i="1" a="1"/>
  <c r="D394" i="1"/>
  <c r="D395" i="1" a="1"/>
  <c r="D395" i="1"/>
  <c r="D396" i="1" a="1"/>
  <c r="D396" i="1"/>
  <c r="D397" i="1" a="1"/>
  <c r="D397" i="1"/>
  <c r="D398" i="1" a="1"/>
  <c r="D398" i="1"/>
  <c r="D399" i="1" a="1"/>
  <c r="D399" i="1"/>
  <c r="D400" i="1" a="1"/>
  <c r="D400" i="1"/>
  <c r="D401" i="1" a="1"/>
  <c r="D401" i="1"/>
  <c r="D402" i="1" a="1"/>
  <c r="D402" i="1"/>
  <c r="D403" i="1" a="1"/>
  <c r="D403" i="1"/>
  <c r="D404" i="1" a="1"/>
  <c r="D404" i="1"/>
  <c r="D405" i="1" a="1"/>
  <c r="D405" i="1"/>
  <c r="D406" i="1" a="1"/>
  <c r="D406" i="1"/>
  <c r="D407" i="1" a="1"/>
  <c r="D407" i="1"/>
  <c r="D408" i="1" a="1"/>
  <c r="D408" i="1"/>
  <c r="D409" i="1" a="1"/>
  <c r="D409" i="1"/>
  <c r="D410" i="1" a="1"/>
  <c r="D410" i="1"/>
  <c r="D411" i="1" a="1"/>
  <c r="D411" i="1"/>
  <c r="D412" i="1" a="1"/>
  <c r="D412" i="1"/>
  <c r="D413" i="1" a="1"/>
  <c r="D413" i="1"/>
  <c r="D414" i="1" a="1"/>
  <c r="D414" i="1"/>
  <c r="D415" i="1" a="1"/>
  <c r="D415" i="1"/>
  <c r="D416" i="1" a="1"/>
  <c r="D416" i="1"/>
  <c r="D417" i="1" a="1"/>
  <c r="D417" i="1"/>
  <c r="D418" i="1" a="1"/>
  <c r="D418" i="1"/>
  <c r="D419" i="1" a="1"/>
  <c r="D419" i="1"/>
  <c r="D420" i="1" a="1"/>
  <c r="D420" i="1"/>
  <c r="D421" i="1" a="1"/>
  <c r="D421" i="1"/>
  <c r="D422" i="1" a="1"/>
  <c r="D422" i="1"/>
  <c r="D423" i="1" a="1"/>
  <c r="D423" i="1"/>
  <c r="D424" i="1" a="1"/>
  <c r="D424" i="1"/>
  <c r="D425" i="1" a="1"/>
  <c r="D425" i="1"/>
  <c r="D426" i="1" a="1"/>
  <c r="D426" i="1"/>
  <c r="D427" i="1" a="1"/>
  <c r="D427" i="1"/>
  <c r="D428" i="1" a="1"/>
  <c r="D428" i="1"/>
  <c r="D429" i="1" a="1"/>
  <c r="D429" i="1"/>
  <c r="D430" i="1" a="1"/>
  <c r="D430" i="1"/>
  <c r="D431" i="1" a="1"/>
  <c r="D431" i="1"/>
  <c r="D432" i="1" a="1"/>
  <c r="D432" i="1"/>
  <c r="D433" i="1" a="1"/>
  <c r="D433" i="1"/>
  <c r="D434" i="1" a="1"/>
  <c r="D434" i="1"/>
  <c r="D435" i="1" a="1"/>
  <c r="D435" i="1"/>
  <c r="D436" i="1" a="1"/>
  <c r="D436" i="1"/>
  <c r="D437" i="1" a="1"/>
  <c r="D437" i="1"/>
  <c r="D438" i="1" a="1"/>
  <c r="D438" i="1"/>
  <c r="D439" i="1" a="1"/>
  <c r="D439" i="1"/>
  <c r="D440" i="1" a="1"/>
  <c r="D440" i="1"/>
  <c r="D441" i="1" a="1"/>
  <c r="D441" i="1"/>
  <c r="D442" i="1" a="1"/>
  <c r="D442" i="1"/>
  <c r="D443" i="1" a="1"/>
  <c r="D443" i="1"/>
  <c r="D444" i="1" a="1"/>
  <c r="D444" i="1"/>
  <c r="D445" i="1" a="1"/>
  <c r="D445" i="1"/>
  <c r="D446" i="1" a="1"/>
  <c r="D446" i="1"/>
  <c r="D447" i="1" a="1"/>
  <c r="D447" i="1"/>
  <c r="D448" i="1" a="1"/>
  <c r="D448" i="1"/>
  <c r="D449" i="1" a="1"/>
  <c r="D449" i="1"/>
  <c r="D450" i="1" a="1"/>
  <c r="D450" i="1"/>
  <c r="D451" i="1" a="1"/>
  <c r="D451" i="1"/>
  <c r="D452" i="1" a="1"/>
  <c r="D452" i="1"/>
  <c r="D453" i="1" a="1"/>
  <c r="D453" i="1"/>
  <c r="D454" i="1" a="1"/>
  <c r="D454" i="1"/>
  <c r="D455" i="1" a="1"/>
  <c r="D455" i="1"/>
  <c r="D456" i="1" a="1"/>
  <c r="D456" i="1"/>
  <c r="D457" i="1" a="1"/>
  <c r="D457" i="1"/>
  <c r="D458" i="1" a="1"/>
  <c r="D458" i="1"/>
  <c r="D459" i="1" a="1"/>
  <c r="D459" i="1"/>
  <c r="D460" i="1" a="1"/>
  <c r="D460" i="1"/>
  <c r="D461" i="1" a="1"/>
  <c r="D461" i="1"/>
  <c r="D462" i="1" a="1"/>
  <c r="D462" i="1"/>
  <c r="D463" i="1" a="1"/>
  <c r="D463" i="1"/>
  <c r="D464" i="1" a="1"/>
  <c r="D464" i="1"/>
  <c r="D465" i="1" a="1"/>
  <c r="D465" i="1"/>
  <c r="D466" i="1" a="1"/>
  <c r="D466" i="1"/>
  <c r="D467" i="1" a="1"/>
  <c r="D467" i="1"/>
  <c r="D468" i="1" a="1"/>
  <c r="D468" i="1"/>
  <c r="D469" i="1" a="1"/>
  <c r="D469" i="1"/>
  <c r="D470" i="1" a="1"/>
  <c r="D470" i="1"/>
  <c r="D471" i="1" a="1"/>
  <c r="D471" i="1"/>
  <c r="D472" i="1" a="1"/>
  <c r="D472" i="1"/>
  <c r="D473" i="1" a="1"/>
  <c r="D473" i="1"/>
  <c r="D474" i="1" a="1"/>
  <c r="D474" i="1"/>
  <c r="D475" i="1" a="1"/>
  <c r="D475" i="1"/>
  <c r="D476" i="1" a="1"/>
  <c r="D476" i="1"/>
  <c r="D477" i="1" a="1"/>
  <c r="D477" i="1"/>
  <c r="D478" i="1" a="1"/>
  <c r="D478" i="1"/>
  <c r="D479" i="1" a="1"/>
  <c r="D479" i="1"/>
  <c r="D480" i="1" a="1"/>
  <c r="D480" i="1"/>
  <c r="D481" i="1" a="1"/>
  <c r="D481" i="1"/>
  <c r="D482" i="1" a="1"/>
  <c r="D482" i="1"/>
  <c r="D483" i="1" a="1"/>
  <c r="D483" i="1"/>
  <c r="D484" i="1" a="1"/>
  <c r="D484" i="1"/>
  <c r="D485" i="1" a="1"/>
  <c r="D485" i="1"/>
  <c r="D486" i="1" a="1"/>
  <c r="D486" i="1"/>
  <c r="D487" i="1" a="1"/>
  <c r="D487" i="1"/>
  <c r="D488" i="1" a="1"/>
  <c r="D488" i="1"/>
  <c r="D489" i="1" a="1"/>
  <c r="D489" i="1"/>
  <c r="D490" i="1" a="1"/>
  <c r="D490" i="1"/>
  <c r="D491" i="1" a="1"/>
  <c r="D491" i="1"/>
  <c r="D492" i="1" a="1"/>
  <c r="D492" i="1"/>
  <c r="D493" i="1" a="1"/>
  <c r="D493" i="1"/>
  <c r="D494" i="1" a="1"/>
  <c r="D494" i="1"/>
  <c r="D495" i="1" a="1"/>
  <c r="D495" i="1"/>
  <c r="D496" i="1" a="1"/>
  <c r="D496" i="1"/>
  <c r="D497" i="1" a="1"/>
  <c r="D497" i="1"/>
  <c r="D498" i="1" a="1"/>
  <c r="D498" i="1"/>
  <c r="D499" i="1" a="1"/>
  <c r="D499" i="1"/>
  <c r="D500" i="1" a="1"/>
  <c r="D500" i="1"/>
  <c r="D501" i="1" a="1"/>
  <c r="D501" i="1"/>
  <c r="D502" i="1" a="1"/>
  <c r="D502" i="1"/>
  <c r="D503" i="1" a="1"/>
  <c r="D503" i="1"/>
  <c r="D504" i="1" a="1"/>
  <c r="D504" i="1"/>
  <c r="D505" i="1" a="1"/>
  <c r="D505" i="1"/>
  <c r="D506" i="1" a="1"/>
  <c r="D506" i="1"/>
  <c r="D507" i="1" a="1"/>
  <c r="D507" i="1"/>
  <c r="D508" i="1" a="1"/>
  <c r="D508" i="1"/>
  <c r="D509" i="1" a="1"/>
  <c r="D509" i="1"/>
  <c r="D510" i="1" a="1"/>
  <c r="D510" i="1"/>
  <c r="D511" i="1" a="1"/>
  <c r="D511" i="1"/>
  <c r="D512" i="1" a="1"/>
  <c r="D512" i="1"/>
  <c r="D513" i="1" a="1"/>
  <c r="D513" i="1"/>
  <c r="D514" i="1" a="1"/>
  <c r="D514" i="1"/>
  <c r="D515" i="1" a="1"/>
  <c r="D515" i="1"/>
  <c r="D516" i="1" a="1"/>
  <c r="D516" i="1"/>
  <c r="D517" i="1" a="1"/>
  <c r="D517" i="1"/>
  <c r="D518" i="1" a="1"/>
  <c r="D518" i="1"/>
  <c r="D519" i="1" a="1"/>
  <c r="D519" i="1"/>
  <c r="D520" i="1" a="1"/>
  <c r="D520" i="1"/>
  <c r="D521" i="1" a="1"/>
  <c r="D521" i="1"/>
  <c r="D522" i="1" a="1"/>
  <c r="D522" i="1"/>
  <c r="D523" i="1" a="1"/>
  <c r="D523" i="1"/>
  <c r="D524" i="1" a="1"/>
  <c r="D524" i="1"/>
  <c r="D525" i="1" a="1"/>
  <c r="D525" i="1"/>
  <c r="D526" i="1" a="1"/>
  <c r="D526" i="1"/>
  <c r="D527" i="1" a="1"/>
  <c r="D527" i="1"/>
  <c r="D528" i="1" a="1"/>
  <c r="D528" i="1"/>
  <c r="D529" i="1" a="1"/>
  <c r="D529" i="1"/>
  <c r="D530" i="1" a="1"/>
  <c r="D530" i="1"/>
  <c r="D531" i="1" a="1"/>
  <c r="D531" i="1"/>
  <c r="D532" i="1" a="1"/>
  <c r="D532" i="1"/>
  <c r="D533" i="1" a="1"/>
  <c r="D533" i="1"/>
  <c r="D534" i="1" a="1"/>
  <c r="D534" i="1"/>
  <c r="D535" i="1" a="1"/>
  <c r="D535" i="1"/>
  <c r="D536" i="1" a="1"/>
  <c r="D536" i="1"/>
  <c r="D537" i="1" a="1"/>
  <c r="D537" i="1"/>
  <c r="D538" i="1" a="1"/>
  <c r="D538" i="1"/>
  <c r="D539" i="1" a="1"/>
  <c r="D539" i="1"/>
  <c r="D540" i="1" a="1"/>
  <c r="D540" i="1"/>
  <c r="D541" i="1" a="1"/>
  <c r="D541" i="1"/>
  <c r="D542" i="1" a="1"/>
  <c r="D542" i="1"/>
  <c r="D543" i="1" a="1"/>
  <c r="D543" i="1"/>
  <c r="D544" i="1" a="1"/>
  <c r="D544" i="1"/>
  <c r="D545" i="1" a="1"/>
  <c r="D545" i="1"/>
  <c r="D546" i="1" a="1"/>
  <c r="D546" i="1"/>
  <c r="D547" i="1" a="1"/>
  <c r="D547" i="1"/>
  <c r="D548" i="1" a="1"/>
  <c r="D548" i="1"/>
  <c r="D549" i="1" a="1"/>
  <c r="D549" i="1"/>
  <c r="D550" i="1" a="1"/>
  <c r="D550" i="1"/>
  <c r="D551" i="1" a="1"/>
  <c r="D551" i="1"/>
  <c r="D552" i="1" a="1"/>
  <c r="D552" i="1"/>
  <c r="D553" i="1" a="1"/>
  <c r="D553" i="1"/>
  <c r="D554" i="1" a="1"/>
  <c r="D554" i="1"/>
  <c r="D555" i="1" a="1"/>
  <c r="D555" i="1"/>
  <c r="D556" i="1" a="1"/>
  <c r="D556" i="1"/>
  <c r="D557" i="1" a="1"/>
  <c r="D557" i="1"/>
  <c r="D558" i="1" a="1"/>
  <c r="D558" i="1"/>
  <c r="D559" i="1" a="1"/>
  <c r="D559" i="1"/>
  <c r="D560" i="1" a="1"/>
  <c r="D560" i="1"/>
  <c r="D561" i="1" a="1"/>
  <c r="D561" i="1"/>
  <c r="D562" i="1" a="1"/>
  <c r="D562" i="1"/>
  <c r="D563" i="1" a="1"/>
  <c r="D563" i="1"/>
  <c r="D564" i="1" a="1"/>
  <c r="D564" i="1"/>
  <c r="D565" i="1" a="1"/>
  <c r="D565" i="1"/>
  <c r="D566" i="1" a="1"/>
  <c r="D566" i="1"/>
  <c r="D567" i="1" a="1"/>
  <c r="D567" i="1"/>
  <c r="D568" i="1" a="1"/>
  <c r="D568" i="1"/>
  <c r="D569" i="1" a="1"/>
  <c r="D569" i="1"/>
  <c r="D570" i="1" a="1"/>
  <c r="D570" i="1"/>
  <c r="D571" i="1" a="1"/>
  <c r="D571" i="1"/>
  <c r="D572" i="1" a="1"/>
  <c r="D572" i="1"/>
  <c r="D573" i="1" a="1"/>
  <c r="D573" i="1"/>
  <c r="D574" i="1" a="1"/>
  <c r="D574" i="1"/>
  <c r="D575" i="1" a="1"/>
  <c r="D575" i="1"/>
  <c r="D576" i="1" a="1"/>
  <c r="D576" i="1"/>
  <c r="D577" i="1" a="1"/>
  <c r="D577" i="1"/>
  <c r="D578" i="1" a="1"/>
  <c r="D578" i="1"/>
  <c r="D579" i="1" a="1"/>
  <c r="D579" i="1"/>
  <c r="D580" i="1" a="1"/>
  <c r="D580" i="1"/>
  <c r="D581" i="1" a="1"/>
  <c r="D581" i="1"/>
  <c r="D582" i="1" a="1"/>
  <c r="D582" i="1"/>
  <c r="D583" i="1" a="1"/>
  <c r="D583" i="1"/>
  <c r="D584" i="1" a="1"/>
  <c r="D584" i="1"/>
  <c r="D585" i="1" a="1"/>
  <c r="D585" i="1"/>
  <c r="D586" i="1" a="1"/>
  <c r="D586" i="1"/>
  <c r="D587" i="1" a="1"/>
  <c r="D587" i="1"/>
  <c r="D588" i="1" a="1"/>
  <c r="D588" i="1"/>
  <c r="D589" i="1" a="1"/>
  <c r="D589" i="1"/>
  <c r="D590" i="1" a="1"/>
  <c r="D590" i="1"/>
  <c r="D591" i="1" a="1"/>
  <c r="D591" i="1"/>
  <c r="D592" i="1" a="1"/>
  <c r="D592" i="1"/>
  <c r="D593" i="1" a="1"/>
  <c r="D593" i="1"/>
  <c r="D594" i="1" a="1"/>
  <c r="D594" i="1"/>
  <c r="D595" i="1" a="1"/>
  <c r="D595" i="1"/>
  <c r="D596" i="1" a="1"/>
  <c r="D596" i="1"/>
  <c r="D597" i="1" a="1"/>
  <c r="D597" i="1"/>
  <c r="D598" i="1" a="1"/>
  <c r="D598" i="1"/>
  <c r="D599" i="1" a="1"/>
  <c r="D599" i="1"/>
  <c r="D600" i="1" a="1"/>
  <c r="D600" i="1"/>
  <c r="D601" i="1" a="1"/>
  <c r="D601" i="1"/>
  <c r="D602" i="1" a="1"/>
  <c r="D602" i="1"/>
  <c r="D603" i="1" a="1"/>
  <c r="D603" i="1"/>
  <c r="D604" i="1" a="1"/>
  <c r="D604" i="1"/>
  <c r="D605" i="1" a="1"/>
  <c r="D605" i="1"/>
  <c r="D606" i="1" a="1"/>
  <c r="D606" i="1"/>
  <c r="D607" i="1" a="1"/>
  <c r="D607" i="1"/>
  <c r="D608" i="1" a="1"/>
  <c r="D608" i="1"/>
  <c r="D609" i="1" a="1"/>
  <c r="D609" i="1"/>
  <c r="D610" i="1" a="1"/>
  <c r="D610" i="1"/>
  <c r="D611" i="1" a="1"/>
  <c r="D611" i="1"/>
  <c r="D612" i="1" a="1"/>
  <c r="D612" i="1"/>
  <c r="D613" i="1" a="1"/>
  <c r="D613" i="1"/>
  <c r="D614" i="1" a="1"/>
  <c r="D614" i="1"/>
  <c r="D615" i="1" a="1"/>
  <c r="D615" i="1"/>
  <c r="D616" i="1" a="1"/>
  <c r="D616" i="1"/>
  <c r="D617" i="1" a="1"/>
  <c r="D617" i="1"/>
  <c r="D618" i="1" a="1"/>
  <c r="D618" i="1"/>
  <c r="D619" i="1" a="1"/>
  <c r="D619" i="1"/>
  <c r="D620" i="1" a="1"/>
  <c r="D620" i="1"/>
  <c r="D621" i="1" a="1"/>
  <c r="D621" i="1"/>
  <c r="D622" i="1" a="1"/>
  <c r="D622" i="1"/>
  <c r="D623" i="1" a="1"/>
  <c r="D623" i="1"/>
  <c r="D624" i="1" a="1"/>
  <c r="D624" i="1"/>
  <c r="D625" i="1" a="1"/>
  <c r="D625" i="1"/>
  <c r="D626" i="1" a="1"/>
  <c r="D626" i="1"/>
  <c r="D627" i="1" a="1"/>
  <c r="D627" i="1"/>
  <c r="D628" i="1" a="1"/>
  <c r="D628" i="1"/>
  <c r="D629" i="1" a="1"/>
  <c r="D629" i="1"/>
  <c r="D630" i="1" a="1"/>
  <c r="D630" i="1"/>
  <c r="D631" i="1" a="1"/>
  <c r="D631" i="1"/>
  <c r="D632" i="1" a="1"/>
  <c r="D632" i="1"/>
  <c r="D633" i="1" a="1"/>
  <c r="D633" i="1"/>
  <c r="D634" i="1" a="1"/>
  <c r="D634" i="1"/>
  <c r="D635" i="1" a="1"/>
  <c r="D635" i="1"/>
  <c r="D636" i="1" a="1"/>
  <c r="D636" i="1"/>
  <c r="D637" i="1" a="1"/>
  <c r="D637" i="1"/>
  <c r="D638" i="1" a="1"/>
  <c r="D638" i="1"/>
  <c r="D639" i="1" a="1"/>
  <c r="D639" i="1"/>
  <c r="D640" i="1" a="1"/>
  <c r="D640" i="1"/>
  <c r="D641" i="1" a="1"/>
  <c r="D641" i="1"/>
  <c r="D642" i="1" a="1"/>
  <c r="D642" i="1"/>
  <c r="D643" i="1" a="1"/>
  <c r="D643" i="1"/>
  <c r="D644" i="1" a="1"/>
  <c r="D644" i="1"/>
  <c r="D645" i="1" a="1"/>
  <c r="D645" i="1"/>
  <c r="D646" i="1" a="1"/>
  <c r="D646" i="1"/>
  <c r="D647" i="1" a="1"/>
  <c r="D647" i="1"/>
  <c r="D648" i="1" a="1"/>
  <c r="D648" i="1"/>
  <c r="D649" i="1" a="1"/>
  <c r="D649" i="1"/>
  <c r="D650" i="1" a="1"/>
  <c r="D650" i="1"/>
  <c r="D651" i="1" a="1"/>
  <c r="D651" i="1"/>
  <c r="D652" i="1" a="1"/>
  <c r="D652" i="1"/>
  <c r="D653" i="1" a="1"/>
  <c r="D653" i="1"/>
  <c r="D654" i="1" a="1"/>
  <c r="D654" i="1"/>
  <c r="D655" i="1" a="1"/>
  <c r="D655" i="1"/>
  <c r="D656" i="1" a="1"/>
  <c r="D656" i="1"/>
  <c r="D657" i="1" a="1"/>
  <c r="D657" i="1"/>
  <c r="D658" i="1" a="1"/>
  <c r="D658" i="1"/>
  <c r="D659" i="1" a="1"/>
  <c r="D659" i="1"/>
  <c r="D660" i="1" a="1"/>
  <c r="D660" i="1"/>
  <c r="D661" i="1" a="1"/>
  <c r="D661" i="1"/>
  <c r="D662" i="1" a="1"/>
  <c r="D662" i="1"/>
  <c r="D663" i="1" a="1"/>
  <c r="D663" i="1"/>
  <c r="D664" i="1" a="1"/>
  <c r="D664" i="1"/>
  <c r="D665" i="1" a="1"/>
  <c r="D665" i="1"/>
  <c r="D666" i="1" a="1"/>
  <c r="D666" i="1"/>
  <c r="D667" i="1" a="1"/>
  <c r="D667" i="1"/>
  <c r="D668" i="1" a="1"/>
  <c r="D668" i="1"/>
  <c r="D669" i="1" a="1"/>
  <c r="D669" i="1"/>
  <c r="D670" i="1" a="1"/>
  <c r="D670" i="1"/>
  <c r="D671" i="1" a="1"/>
  <c r="D671" i="1"/>
  <c r="D672" i="1" a="1"/>
  <c r="D672" i="1"/>
  <c r="D673" i="1" a="1"/>
  <c r="D673" i="1"/>
  <c r="D674" i="1" a="1"/>
  <c r="D674" i="1"/>
  <c r="D675" i="1" a="1"/>
  <c r="D675" i="1"/>
  <c r="D676" i="1" a="1"/>
  <c r="D676" i="1"/>
  <c r="D677" i="1" a="1"/>
  <c r="D677" i="1"/>
  <c r="D678" i="1" a="1"/>
  <c r="D678" i="1"/>
  <c r="D679" i="1" a="1"/>
  <c r="D679" i="1"/>
  <c r="D680" i="1" a="1"/>
  <c r="D680" i="1"/>
  <c r="D681" i="1" a="1"/>
  <c r="D681" i="1"/>
  <c r="D682" i="1" a="1"/>
  <c r="D682" i="1"/>
  <c r="D683" i="1" a="1"/>
  <c r="D683" i="1"/>
  <c r="D684" i="1" a="1"/>
  <c r="D684" i="1"/>
  <c r="D685" i="1" a="1"/>
  <c r="D685" i="1"/>
  <c r="D686" i="1" a="1"/>
  <c r="D686" i="1"/>
  <c r="D687" i="1" a="1"/>
  <c r="D687" i="1"/>
  <c r="D688" i="1" a="1"/>
  <c r="D688" i="1"/>
  <c r="D689" i="1" a="1"/>
  <c r="D689" i="1"/>
  <c r="D690" i="1" a="1"/>
  <c r="D690" i="1"/>
  <c r="D691" i="1" a="1"/>
  <c r="D691" i="1"/>
  <c r="D692" i="1" a="1"/>
  <c r="D692" i="1"/>
  <c r="D693" i="1" a="1"/>
  <c r="D693" i="1"/>
  <c r="D694" i="1" a="1"/>
  <c r="D694" i="1"/>
  <c r="D695" i="1" a="1"/>
  <c r="D695" i="1"/>
  <c r="D696" i="1" a="1"/>
  <c r="D696" i="1"/>
  <c r="D697" i="1" a="1"/>
  <c r="D697" i="1"/>
  <c r="D698" i="1" a="1"/>
  <c r="D698" i="1"/>
  <c r="D699" i="1" a="1"/>
  <c r="D699" i="1"/>
  <c r="D700" i="1" a="1"/>
  <c r="D700" i="1"/>
  <c r="D701" i="1" a="1"/>
  <c r="D701" i="1"/>
  <c r="D702" i="1" a="1"/>
  <c r="D702" i="1"/>
  <c r="D703" i="1" a="1"/>
  <c r="D703" i="1"/>
  <c r="D704" i="1" a="1"/>
  <c r="D704" i="1"/>
  <c r="D705" i="1" a="1"/>
  <c r="D705" i="1"/>
  <c r="D706" i="1" a="1"/>
  <c r="D706" i="1"/>
  <c r="D707" i="1" a="1"/>
  <c r="D707" i="1"/>
  <c r="D708" i="1" a="1"/>
  <c r="D708" i="1"/>
  <c r="D709" i="1" a="1"/>
  <c r="D709" i="1"/>
  <c r="D710" i="1" a="1"/>
  <c r="D710" i="1"/>
  <c r="D711" i="1" a="1"/>
  <c r="D711" i="1"/>
  <c r="D712" i="1" a="1"/>
  <c r="D712" i="1"/>
  <c r="D713" i="1" a="1"/>
  <c r="D713" i="1"/>
  <c r="D714" i="1" a="1"/>
  <c r="D714" i="1"/>
  <c r="D715" i="1" a="1"/>
  <c r="D715" i="1"/>
  <c r="D716" i="1" a="1"/>
  <c r="D716" i="1"/>
  <c r="D717" i="1" a="1"/>
  <c r="D717" i="1"/>
  <c r="D718" i="1" a="1"/>
  <c r="D718" i="1"/>
  <c r="D719" i="1" a="1"/>
  <c r="D719" i="1"/>
  <c r="D720" i="1" a="1"/>
  <c r="D720" i="1"/>
  <c r="D721" i="1" a="1"/>
  <c r="D721" i="1"/>
  <c r="D722" i="1" a="1"/>
  <c r="D722" i="1"/>
  <c r="D723" i="1" a="1"/>
  <c r="D723" i="1"/>
  <c r="D724" i="1" a="1"/>
  <c r="D724" i="1"/>
  <c r="D725" i="1" a="1"/>
  <c r="D725" i="1"/>
  <c r="D726" i="1" a="1"/>
  <c r="D726" i="1"/>
  <c r="D727" i="1" a="1"/>
  <c r="D727" i="1"/>
  <c r="D728" i="1" a="1"/>
  <c r="D728" i="1"/>
  <c r="D729" i="1" a="1"/>
  <c r="D729" i="1"/>
  <c r="D730" i="1" a="1"/>
  <c r="D730" i="1"/>
  <c r="D731" i="1" a="1"/>
  <c r="D731" i="1"/>
  <c r="D732" i="1" a="1"/>
  <c r="D732" i="1"/>
  <c r="D733" i="1" a="1"/>
  <c r="D733" i="1"/>
  <c r="D734" i="1" a="1"/>
  <c r="D734" i="1"/>
  <c r="D735" i="1" a="1"/>
  <c r="D735" i="1"/>
  <c r="D736" i="1" a="1"/>
  <c r="D736" i="1"/>
  <c r="D737" i="1" a="1"/>
  <c r="D737" i="1"/>
  <c r="D738" i="1" a="1"/>
  <c r="D738" i="1"/>
  <c r="D739" i="1" a="1"/>
  <c r="D739" i="1"/>
  <c r="D740" i="1" a="1"/>
  <c r="D740" i="1"/>
  <c r="D741" i="1" a="1"/>
  <c r="D741" i="1"/>
  <c r="D742" i="1" a="1"/>
  <c r="D742" i="1"/>
  <c r="D743" i="1" a="1"/>
  <c r="D743" i="1"/>
  <c r="D744" i="1" a="1"/>
  <c r="D744" i="1"/>
  <c r="D745" i="1" a="1"/>
  <c r="D745" i="1"/>
  <c r="D746" i="1" a="1"/>
  <c r="D746" i="1"/>
  <c r="D747" i="1" a="1"/>
  <c r="D747" i="1"/>
  <c r="D748" i="1" a="1"/>
  <c r="D748" i="1"/>
  <c r="D749" i="1" a="1"/>
  <c r="D749" i="1"/>
  <c r="D750" i="1" a="1"/>
  <c r="D750" i="1"/>
  <c r="D751" i="1" a="1"/>
  <c r="D751" i="1"/>
  <c r="D752" i="1" a="1"/>
  <c r="D752" i="1"/>
  <c r="D753" i="1" a="1"/>
  <c r="D753" i="1"/>
  <c r="D754" i="1" a="1"/>
  <c r="D754" i="1"/>
  <c r="D755" i="1" a="1"/>
  <c r="D755" i="1"/>
  <c r="D756" i="1" a="1"/>
  <c r="D756" i="1"/>
  <c r="D757" i="1" a="1"/>
  <c r="D757" i="1"/>
  <c r="D758" i="1" a="1"/>
  <c r="D758" i="1"/>
  <c r="D759" i="1" a="1"/>
  <c r="D759" i="1"/>
  <c r="D760" i="1" a="1"/>
  <c r="D760" i="1"/>
  <c r="D761" i="1" a="1"/>
  <c r="D761" i="1"/>
  <c r="D762" i="1" a="1"/>
  <c r="D762" i="1"/>
  <c r="D763" i="1" a="1"/>
  <c r="D763" i="1"/>
  <c r="D764" i="1" a="1"/>
  <c r="D764" i="1"/>
  <c r="D765" i="1" a="1"/>
  <c r="D765" i="1"/>
  <c r="D766" i="1" a="1"/>
  <c r="D766" i="1"/>
  <c r="D767" i="1" a="1"/>
  <c r="D767" i="1"/>
  <c r="D768" i="1" a="1"/>
  <c r="D768" i="1"/>
  <c r="D769" i="1" a="1"/>
  <c r="D769" i="1"/>
  <c r="D770" i="1" a="1"/>
  <c r="D770" i="1"/>
  <c r="D771" i="1" a="1"/>
  <c r="D771" i="1"/>
  <c r="D772" i="1" a="1"/>
  <c r="D772" i="1"/>
  <c r="D773" i="1" a="1"/>
  <c r="D773" i="1"/>
  <c r="D774" i="1" a="1"/>
  <c r="D774" i="1"/>
  <c r="D775" i="1" a="1"/>
  <c r="D775" i="1"/>
  <c r="D776" i="1" a="1"/>
  <c r="D776" i="1"/>
  <c r="D777" i="1" a="1"/>
  <c r="D777" i="1"/>
  <c r="D778" i="1" a="1"/>
  <c r="D778" i="1"/>
  <c r="D779" i="1" a="1"/>
  <c r="D779" i="1"/>
  <c r="D780" i="1" a="1"/>
  <c r="D780" i="1"/>
  <c r="D781" i="1" a="1"/>
  <c r="D781" i="1"/>
  <c r="D782" i="1" a="1"/>
  <c r="D782" i="1"/>
  <c r="D783" i="1" a="1"/>
  <c r="D783" i="1"/>
  <c r="D784" i="1" a="1"/>
  <c r="D784" i="1"/>
  <c r="D785" i="1" a="1"/>
  <c r="D785" i="1"/>
  <c r="D786" i="1" a="1"/>
  <c r="D786" i="1"/>
  <c r="D787" i="1" a="1"/>
  <c r="D787" i="1"/>
  <c r="D788" i="1" a="1"/>
  <c r="D788" i="1"/>
  <c r="D789" i="1" a="1"/>
  <c r="D789" i="1"/>
  <c r="D790" i="1" a="1"/>
  <c r="D790" i="1"/>
  <c r="D791" i="1" a="1"/>
  <c r="D791" i="1"/>
  <c r="D792" i="1" a="1"/>
  <c r="D792" i="1"/>
  <c r="D793" i="1" a="1"/>
  <c r="D793" i="1"/>
  <c r="D794" i="1" a="1"/>
  <c r="D794" i="1"/>
  <c r="D795" i="1" a="1"/>
  <c r="D795" i="1"/>
  <c r="D796" i="1" a="1"/>
  <c r="D796" i="1"/>
  <c r="D797" i="1" a="1"/>
  <c r="D797" i="1"/>
  <c r="D798" i="1" a="1"/>
  <c r="D798" i="1"/>
  <c r="D799" i="1" a="1"/>
  <c r="D799" i="1"/>
  <c r="D800" i="1" a="1"/>
  <c r="D800" i="1"/>
  <c r="D801" i="1" a="1"/>
  <c r="D801" i="1"/>
  <c r="D802" i="1" a="1"/>
  <c r="D802" i="1"/>
  <c r="D803" i="1" a="1"/>
  <c r="D803" i="1"/>
  <c r="D804" i="1" a="1"/>
  <c r="D804" i="1"/>
  <c r="D805" i="1" a="1"/>
  <c r="D805" i="1"/>
  <c r="D806" i="1" a="1"/>
  <c r="D806" i="1"/>
  <c r="D807" i="1" a="1"/>
  <c r="D807" i="1"/>
  <c r="D808" i="1" a="1"/>
  <c r="D808" i="1"/>
  <c r="D809" i="1" a="1"/>
  <c r="D809" i="1"/>
  <c r="D810" i="1" a="1"/>
  <c r="D810" i="1"/>
  <c r="D811" i="1" a="1"/>
  <c r="D811" i="1"/>
  <c r="D812" i="1" a="1"/>
  <c r="D812" i="1"/>
  <c r="D813" i="1" a="1"/>
  <c r="D813" i="1"/>
  <c r="D814" i="1" a="1"/>
  <c r="D814" i="1"/>
  <c r="D815" i="1" a="1"/>
  <c r="D815" i="1"/>
  <c r="D816" i="1" a="1"/>
  <c r="D816" i="1"/>
  <c r="D817" i="1" a="1"/>
  <c r="D817" i="1"/>
  <c r="D818" i="1" a="1"/>
  <c r="D818" i="1"/>
  <c r="D819" i="1" a="1"/>
  <c r="D819" i="1"/>
  <c r="D820" i="1" a="1"/>
  <c r="D820" i="1"/>
  <c r="D821" i="1" a="1"/>
  <c r="D821" i="1"/>
  <c r="D822" i="1" a="1"/>
  <c r="D822" i="1"/>
  <c r="D823" i="1" a="1"/>
  <c r="D823" i="1"/>
  <c r="D824" i="1" a="1"/>
  <c r="D824" i="1"/>
  <c r="D825" i="1" a="1"/>
  <c r="D825" i="1"/>
  <c r="D826" i="1" a="1"/>
  <c r="D826" i="1"/>
  <c r="D827" i="1" a="1"/>
  <c r="D827" i="1"/>
  <c r="D828" i="1" a="1"/>
  <c r="D828" i="1"/>
  <c r="D829" i="1" a="1"/>
  <c r="D829" i="1"/>
  <c r="D830" i="1" a="1"/>
  <c r="D830" i="1"/>
  <c r="D831" i="1" a="1"/>
  <c r="D831" i="1"/>
  <c r="D3" i="1" a="1"/>
  <c r="D3" i="1"/>
  <c r="I4" i="1"/>
  <c r="K4" i="1"/>
  <c r="I5" i="1"/>
  <c r="K5" i="1"/>
  <c r="I6" i="1"/>
  <c r="K6" i="1"/>
  <c r="I10" i="1"/>
  <c r="K10" i="1"/>
  <c r="K3" i="1"/>
  <c r="K7" i="1"/>
  <c r="K8" i="1"/>
  <c r="K9" i="1"/>
  <c r="I11" i="1"/>
  <c r="K11" i="1"/>
  <c r="I12" i="1"/>
  <c r="K12" i="1"/>
  <c r="I13" i="1"/>
  <c r="K13" i="1"/>
  <c r="I14" i="1"/>
  <c r="K14" i="1"/>
  <c r="I15" i="1"/>
  <c r="K15" i="1"/>
  <c r="I16" i="1"/>
  <c r="K16" i="1"/>
  <c r="I17" i="1"/>
  <c r="K17" i="1"/>
  <c r="I18" i="1"/>
  <c r="K18" i="1"/>
  <c r="I19" i="1"/>
  <c r="K19" i="1"/>
  <c r="I20" i="1"/>
  <c r="K20" i="1"/>
  <c r="I21" i="1"/>
  <c r="K21" i="1"/>
  <c r="I22" i="1"/>
  <c r="K22" i="1"/>
  <c r="I23" i="1"/>
  <c r="K23" i="1"/>
  <c r="I24" i="1"/>
  <c r="K24" i="1"/>
  <c r="I25" i="1"/>
  <c r="K25" i="1"/>
  <c r="I26" i="1"/>
  <c r="K26" i="1"/>
  <c r="I27" i="1"/>
  <c r="K27" i="1"/>
  <c r="K28" i="1"/>
  <c r="I29" i="1"/>
  <c r="K29" i="1"/>
  <c r="I30" i="1"/>
  <c r="K30" i="1"/>
  <c r="I31" i="1"/>
  <c r="K31" i="1"/>
  <c r="I32" i="1"/>
  <c r="K32" i="1"/>
  <c r="I33" i="1"/>
  <c r="K33" i="1"/>
  <c r="I34" i="1"/>
  <c r="K34" i="1"/>
  <c r="I35" i="1"/>
  <c r="K35" i="1"/>
  <c r="I36" i="1"/>
  <c r="K36" i="1"/>
  <c r="I37" i="1"/>
  <c r="K37" i="1"/>
  <c r="I38" i="1"/>
  <c r="K38" i="1"/>
  <c r="I39" i="1"/>
  <c r="K39" i="1"/>
  <c r="I40" i="1"/>
  <c r="K40" i="1"/>
  <c r="I41" i="1"/>
  <c r="K41" i="1"/>
  <c r="I42" i="1"/>
  <c r="K42" i="1"/>
  <c r="I43" i="1"/>
  <c r="K43" i="1"/>
  <c r="I44" i="1"/>
  <c r="K44" i="1"/>
  <c r="I45" i="1"/>
  <c r="K45" i="1"/>
  <c r="I46" i="1"/>
  <c r="K46" i="1"/>
  <c r="K47" i="1"/>
  <c r="I48" i="1"/>
  <c r="K48" i="1"/>
  <c r="I49" i="1"/>
  <c r="K49" i="1"/>
  <c r="I50" i="1"/>
  <c r="K50" i="1"/>
  <c r="I51" i="1"/>
  <c r="K51" i="1"/>
  <c r="I52" i="1"/>
  <c r="K52" i="1"/>
  <c r="I53" i="1"/>
  <c r="K53" i="1"/>
  <c r="I54" i="1"/>
  <c r="K54" i="1"/>
  <c r="I55" i="1"/>
  <c r="K55" i="1"/>
  <c r="I56" i="1"/>
  <c r="K56" i="1"/>
  <c r="I57" i="1"/>
  <c r="K57" i="1"/>
  <c r="I58" i="1"/>
  <c r="K58" i="1"/>
  <c r="I59" i="1"/>
  <c r="K59" i="1"/>
  <c r="I60" i="1"/>
  <c r="K60" i="1"/>
  <c r="I61" i="1"/>
  <c r="K61" i="1"/>
  <c r="I62" i="1"/>
  <c r="K62" i="1"/>
  <c r="I63" i="1"/>
  <c r="K63" i="1"/>
  <c r="I64" i="1"/>
  <c r="K64" i="1"/>
  <c r="I65" i="1"/>
  <c r="K65" i="1"/>
  <c r="K66" i="1"/>
  <c r="I67" i="1"/>
  <c r="K67" i="1"/>
  <c r="I68" i="1"/>
  <c r="K68" i="1"/>
  <c r="I69" i="1"/>
  <c r="K69" i="1"/>
  <c r="I70" i="1"/>
  <c r="K70" i="1"/>
  <c r="I71" i="1"/>
  <c r="K71" i="1"/>
  <c r="I72" i="1"/>
  <c r="K72" i="1"/>
  <c r="I73" i="1"/>
  <c r="K73" i="1"/>
  <c r="I74" i="1"/>
  <c r="K74" i="1"/>
  <c r="I75" i="1"/>
  <c r="K75" i="1"/>
  <c r="I76" i="1"/>
  <c r="K76" i="1"/>
  <c r="I77" i="1"/>
  <c r="K77" i="1"/>
  <c r="I78" i="1"/>
  <c r="K78" i="1"/>
  <c r="I79" i="1"/>
  <c r="K79" i="1"/>
  <c r="I80" i="1"/>
  <c r="K80" i="1"/>
  <c r="I81" i="1"/>
  <c r="K81" i="1"/>
  <c r="I82" i="1"/>
  <c r="K82" i="1"/>
  <c r="I83" i="1"/>
  <c r="K83" i="1"/>
  <c r="K84" i="1"/>
  <c r="I85" i="1"/>
  <c r="K85" i="1"/>
  <c r="I86" i="1"/>
  <c r="K86" i="1"/>
  <c r="I87" i="1"/>
  <c r="K87" i="1"/>
  <c r="I88" i="1"/>
  <c r="K88" i="1"/>
  <c r="I89" i="1"/>
  <c r="K89" i="1"/>
  <c r="I90" i="1"/>
  <c r="K90" i="1"/>
  <c r="I91" i="1"/>
  <c r="K91" i="1"/>
  <c r="I92" i="1"/>
  <c r="K92" i="1"/>
  <c r="I93" i="1"/>
  <c r="K93" i="1"/>
  <c r="I94" i="1"/>
  <c r="K94" i="1"/>
  <c r="I95" i="1"/>
  <c r="K95" i="1"/>
  <c r="I96" i="1"/>
  <c r="K96" i="1"/>
  <c r="I97" i="1"/>
  <c r="K97" i="1"/>
  <c r="I98" i="1"/>
  <c r="K98" i="1"/>
  <c r="I99" i="1"/>
  <c r="K99" i="1"/>
  <c r="I100" i="1"/>
  <c r="K100" i="1"/>
  <c r="I101" i="1"/>
  <c r="K101" i="1"/>
  <c r="I102" i="1"/>
  <c r="K102" i="1"/>
  <c r="I103" i="1"/>
  <c r="K103" i="1"/>
  <c r="I104" i="1"/>
  <c r="K104" i="1"/>
  <c r="I105" i="1"/>
  <c r="K105" i="1"/>
  <c r="I106" i="1"/>
  <c r="K106" i="1"/>
  <c r="I107" i="1"/>
  <c r="K107" i="1"/>
  <c r="I108" i="1"/>
  <c r="K108" i="1"/>
  <c r="K109" i="1"/>
  <c r="I110" i="1"/>
  <c r="K110" i="1"/>
  <c r="I111" i="1"/>
  <c r="K111" i="1"/>
  <c r="I112" i="1"/>
  <c r="K112" i="1"/>
  <c r="I113" i="1"/>
  <c r="K113" i="1"/>
  <c r="I114" i="1"/>
  <c r="K114" i="1"/>
  <c r="I115" i="1"/>
  <c r="K115" i="1"/>
  <c r="I116" i="1"/>
  <c r="K116" i="1"/>
  <c r="I117" i="1"/>
  <c r="K117" i="1"/>
  <c r="I118" i="1"/>
  <c r="K118" i="1"/>
  <c r="I119" i="1"/>
  <c r="K119" i="1"/>
  <c r="I120" i="1"/>
  <c r="K120" i="1"/>
  <c r="I121" i="1"/>
  <c r="K121" i="1"/>
  <c r="I122" i="1"/>
  <c r="K122" i="1"/>
  <c r="I123" i="1"/>
  <c r="K123" i="1"/>
  <c r="I124" i="1"/>
  <c r="K124" i="1"/>
  <c r="I125" i="1"/>
  <c r="K125" i="1"/>
  <c r="I126" i="1"/>
  <c r="K126" i="1"/>
  <c r="I127" i="1"/>
  <c r="K127" i="1"/>
  <c r="I128" i="1"/>
  <c r="K128" i="1"/>
  <c r="I129" i="1"/>
  <c r="K129" i="1"/>
  <c r="I130" i="1"/>
  <c r="K130" i="1"/>
  <c r="I131" i="1"/>
  <c r="K131" i="1"/>
  <c r="I132" i="1"/>
  <c r="K132" i="1"/>
  <c r="I133" i="1"/>
  <c r="K133" i="1"/>
  <c r="I134" i="1"/>
  <c r="K134" i="1"/>
  <c r="I135" i="1"/>
  <c r="K135" i="1"/>
  <c r="I136" i="1"/>
  <c r="K136" i="1"/>
  <c r="I137" i="1"/>
  <c r="K137" i="1"/>
  <c r="I138" i="1"/>
  <c r="K138" i="1"/>
  <c r="K139" i="1"/>
  <c r="I140" i="1"/>
  <c r="K140" i="1"/>
  <c r="I141" i="1"/>
  <c r="K141" i="1"/>
  <c r="I142" i="1"/>
  <c r="K142" i="1"/>
  <c r="I143" i="1"/>
  <c r="K143" i="1"/>
  <c r="K144" i="1"/>
  <c r="I145" i="1"/>
  <c r="K145" i="1"/>
  <c r="I146" i="1"/>
  <c r="K146" i="1"/>
  <c r="I147" i="1"/>
  <c r="K147" i="1"/>
  <c r="I148" i="1"/>
  <c r="K148" i="1"/>
  <c r="K149" i="1"/>
  <c r="I150" i="1"/>
  <c r="K150" i="1"/>
  <c r="I151" i="1"/>
  <c r="K151" i="1"/>
  <c r="I152" i="1"/>
  <c r="K152" i="1"/>
  <c r="I153" i="1"/>
  <c r="K153" i="1"/>
  <c r="I154" i="1"/>
  <c r="K154" i="1"/>
  <c r="K155" i="1"/>
  <c r="I156" i="1"/>
  <c r="K156" i="1"/>
  <c r="I157" i="1"/>
  <c r="K157" i="1"/>
  <c r="I158" i="1"/>
  <c r="K158" i="1"/>
  <c r="I159" i="1"/>
  <c r="K159" i="1"/>
  <c r="I160" i="1"/>
  <c r="K160" i="1"/>
  <c r="K161" i="1"/>
  <c r="I162" i="1"/>
  <c r="K162" i="1"/>
  <c r="I163" i="1"/>
  <c r="K163" i="1"/>
  <c r="I164" i="1"/>
  <c r="K164" i="1"/>
  <c r="I165" i="1"/>
  <c r="K165" i="1"/>
  <c r="I166" i="1"/>
  <c r="K166" i="1"/>
  <c r="I167" i="1"/>
  <c r="K167" i="1"/>
  <c r="I168" i="1"/>
  <c r="K168" i="1"/>
  <c r="K169" i="1"/>
  <c r="I170" i="1"/>
  <c r="K170" i="1"/>
  <c r="I171" i="1"/>
  <c r="K171" i="1"/>
  <c r="I172" i="1"/>
  <c r="K172" i="1"/>
  <c r="I173" i="1"/>
  <c r="K173" i="1"/>
  <c r="I174" i="1"/>
  <c r="K174" i="1"/>
  <c r="I175" i="1"/>
  <c r="K175" i="1"/>
  <c r="I176" i="1"/>
  <c r="K176" i="1"/>
  <c r="K177" i="1"/>
  <c r="I178" i="1"/>
  <c r="K178" i="1"/>
  <c r="I179" i="1"/>
  <c r="K179" i="1"/>
  <c r="I180" i="1"/>
  <c r="K180" i="1"/>
  <c r="I181" i="1"/>
  <c r="K181" i="1"/>
  <c r="I182" i="1"/>
  <c r="K182" i="1"/>
  <c r="I183" i="1"/>
  <c r="K183" i="1"/>
  <c r="I184" i="1"/>
  <c r="K184" i="1"/>
  <c r="I185" i="1"/>
  <c r="K185" i="1"/>
  <c r="I186" i="1"/>
  <c r="K186" i="1"/>
  <c r="K187" i="1"/>
  <c r="I188" i="1"/>
  <c r="K188" i="1"/>
  <c r="I189" i="1"/>
  <c r="K189" i="1"/>
  <c r="I190" i="1"/>
  <c r="K190" i="1"/>
  <c r="I191" i="1"/>
  <c r="K191" i="1"/>
  <c r="I192" i="1"/>
  <c r="K192" i="1"/>
  <c r="I193" i="1"/>
  <c r="K193" i="1"/>
  <c r="I194" i="1"/>
  <c r="K194" i="1"/>
  <c r="I195" i="1"/>
  <c r="K195" i="1"/>
  <c r="I196" i="1"/>
  <c r="K196" i="1"/>
  <c r="I197" i="1"/>
  <c r="K197" i="1"/>
  <c r="I198" i="1"/>
  <c r="K198" i="1"/>
  <c r="I199" i="1"/>
  <c r="K199" i="1"/>
  <c r="I200" i="1"/>
  <c r="K200" i="1"/>
  <c r="I201" i="1"/>
  <c r="K201" i="1"/>
  <c r="I202" i="1"/>
  <c r="K202" i="1"/>
  <c r="I203" i="1"/>
  <c r="K203" i="1"/>
  <c r="I204" i="1"/>
  <c r="K204" i="1"/>
  <c r="I205" i="1"/>
  <c r="K205" i="1"/>
  <c r="I206" i="1"/>
  <c r="K206" i="1"/>
  <c r="I207" i="1"/>
  <c r="K207" i="1"/>
  <c r="I208" i="1"/>
  <c r="K208" i="1"/>
  <c r="I209" i="1"/>
  <c r="K209" i="1"/>
  <c r="K210" i="1"/>
  <c r="I211" i="1"/>
  <c r="K211" i="1"/>
  <c r="I212" i="1"/>
  <c r="K212" i="1"/>
  <c r="I213" i="1"/>
  <c r="K213" i="1"/>
  <c r="I214" i="1"/>
  <c r="K214" i="1"/>
  <c r="I215" i="1"/>
  <c r="K215" i="1"/>
  <c r="I216" i="1"/>
  <c r="K216" i="1"/>
  <c r="I217" i="1"/>
  <c r="K217" i="1"/>
  <c r="I218" i="1"/>
  <c r="K218" i="1"/>
  <c r="I219" i="1"/>
  <c r="K219" i="1"/>
  <c r="I220" i="1"/>
  <c r="K220" i="1"/>
  <c r="I221" i="1"/>
  <c r="K221" i="1"/>
  <c r="I222" i="1"/>
  <c r="K222" i="1"/>
  <c r="K223" i="1"/>
  <c r="K224" i="1"/>
  <c r="K225" i="1"/>
  <c r="K226" i="1"/>
  <c r="I227" i="1"/>
  <c r="K227" i="1"/>
  <c r="I228" i="1"/>
  <c r="K228" i="1"/>
  <c r="I229" i="1"/>
  <c r="K229" i="1"/>
  <c r="I230" i="1"/>
  <c r="K230" i="1"/>
  <c r="I231" i="1"/>
  <c r="K231" i="1"/>
  <c r="I232" i="1"/>
  <c r="K232" i="1"/>
  <c r="I233" i="1"/>
  <c r="K233" i="1"/>
  <c r="I234" i="1"/>
  <c r="K234" i="1"/>
  <c r="I235" i="1"/>
  <c r="K235" i="1"/>
  <c r="I236" i="1"/>
  <c r="K236" i="1"/>
  <c r="I237" i="1"/>
  <c r="K237" i="1"/>
  <c r="I238" i="1"/>
  <c r="K238" i="1"/>
  <c r="I239" i="1"/>
  <c r="K239" i="1"/>
  <c r="K240" i="1"/>
  <c r="I241" i="1"/>
  <c r="K241" i="1"/>
  <c r="I242" i="1"/>
  <c r="K242" i="1"/>
  <c r="I243" i="1"/>
  <c r="K243" i="1"/>
  <c r="I244" i="1"/>
  <c r="K244" i="1"/>
  <c r="I245" i="1"/>
  <c r="K245" i="1"/>
  <c r="I246" i="1"/>
  <c r="K246" i="1"/>
  <c r="I247" i="1"/>
  <c r="K247" i="1"/>
  <c r="I248" i="1"/>
  <c r="K248" i="1"/>
  <c r="I249" i="1"/>
  <c r="K249" i="1"/>
  <c r="I250" i="1"/>
  <c r="K250" i="1"/>
  <c r="I251" i="1"/>
  <c r="K251" i="1"/>
  <c r="I252" i="1"/>
  <c r="K252" i="1"/>
  <c r="K253" i="1"/>
  <c r="I254" i="1"/>
  <c r="K254" i="1"/>
  <c r="I255" i="1"/>
  <c r="K255" i="1"/>
  <c r="I256" i="1"/>
  <c r="K256" i="1"/>
  <c r="I257" i="1"/>
  <c r="K257" i="1"/>
  <c r="I258" i="1"/>
  <c r="K258" i="1"/>
  <c r="I259" i="1"/>
  <c r="K259" i="1"/>
  <c r="I260" i="1"/>
  <c r="K260" i="1"/>
  <c r="I261" i="1"/>
  <c r="K261" i="1"/>
  <c r="I262" i="1"/>
  <c r="K262" i="1"/>
  <c r="I263" i="1"/>
  <c r="K263" i="1"/>
  <c r="I264" i="1"/>
  <c r="K264" i="1"/>
  <c r="K265" i="1"/>
  <c r="I266" i="1"/>
  <c r="K266" i="1"/>
  <c r="I267" i="1"/>
  <c r="K267" i="1"/>
  <c r="I268" i="1"/>
  <c r="K268" i="1"/>
  <c r="I269" i="1"/>
  <c r="K269" i="1"/>
  <c r="I270" i="1"/>
  <c r="K270" i="1"/>
  <c r="I271" i="1"/>
  <c r="K271" i="1"/>
  <c r="I272" i="1"/>
  <c r="K272" i="1"/>
  <c r="I273" i="1"/>
  <c r="K273" i="1"/>
  <c r="I274" i="1"/>
  <c r="K274" i="1"/>
  <c r="I275" i="1"/>
  <c r="K275" i="1"/>
  <c r="I276" i="1"/>
  <c r="K276" i="1"/>
  <c r="K277" i="1"/>
  <c r="I278" i="1"/>
  <c r="K278" i="1"/>
  <c r="I279" i="1"/>
  <c r="K279" i="1"/>
  <c r="I280" i="1"/>
  <c r="K280" i="1"/>
  <c r="I281" i="1"/>
  <c r="K281" i="1"/>
  <c r="I282" i="1"/>
  <c r="K282" i="1"/>
  <c r="I283" i="1"/>
  <c r="K283" i="1"/>
  <c r="I284" i="1"/>
  <c r="K284" i="1"/>
  <c r="I285" i="1"/>
  <c r="K285" i="1"/>
  <c r="I286" i="1"/>
  <c r="K286" i="1"/>
  <c r="K287" i="1"/>
  <c r="I288" i="1"/>
  <c r="K288" i="1"/>
  <c r="I289" i="1"/>
  <c r="K289" i="1"/>
  <c r="I290" i="1"/>
  <c r="K290" i="1"/>
  <c r="I291" i="1"/>
  <c r="K291" i="1"/>
  <c r="I292" i="1"/>
  <c r="K292" i="1"/>
  <c r="I293" i="1"/>
  <c r="K293" i="1"/>
  <c r="I294" i="1"/>
  <c r="K294" i="1"/>
  <c r="I295" i="1"/>
  <c r="K295" i="1"/>
  <c r="I296" i="1"/>
  <c r="K296" i="1"/>
  <c r="I297" i="1"/>
  <c r="K297" i="1"/>
  <c r="I298" i="1"/>
  <c r="K298" i="1"/>
  <c r="I299" i="1"/>
  <c r="K299" i="1"/>
  <c r="I300" i="1"/>
  <c r="K300" i="1"/>
  <c r="I301" i="1"/>
  <c r="K301" i="1"/>
  <c r="I302" i="1"/>
  <c r="K302" i="1"/>
  <c r="I303" i="1"/>
  <c r="K303" i="1"/>
  <c r="I304" i="1"/>
  <c r="K304" i="1"/>
  <c r="I305" i="1"/>
  <c r="K305" i="1"/>
  <c r="I306" i="1"/>
  <c r="K306" i="1"/>
  <c r="I307" i="1"/>
  <c r="K307" i="1"/>
  <c r="I308" i="1"/>
  <c r="K308" i="1"/>
  <c r="I309" i="1"/>
  <c r="K309" i="1"/>
  <c r="I310" i="1"/>
  <c r="K310" i="1"/>
  <c r="I311" i="1"/>
  <c r="K311" i="1"/>
  <c r="I312" i="1"/>
  <c r="K312" i="1"/>
  <c r="I313" i="1"/>
  <c r="K313" i="1"/>
  <c r="I314" i="1"/>
  <c r="K314" i="1"/>
  <c r="I315" i="1"/>
  <c r="K315" i="1"/>
  <c r="I316" i="1"/>
  <c r="K316" i="1"/>
  <c r="I317" i="1"/>
  <c r="K317" i="1"/>
  <c r="I318" i="1"/>
  <c r="K318" i="1"/>
  <c r="I319" i="1"/>
  <c r="K319" i="1"/>
  <c r="I320" i="1"/>
  <c r="K320" i="1"/>
  <c r="K321" i="1"/>
  <c r="I322" i="1"/>
  <c r="K322" i="1"/>
  <c r="I323" i="1"/>
  <c r="K323" i="1"/>
  <c r="I324" i="1"/>
  <c r="K324" i="1"/>
  <c r="I325" i="1"/>
  <c r="K325" i="1"/>
  <c r="I326" i="1"/>
  <c r="K326" i="1"/>
  <c r="I327" i="1"/>
  <c r="K327" i="1"/>
  <c r="I328" i="1"/>
  <c r="K328" i="1"/>
  <c r="I329" i="1"/>
  <c r="K329" i="1"/>
  <c r="I330" i="1"/>
  <c r="K330" i="1"/>
  <c r="I331" i="1"/>
  <c r="K331" i="1"/>
  <c r="I332" i="1"/>
  <c r="K332" i="1"/>
  <c r="I333" i="1"/>
  <c r="K333" i="1"/>
  <c r="I334" i="1"/>
  <c r="K334" i="1"/>
  <c r="I335" i="1"/>
  <c r="K335" i="1"/>
  <c r="I336" i="1"/>
  <c r="K336" i="1"/>
  <c r="I337" i="1"/>
  <c r="K337" i="1"/>
  <c r="I338" i="1"/>
  <c r="K338" i="1"/>
  <c r="I339" i="1"/>
  <c r="K339" i="1"/>
  <c r="I340" i="1"/>
  <c r="K340" i="1"/>
  <c r="I341" i="1"/>
  <c r="K341" i="1"/>
  <c r="I342" i="1"/>
  <c r="K342" i="1"/>
  <c r="I343" i="1"/>
  <c r="K343" i="1"/>
  <c r="I344" i="1"/>
  <c r="K344" i="1"/>
  <c r="I345" i="1"/>
  <c r="K345" i="1"/>
  <c r="I346" i="1"/>
  <c r="K346" i="1"/>
  <c r="I347" i="1"/>
  <c r="K347" i="1"/>
  <c r="I348" i="1"/>
  <c r="K348" i="1"/>
  <c r="I349" i="1"/>
  <c r="K349" i="1"/>
  <c r="I350" i="1"/>
  <c r="K350" i="1"/>
  <c r="I351" i="1"/>
  <c r="K351" i="1"/>
  <c r="I352" i="1"/>
  <c r="K352" i="1"/>
  <c r="K353" i="1"/>
  <c r="I354" i="1"/>
  <c r="K354" i="1"/>
  <c r="I355" i="1"/>
  <c r="K355" i="1"/>
  <c r="I356" i="1"/>
  <c r="K356" i="1"/>
  <c r="I357" i="1"/>
  <c r="K357" i="1"/>
  <c r="I358" i="1"/>
  <c r="K358" i="1"/>
  <c r="I359" i="1"/>
  <c r="K359" i="1"/>
  <c r="I360" i="1"/>
  <c r="K360" i="1"/>
  <c r="I361" i="1"/>
  <c r="K361" i="1"/>
  <c r="I362" i="1"/>
  <c r="K362" i="1"/>
  <c r="I363" i="1"/>
  <c r="K363" i="1"/>
  <c r="I364" i="1"/>
  <c r="K364" i="1"/>
  <c r="I365" i="1"/>
  <c r="K365" i="1"/>
  <c r="I366" i="1"/>
  <c r="K366" i="1"/>
  <c r="I367" i="1"/>
  <c r="K367" i="1"/>
  <c r="I368" i="1"/>
  <c r="K368" i="1"/>
  <c r="I369" i="1"/>
  <c r="K369" i="1"/>
  <c r="I370" i="1"/>
  <c r="K370" i="1"/>
  <c r="I371" i="1"/>
  <c r="K371" i="1"/>
  <c r="I372" i="1"/>
  <c r="K372" i="1"/>
  <c r="I373" i="1"/>
  <c r="K373" i="1"/>
  <c r="I374" i="1"/>
  <c r="K374" i="1"/>
  <c r="I375" i="1"/>
  <c r="K375" i="1"/>
  <c r="I376" i="1"/>
  <c r="K376" i="1"/>
  <c r="I377" i="1"/>
  <c r="K377" i="1"/>
  <c r="K378" i="1"/>
  <c r="K379" i="1"/>
  <c r="K380" i="1"/>
  <c r="I381" i="1"/>
  <c r="K381" i="1"/>
  <c r="I382" i="1"/>
  <c r="K382" i="1"/>
  <c r="I383" i="1"/>
  <c r="K383" i="1"/>
  <c r="I384" i="1"/>
  <c r="K384" i="1"/>
  <c r="I385" i="1"/>
  <c r="K385" i="1"/>
  <c r="K386" i="1"/>
  <c r="K387" i="1"/>
  <c r="I388" i="1"/>
  <c r="K388" i="1"/>
  <c r="I389" i="1"/>
  <c r="K389" i="1"/>
  <c r="I390" i="1"/>
  <c r="K390" i="1"/>
  <c r="I391" i="1"/>
  <c r="K391" i="1"/>
  <c r="I392" i="1"/>
  <c r="K392" i="1"/>
  <c r="I393" i="1"/>
  <c r="K393" i="1"/>
  <c r="I394" i="1"/>
  <c r="K394" i="1"/>
  <c r="I395" i="1"/>
  <c r="K395" i="1"/>
  <c r="I396" i="1"/>
  <c r="K396" i="1"/>
  <c r="I397" i="1"/>
  <c r="K397" i="1"/>
  <c r="I398" i="1"/>
  <c r="K398" i="1"/>
  <c r="I399" i="1"/>
  <c r="K399" i="1"/>
  <c r="I400" i="1"/>
  <c r="K400" i="1"/>
  <c r="I401" i="1"/>
  <c r="K401" i="1"/>
  <c r="I402" i="1"/>
  <c r="K402" i="1"/>
  <c r="I403" i="1"/>
  <c r="K403" i="1"/>
  <c r="I404" i="1"/>
  <c r="K404" i="1"/>
  <c r="I405" i="1"/>
  <c r="K405" i="1"/>
  <c r="I406" i="1"/>
  <c r="K406" i="1"/>
  <c r="I407" i="1"/>
  <c r="K407" i="1"/>
  <c r="I408" i="1"/>
  <c r="K408" i="1"/>
  <c r="I409" i="1"/>
  <c r="K409" i="1"/>
  <c r="I410" i="1"/>
  <c r="K410" i="1"/>
  <c r="I411" i="1"/>
  <c r="K411" i="1"/>
  <c r="I412" i="1"/>
  <c r="K412" i="1"/>
  <c r="K413" i="1"/>
  <c r="I414" i="1"/>
  <c r="K414" i="1"/>
  <c r="I415" i="1"/>
  <c r="K415" i="1"/>
  <c r="I416" i="1"/>
  <c r="K416" i="1"/>
  <c r="I417" i="1"/>
  <c r="K417" i="1"/>
  <c r="I418" i="1"/>
  <c r="K418" i="1"/>
  <c r="I419" i="1"/>
  <c r="K419" i="1"/>
  <c r="K420" i="1"/>
  <c r="I421" i="1"/>
  <c r="K421" i="1"/>
  <c r="I422" i="1"/>
  <c r="K422" i="1"/>
  <c r="K423" i="1"/>
  <c r="K424" i="1"/>
  <c r="I425" i="1"/>
  <c r="K425" i="1"/>
  <c r="I426" i="1"/>
  <c r="K426" i="1"/>
  <c r="I427" i="1"/>
  <c r="K427" i="1"/>
  <c r="I428" i="1"/>
  <c r="K428" i="1"/>
  <c r="K429" i="1"/>
  <c r="K430" i="1"/>
  <c r="K431" i="1"/>
  <c r="K432" i="1"/>
  <c r="I433" i="1"/>
  <c r="K433" i="1"/>
  <c r="I434" i="1"/>
  <c r="K434" i="1"/>
  <c r="I435" i="1"/>
  <c r="K435" i="1"/>
  <c r="I436" i="1"/>
  <c r="K436" i="1"/>
  <c r="I437" i="1"/>
  <c r="K437" i="1"/>
  <c r="I438" i="1"/>
  <c r="K438" i="1"/>
  <c r="I439" i="1"/>
  <c r="K439" i="1"/>
  <c r="I440" i="1"/>
  <c r="K440" i="1"/>
  <c r="I441" i="1"/>
  <c r="K441" i="1"/>
  <c r="I442" i="1"/>
  <c r="K442" i="1"/>
  <c r="I443" i="1"/>
  <c r="K443" i="1"/>
  <c r="I444" i="1"/>
  <c r="K444" i="1"/>
  <c r="I445" i="1"/>
  <c r="K445" i="1"/>
  <c r="I446" i="1"/>
  <c r="K446" i="1"/>
  <c r="I447" i="1"/>
  <c r="K447" i="1"/>
  <c r="I448" i="1"/>
  <c r="K448" i="1"/>
  <c r="I449" i="1"/>
  <c r="K449" i="1"/>
  <c r="I450" i="1"/>
  <c r="K450" i="1"/>
  <c r="K451" i="1"/>
  <c r="I452" i="1"/>
  <c r="K452" i="1"/>
  <c r="I453" i="1"/>
  <c r="K453" i="1"/>
  <c r="I454" i="1"/>
  <c r="K454" i="1"/>
  <c r="I455" i="1"/>
  <c r="K455" i="1"/>
  <c r="K456" i="1"/>
  <c r="I457" i="1"/>
  <c r="K457" i="1"/>
  <c r="I458" i="1"/>
  <c r="K458" i="1"/>
  <c r="I459" i="1"/>
  <c r="K459" i="1"/>
  <c r="I460" i="1"/>
  <c r="K460" i="1"/>
  <c r="I461" i="1"/>
  <c r="K461" i="1"/>
  <c r="K462" i="1"/>
  <c r="K463" i="1"/>
  <c r="I464" i="1"/>
  <c r="K464" i="1"/>
  <c r="I465" i="1"/>
  <c r="K465" i="1"/>
  <c r="I466" i="1"/>
  <c r="K466" i="1"/>
  <c r="I467" i="1"/>
  <c r="K467" i="1"/>
  <c r="I468" i="1"/>
  <c r="K468" i="1"/>
  <c r="I469" i="1"/>
  <c r="K469" i="1"/>
  <c r="I470" i="1"/>
  <c r="K470" i="1"/>
  <c r="I471" i="1"/>
  <c r="K471" i="1"/>
  <c r="I472" i="1"/>
  <c r="K472" i="1"/>
  <c r="I473" i="1"/>
  <c r="K473" i="1"/>
  <c r="K474" i="1"/>
  <c r="I475" i="1"/>
  <c r="K475" i="1"/>
  <c r="I476" i="1"/>
  <c r="K476" i="1"/>
  <c r="I477" i="1"/>
  <c r="K477" i="1"/>
  <c r="I478" i="1"/>
  <c r="K478" i="1"/>
  <c r="I479" i="1"/>
  <c r="K479" i="1"/>
  <c r="I480" i="1"/>
  <c r="K480" i="1"/>
  <c r="I481" i="1"/>
  <c r="K481" i="1"/>
  <c r="K482" i="1"/>
  <c r="I483" i="1"/>
  <c r="K483" i="1"/>
  <c r="I484" i="1"/>
  <c r="K484" i="1"/>
  <c r="I485" i="1"/>
  <c r="K485" i="1"/>
  <c r="I486" i="1"/>
  <c r="K486" i="1"/>
  <c r="K487" i="1"/>
  <c r="I488" i="1"/>
  <c r="K488" i="1"/>
  <c r="K489" i="1"/>
  <c r="K490" i="1"/>
  <c r="K491" i="1"/>
  <c r="K492" i="1"/>
  <c r="K493" i="1"/>
  <c r="I494" i="1"/>
  <c r="K494" i="1"/>
  <c r="I495" i="1"/>
  <c r="K495" i="1"/>
  <c r="I496" i="1"/>
  <c r="K496" i="1"/>
  <c r="I497" i="1"/>
  <c r="K497" i="1"/>
  <c r="I498" i="1"/>
  <c r="K498" i="1"/>
  <c r="I499" i="1"/>
  <c r="K499" i="1"/>
  <c r="I500" i="1"/>
  <c r="K500" i="1"/>
  <c r="I501" i="1"/>
  <c r="K501" i="1"/>
  <c r="I502" i="1"/>
  <c r="K502" i="1"/>
  <c r="I503" i="1"/>
  <c r="K503" i="1"/>
  <c r="K504" i="1"/>
  <c r="I505" i="1"/>
  <c r="K505" i="1"/>
  <c r="I506" i="1"/>
  <c r="K506" i="1"/>
  <c r="I507" i="1"/>
  <c r="K507" i="1"/>
  <c r="I508" i="1"/>
  <c r="K508" i="1"/>
  <c r="K509" i="1"/>
  <c r="K510" i="1"/>
  <c r="K511" i="1"/>
  <c r="I512" i="1"/>
  <c r="K512" i="1"/>
  <c r="I513" i="1"/>
  <c r="K513" i="1"/>
  <c r="I514" i="1"/>
  <c r="K514" i="1"/>
  <c r="I515" i="1"/>
  <c r="K515" i="1"/>
  <c r="K516" i="1"/>
  <c r="I517" i="1"/>
  <c r="K517" i="1"/>
  <c r="I518" i="1"/>
  <c r="K518" i="1"/>
  <c r="I519" i="1"/>
  <c r="K519" i="1"/>
  <c r="I520" i="1"/>
  <c r="K520" i="1"/>
  <c r="K521" i="1"/>
  <c r="K522" i="1"/>
  <c r="K523" i="1"/>
  <c r="I524" i="1"/>
  <c r="K524" i="1"/>
  <c r="I525" i="1"/>
  <c r="K525" i="1"/>
  <c r="I526" i="1"/>
  <c r="K526" i="1"/>
  <c r="I527" i="1"/>
  <c r="K527" i="1"/>
  <c r="I528" i="1"/>
  <c r="K528" i="1"/>
  <c r="K529" i="1"/>
  <c r="I530" i="1"/>
  <c r="K530" i="1"/>
  <c r="I531" i="1"/>
  <c r="K531" i="1"/>
  <c r="I532" i="1"/>
  <c r="K532" i="1"/>
  <c r="I533" i="1"/>
  <c r="K533" i="1"/>
  <c r="I534" i="1"/>
  <c r="K534" i="1"/>
  <c r="I535" i="1"/>
  <c r="K535" i="1"/>
  <c r="I536" i="1"/>
  <c r="K536" i="1"/>
  <c r="I537" i="1"/>
  <c r="K537" i="1"/>
  <c r="I538" i="1"/>
  <c r="K538" i="1"/>
  <c r="I539" i="1"/>
  <c r="K539" i="1"/>
  <c r="I540" i="1"/>
  <c r="K540" i="1"/>
  <c r="I541" i="1"/>
  <c r="K541" i="1"/>
  <c r="I542" i="1"/>
  <c r="K542" i="1"/>
  <c r="I543" i="1"/>
  <c r="K543" i="1"/>
  <c r="I544" i="1"/>
  <c r="K544" i="1"/>
  <c r="I545" i="1"/>
  <c r="K545" i="1"/>
  <c r="I546" i="1"/>
  <c r="K546" i="1"/>
  <c r="I547" i="1"/>
  <c r="K547" i="1"/>
  <c r="I548" i="1"/>
  <c r="K548" i="1"/>
  <c r="I549" i="1"/>
  <c r="K549" i="1"/>
  <c r="I550" i="1"/>
  <c r="K550" i="1"/>
  <c r="I551" i="1"/>
  <c r="K551" i="1"/>
  <c r="I552" i="1"/>
  <c r="K552" i="1"/>
  <c r="I553" i="1"/>
  <c r="K553" i="1"/>
  <c r="I554" i="1"/>
  <c r="K554" i="1"/>
  <c r="I555" i="1"/>
  <c r="K555" i="1"/>
  <c r="I556" i="1"/>
  <c r="K556" i="1"/>
  <c r="I557" i="1"/>
  <c r="K557" i="1"/>
  <c r="I558" i="1"/>
  <c r="K558" i="1"/>
  <c r="I559" i="1"/>
  <c r="K559" i="1"/>
  <c r="I560" i="1"/>
  <c r="K560" i="1"/>
  <c r="I561" i="1"/>
  <c r="K561" i="1"/>
  <c r="I562" i="1"/>
  <c r="K562" i="1"/>
  <c r="I563" i="1"/>
  <c r="K563" i="1"/>
  <c r="I564" i="1"/>
  <c r="K564" i="1"/>
  <c r="I565" i="1"/>
  <c r="K565" i="1"/>
  <c r="I566" i="1"/>
  <c r="K566" i="1"/>
  <c r="I567" i="1"/>
  <c r="K567" i="1"/>
  <c r="I568" i="1"/>
  <c r="K568" i="1"/>
  <c r="I569" i="1"/>
  <c r="K569" i="1"/>
  <c r="I570" i="1"/>
  <c r="K570" i="1"/>
  <c r="I571" i="1"/>
  <c r="K571" i="1"/>
  <c r="I572" i="1"/>
  <c r="K572" i="1"/>
  <c r="I573" i="1"/>
  <c r="K573" i="1"/>
  <c r="I574" i="1"/>
  <c r="K574" i="1"/>
  <c r="I575" i="1"/>
  <c r="K575" i="1"/>
  <c r="I576" i="1"/>
  <c r="K576" i="1"/>
  <c r="I577" i="1"/>
  <c r="K577" i="1"/>
  <c r="I578" i="1"/>
  <c r="K578" i="1"/>
  <c r="I579" i="1"/>
  <c r="K579" i="1"/>
  <c r="I580" i="1"/>
  <c r="K580" i="1"/>
  <c r="I581" i="1"/>
  <c r="K581" i="1"/>
  <c r="I582" i="1"/>
  <c r="K582" i="1"/>
  <c r="I583" i="1"/>
  <c r="K583" i="1"/>
  <c r="I584" i="1"/>
  <c r="K584" i="1"/>
  <c r="I585" i="1"/>
  <c r="K585" i="1"/>
  <c r="I586" i="1"/>
  <c r="K586" i="1"/>
  <c r="I587" i="1"/>
  <c r="K587" i="1"/>
  <c r="I588" i="1"/>
  <c r="K588" i="1"/>
  <c r="I589" i="1"/>
  <c r="K589" i="1"/>
  <c r="I590" i="1"/>
  <c r="K590" i="1"/>
  <c r="I591" i="1"/>
  <c r="K591" i="1"/>
  <c r="I592" i="1"/>
  <c r="K592" i="1"/>
  <c r="I593" i="1"/>
  <c r="K593" i="1"/>
  <c r="I594" i="1"/>
  <c r="K594" i="1"/>
  <c r="I595" i="1"/>
  <c r="K595" i="1"/>
  <c r="I596" i="1"/>
  <c r="K596" i="1"/>
  <c r="I597" i="1"/>
  <c r="K597" i="1"/>
  <c r="I598" i="1"/>
  <c r="K598" i="1"/>
  <c r="I599" i="1"/>
  <c r="K599" i="1"/>
  <c r="I600" i="1"/>
  <c r="K600" i="1"/>
  <c r="I601" i="1"/>
  <c r="K601" i="1"/>
  <c r="K602" i="1"/>
  <c r="I603" i="1"/>
  <c r="K603" i="1"/>
  <c r="I604" i="1"/>
  <c r="K604" i="1"/>
  <c r="I605" i="1"/>
  <c r="K605" i="1"/>
  <c r="I606" i="1"/>
  <c r="K606" i="1"/>
  <c r="I607" i="1"/>
  <c r="K607" i="1"/>
  <c r="I608" i="1"/>
  <c r="K608" i="1"/>
  <c r="I609" i="1"/>
  <c r="K609" i="1"/>
  <c r="I610" i="1"/>
  <c r="K610" i="1"/>
  <c r="I611" i="1"/>
  <c r="K611" i="1"/>
  <c r="I612" i="1"/>
  <c r="K612" i="1"/>
  <c r="I613" i="1"/>
  <c r="K613" i="1"/>
  <c r="I614" i="1"/>
  <c r="K614" i="1"/>
  <c r="I615" i="1"/>
  <c r="K615" i="1"/>
  <c r="K616" i="1"/>
  <c r="K617" i="1"/>
  <c r="I618" i="1"/>
  <c r="K618" i="1"/>
  <c r="I619" i="1"/>
  <c r="K619" i="1"/>
  <c r="I620" i="1"/>
  <c r="K620" i="1"/>
  <c r="I621" i="1"/>
  <c r="K621" i="1"/>
  <c r="K622" i="1"/>
  <c r="I623" i="1"/>
  <c r="K623" i="1"/>
  <c r="I624" i="1"/>
  <c r="K624" i="1"/>
  <c r="K625" i="1"/>
  <c r="I626" i="1"/>
  <c r="K626" i="1"/>
  <c r="K627" i="1"/>
  <c r="K628" i="1"/>
  <c r="K629" i="1"/>
  <c r="I630" i="1"/>
  <c r="K630" i="1"/>
  <c r="I631" i="1"/>
  <c r="K631" i="1"/>
  <c r="I632" i="1"/>
  <c r="K632" i="1"/>
  <c r="I633" i="1"/>
  <c r="K633" i="1"/>
  <c r="I634" i="1"/>
  <c r="K634" i="1"/>
  <c r="I635" i="1"/>
  <c r="K635" i="1"/>
  <c r="K636" i="1"/>
  <c r="I637" i="1"/>
  <c r="K637" i="1"/>
  <c r="I638" i="1"/>
  <c r="K638" i="1"/>
  <c r="I639" i="1"/>
  <c r="K639" i="1"/>
  <c r="I640" i="1"/>
  <c r="K640" i="1"/>
  <c r="I641" i="1"/>
  <c r="K641" i="1"/>
  <c r="I642" i="1"/>
  <c r="K642" i="1"/>
  <c r="I643" i="1"/>
  <c r="K643" i="1"/>
  <c r="I644" i="1"/>
  <c r="K644" i="1"/>
  <c r="I645" i="1"/>
  <c r="K645" i="1"/>
  <c r="I646" i="1"/>
  <c r="K646" i="1"/>
  <c r="K647" i="1"/>
  <c r="I648" i="1"/>
  <c r="K648" i="1"/>
  <c r="I649" i="1"/>
  <c r="K649" i="1"/>
  <c r="I650" i="1"/>
  <c r="K650" i="1"/>
  <c r="I651" i="1"/>
  <c r="K651" i="1"/>
  <c r="I652" i="1"/>
  <c r="K652" i="1"/>
  <c r="I653" i="1"/>
  <c r="K653" i="1"/>
  <c r="K654" i="1"/>
  <c r="K655" i="1"/>
  <c r="I656" i="1"/>
  <c r="K656" i="1"/>
  <c r="I657" i="1"/>
  <c r="K657" i="1"/>
  <c r="I658" i="1"/>
  <c r="K658" i="1"/>
  <c r="I659" i="1"/>
  <c r="K659" i="1"/>
  <c r="K660" i="1"/>
  <c r="I661" i="1"/>
  <c r="K661" i="1"/>
  <c r="I662" i="1"/>
  <c r="K662" i="1"/>
  <c r="I663" i="1"/>
  <c r="K663" i="1"/>
  <c r="I664" i="1"/>
  <c r="K664" i="1"/>
  <c r="I665" i="1"/>
  <c r="K665" i="1"/>
  <c r="I666" i="1"/>
  <c r="K666" i="1"/>
  <c r="K667" i="1"/>
  <c r="I668" i="1"/>
  <c r="K668" i="1"/>
  <c r="I669" i="1"/>
  <c r="K669" i="1"/>
  <c r="I670" i="1"/>
  <c r="K670" i="1"/>
  <c r="I671" i="1"/>
  <c r="K671" i="1"/>
  <c r="I672" i="1"/>
  <c r="K672" i="1"/>
  <c r="K673" i="1"/>
  <c r="K674" i="1"/>
  <c r="I675" i="1"/>
  <c r="K675" i="1"/>
  <c r="I676" i="1"/>
  <c r="K676" i="1"/>
  <c r="I677" i="1"/>
  <c r="K677" i="1"/>
  <c r="I678" i="1"/>
  <c r="K678" i="1"/>
  <c r="I679" i="1"/>
  <c r="K679" i="1"/>
  <c r="I680" i="1"/>
  <c r="K680" i="1"/>
  <c r="I681" i="1"/>
  <c r="K681" i="1"/>
  <c r="I682" i="1"/>
  <c r="K682" i="1"/>
  <c r="I683" i="1"/>
  <c r="K683" i="1"/>
  <c r="I684" i="1"/>
  <c r="K684" i="1"/>
  <c r="I685" i="1"/>
  <c r="K685" i="1"/>
  <c r="K686" i="1"/>
  <c r="I687" i="1"/>
  <c r="K687" i="1"/>
  <c r="I688" i="1"/>
  <c r="K688" i="1"/>
  <c r="I689" i="1"/>
  <c r="K689" i="1"/>
  <c r="K690" i="1"/>
  <c r="I691" i="1"/>
  <c r="K691" i="1"/>
  <c r="K692" i="1"/>
  <c r="K693" i="1"/>
  <c r="I694" i="1"/>
  <c r="K694" i="1"/>
  <c r="I695" i="1"/>
  <c r="K695" i="1"/>
  <c r="I696" i="1"/>
  <c r="K696" i="1"/>
  <c r="I697" i="1"/>
  <c r="K697" i="1"/>
  <c r="I698" i="1"/>
  <c r="K698" i="1"/>
  <c r="I699" i="1"/>
  <c r="K699" i="1"/>
  <c r="K700" i="1"/>
  <c r="I701" i="1"/>
  <c r="K701" i="1"/>
  <c r="I702" i="1"/>
  <c r="K702" i="1"/>
  <c r="I703" i="1"/>
  <c r="K703" i="1"/>
  <c r="I704" i="1"/>
  <c r="K704" i="1"/>
  <c r="I705" i="1"/>
  <c r="K705" i="1"/>
  <c r="I706" i="1"/>
  <c r="K706" i="1"/>
  <c r="K707" i="1"/>
  <c r="K708" i="1"/>
  <c r="I709" i="1"/>
  <c r="K709" i="1"/>
  <c r="I710" i="1"/>
  <c r="K710" i="1"/>
  <c r="I711" i="1"/>
  <c r="K711" i="1"/>
  <c r="K712" i="1"/>
  <c r="K713" i="1"/>
  <c r="I714" i="1"/>
  <c r="K714" i="1"/>
  <c r="K715" i="1"/>
  <c r="K716" i="1"/>
  <c r="I717" i="1"/>
  <c r="K717" i="1"/>
  <c r="I718" i="1"/>
  <c r="K718" i="1"/>
  <c r="I719" i="1"/>
  <c r="K719" i="1"/>
  <c r="I720" i="1"/>
  <c r="K720" i="1"/>
  <c r="K721" i="1"/>
  <c r="I722" i="1"/>
  <c r="K722" i="1"/>
  <c r="I723" i="1"/>
  <c r="K723" i="1"/>
  <c r="I724" i="1"/>
  <c r="K724" i="1"/>
  <c r="I725" i="1"/>
  <c r="K725" i="1"/>
  <c r="I726" i="1"/>
  <c r="K726" i="1"/>
  <c r="I727" i="1"/>
  <c r="K727" i="1"/>
  <c r="I728" i="1"/>
  <c r="K728" i="1"/>
  <c r="I729" i="1"/>
  <c r="K729" i="1"/>
  <c r="I730" i="1"/>
  <c r="K730" i="1"/>
  <c r="I731" i="1"/>
  <c r="K731" i="1"/>
  <c r="K732" i="1"/>
  <c r="I733" i="1"/>
  <c r="K733" i="1"/>
  <c r="I734" i="1"/>
  <c r="K734" i="1"/>
  <c r="I735" i="1"/>
  <c r="K735" i="1"/>
  <c r="I736" i="1"/>
  <c r="K736" i="1"/>
  <c r="I737" i="1"/>
  <c r="K737" i="1"/>
  <c r="I738" i="1"/>
  <c r="K738" i="1"/>
  <c r="K739" i="1"/>
  <c r="I740" i="1"/>
  <c r="K740" i="1"/>
  <c r="I741" i="1"/>
  <c r="K741" i="1"/>
  <c r="I742" i="1"/>
  <c r="K742" i="1"/>
  <c r="I743" i="1"/>
  <c r="K743" i="1"/>
  <c r="I744" i="1"/>
  <c r="K744" i="1"/>
  <c r="I745" i="1"/>
  <c r="K745" i="1"/>
  <c r="K746" i="1"/>
  <c r="K747" i="1"/>
  <c r="I748" i="1"/>
  <c r="K748" i="1"/>
  <c r="I749" i="1"/>
  <c r="K749" i="1"/>
  <c r="I750" i="1"/>
  <c r="K750" i="1"/>
  <c r="I751" i="1"/>
  <c r="K751" i="1"/>
  <c r="I752" i="1"/>
  <c r="K752" i="1"/>
  <c r="I753" i="1"/>
  <c r="K753" i="1"/>
  <c r="I754" i="1"/>
  <c r="K754" i="1"/>
  <c r="I755" i="1"/>
  <c r="K755" i="1"/>
  <c r="I756" i="1"/>
  <c r="K756" i="1"/>
  <c r="I757" i="1"/>
  <c r="K757" i="1"/>
  <c r="I758" i="1"/>
  <c r="K758" i="1"/>
  <c r="I759" i="1"/>
  <c r="K759" i="1"/>
  <c r="I760" i="1"/>
  <c r="K760" i="1"/>
  <c r="K761" i="1"/>
  <c r="K762" i="1"/>
  <c r="I763" i="1"/>
  <c r="K763" i="1"/>
  <c r="I764" i="1"/>
  <c r="K764" i="1"/>
  <c r="I765" i="1"/>
  <c r="K765" i="1"/>
  <c r="I766" i="1"/>
  <c r="K766" i="1"/>
  <c r="I767" i="1"/>
  <c r="K767" i="1"/>
  <c r="I768" i="1"/>
  <c r="K768" i="1"/>
  <c r="I769" i="1"/>
  <c r="K769" i="1"/>
  <c r="I770" i="1"/>
  <c r="K770" i="1"/>
  <c r="I771" i="1"/>
  <c r="K771" i="1"/>
  <c r="I772" i="1"/>
  <c r="K772" i="1"/>
  <c r="I773" i="1"/>
  <c r="K773" i="1"/>
  <c r="I774" i="1"/>
  <c r="K774" i="1"/>
  <c r="I775" i="1"/>
  <c r="K775" i="1"/>
  <c r="I776" i="1"/>
  <c r="K776" i="1"/>
  <c r="I777" i="1"/>
  <c r="K777" i="1"/>
  <c r="K778" i="1"/>
  <c r="I779" i="1"/>
  <c r="K779" i="1"/>
  <c r="I780" i="1"/>
  <c r="K780" i="1"/>
  <c r="I781" i="1"/>
  <c r="K781" i="1"/>
  <c r="I782" i="1"/>
  <c r="K782" i="1"/>
  <c r="I783" i="1"/>
  <c r="K783" i="1"/>
  <c r="I784" i="1"/>
  <c r="K784" i="1"/>
  <c r="I785" i="1"/>
  <c r="K785" i="1"/>
  <c r="I786" i="1"/>
  <c r="K786" i="1"/>
  <c r="I787" i="1"/>
  <c r="K787" i="1"/>
  <c r="I788" i="1"/>
  <c r="K788" i="1"/>
  <c r="I789" i="1"/>
  <c r="K789" i="1"/>
  <c r="I790" i="1"/>
  <c r="K790" i="1"/>
  <c r="I791" i="1"/>
  <c r="K791" i="1"/>
  <c r="I792" i="1"/>
  <c r="K792" i="1"/>
  <c r="K793" i="1"/>
  <c r="I794" i="1"/>
  <c r="K794" i="1"/>
  <c r="I795" i="1"/>
  <c r="K795" i="1"/>
  <c r="I796" i="1"/>
  <c r="K796" i="1"/>
  <c r="I797" i="1"/>
  <c r="K797" i="1"/>
  <c r="I798" i="1"/>
  <c r="K798" i="1"/>
  <c r="I799" i="1"/>
  <c r="K799" i="1"/>
  <c r="I800" i="1"/>
  <c r="K800" i="1"/>
  <c r="I801" i="1"/>
  <c r="K801" i="1"/>
  <c r="I802" i="1"/>
  <c r="K802" i="1"/>
  <c r="I803" i="1"/>
  <c r="K803" i="1"/>
  <c r="I804" i="1"/>
  <c r="K804" i="1"/>
  <c r="I805" i="1"/>
  <c r="K805" i="1"/>
  <c r="I806" i="1"/>
  <c r="K806" i="1"/>
  <c r="I807" i="1"/>
  <c r="K807" i="1"/>
  <c r="I808" i="1"/>
  <c r="K808" i="1"/>
  <c r="I809" i="1"/>
  <c r="K809" i="1"/>
  <c r="K810" i="1"/>
  <c r="K811" i="1"/>
  <c r="I812" i="1"/>
  <c r="K812" i="1"/>
  <c r="I813" i="1"/>
  <c r="K813" i="1"/>
  <c r="I814" i="1"/>
  <c r="K814" i="1"/>
  <c r="I815" i="1"/>
  <c r="K815" i="1"/>
  <c r="I816" i="1"/>
  <c r="K816" i="1"/>
  <c r="I817" i="1"/>
  <c r="K817" i="1"/>
  <c r="I818" i="1"/>
  <c r="K818" i="1"/>
  <c r="K819" i="1"/>
  <c r="I820" i="1"/>
  <c r="K820" i="1"/>
  <c r="I821" i="1"/>
  <c r="K821" i="1"/>
  <c r="I822" i="1"/>
  <c r="K822" i="1"/>
  <c r="I823" i="1"/>
  <c r="K823" i="1"/>
  <c r="I824" i="1"/>
  <c r="K824" i="1"/>
  <c r="K825" i="1"/>
  <c r="I826" i="1"/>
  <c r="K826" i="1"/>
  <c r="I827" i="1"/>
  <c r="K827" i="1"/>
  <c r="I828" i="1"/>
  <c r="K828" i="1"/>
  <c r="I829" i="1"/>
  <c r="K829" i="1"/>
  <c r="K830" i="1"/>
  <c r="I831" i="1"/>
  <c r="K831" i="1"/>
  <c r="K1" i="1"/>
  <c r="I7" i="1"/>
  <c r="I8" i="1"/>
  <c r="I9" i="1"/>
  <c r="I28" i="1"/>
  <c r="I47" i="1"/>
  <c r="I66" i="1"/>
  <c r="I84" i="1"/>
  <c r="I109" i="1"/>
  <c r="I139" i="1"/>
  <c r="I144" i="1"/>
  <c r="I149" i="1"/>
  <c r="I155" i="1"/>
  <c r="I161" i="1"/>
  <c r="I169" i="1"/>
  <c r="I177" i="1"/>
  <c r="I187" i="1"/>
  <c r="I210" i="1"/>
  <c r="I223" i="1"/>
  <c r="I224" i="1"/>
  <c r="I225" i="1"/>
  <c r="I226" i="1"/>
  <c r="I240" i="1"/>
  <c r="I253" i="1"/>
  <c r="I265" i="1"/>
  <c r="I277" i="1"/>
  <c r="I287" i="1"/>
  <c r="I321" i="1"/>
  <c r="I353" i="1"/>
  <c r="I378" i="1"/>
  <c r="I379" i="1"/>
  <c r="I380" i="1"/>
  <c r="I386" i="1"/>
  <c r="I387" i="1"/>
  <c r="I413" i="1"/>
  <c r="I420" i="1"/>
  <c r="I423" i="1"/>
  <c r="I424" i="1"/>
  <c r="I429" i="1"/>
  <c r="I430" i="1"/>
  <c r="I431" i="1"/>
  <c r="I432" i="1"/>
  <c r="I451" i="1"/>
  <c r="I456" i="1"/>
  <c r="I462" i="1"/>
  <c r="I463" i="1"/>
  <c r="I474" i="1"/>
  <c r="I482" i="1"/>
  <c r="I487" i="1"/>
  <c r="I489" i="1"/>
  <c r="I490" i="1"/>
  <c r="I491" i="1"/>
  <c r="I492" i="1"/>
  <c r="I493" i="1"/>
  <c r="I504" i="1"/>
  <c r="I509" i="1"/>
  <c r="I510" i="1"/>
  <c r="I511" i="1"/>
  <c r="I516" i="1"/>
  <c r="I521" i="1"/>
  <c r="I522" i="1"/>
  <c r="I523" i="1"/>
  <c r="I529" i="1"/>
  <c r="I602" i="1"/>
  <c r="I616" i="1"/>
  <c r="I617" i="1"/>
  <c r="I622" i="1"/>
  <c r="I625" i="1"/>
  <c r="I627" i="1"/>
  <c r="I628" i="1"/>
  <c r="I629" i="1"/>
  <c r="I636" i="1"/>
  <c r="I647" i="1"/>
  <c r="I654" i="1"/>
  <c r="I655" i="1"/>
  <c r="I660" i="1"/>
  <c r="I667" i="1"/>
  <c r="I673" i="1"/>
  <c r="I674" i="1"/>
  <c r="I686" i="1"/>
  <c r="I690" i="1"/>
  <c r="I692" i="1"/>
  <c r="I693" i="1"/>
  <c r="I700" i="1"/>
  <c r="I707" i="1"/>
  <c r="I708" i="1"/>
  <c r="I712" i="1"/>
  <c r="I713" i="1"/>
  <c r="I715" i="1"/>
  <c r="I716" i="1"/>
  <c r="I721" i="1"/>
  <c r="I732" i="1"/>
  <c r="I739" i="1"/>
  <c r="I746" i="1"/>
  <c r="I747" i="1"/>
  <c r="I761" i="1"/>
  <c r="I762" i="1"/>
  <c r="I778" i="1"/>
  <c r="I793" i="1"/>
  <c r="I810" i="1"/>
  <c r="I811" i="1"/>
  <c r="I819" i="1"/>
  <c r="I825" i="1"/>
  <c r="I830" i="1"/>
  <c r="I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<sst xmlns="http://schemas.openxmlformats.org/spreadsheetml/2006/main" count="3335" uniqueCount="355">
  <si>
    <t>Afficher - Détail ligne vente kit</t>
  </si>
  <si>
    <t>N° ligne</t>
  </si>
  <si>
    <t>Parent</t>
  </si>
  <si>
    <t>Niveau</t>
  </si>
  <si>
    <t>N°</t>
  </si>
  <si>
    <t>Quantité Totale</t>
  </si>
  <si>
    <t>Prix unitaire HT</t>
  </si>
  <si>
    <t>% remise ligne</t>
  </si>
  <si>
    <t>Montant ligne</t>
  </si>
  <si>
    <t>Groupe rem. article</t>
  </si>
  <si>
    <t>Poids Net Unitaire</t>
  </si>
  <si>
    <t>Oui</t>
  </si>
  <si>
    <t>Chapitre</t>
  </si>
  <si>
    <t>PC_960MRH400_OV90</t>
  </si>
  <si>
    <t/>
  </si>
  <si>
    <t>Non</t>
  </si>
  <si>
    <t>Détail</t>
  </si>
  <si>
    <t>Kit</t>
  </si>
  <si>
    <t>B30145</t>
  </si>
  <si>
    <t>CHARPENTE</t>
  </si>
  <si>
    <t>P190002</t>
  </si>
  <si>
    <t>P190003</t>
  </si>
  <si>
    <t>P330090</t>
  </si>
  <si>
    <t>P710042</t>
  </si>
  <si>
    <t>ACCESSOIRE</t>
  </si>
  <si>
    <t>P710002</t>
  </si>
  <si>
    <t>P730003</t>
  </si>
  <si>
    <t>P710011</t>
  </si>
  <si>
    <t>P730069</t>
  </si>
  <si>
    <t>P620528</t>
  </si>
  <si>
    <t>P710182</t>
  </si>
  <si>
    <t>P130070</t>
  </si>
  <si>
    <t>P710014</t>
  </si>
  <si>
    <t>P710019</t>
  </si>
  <si>
    <t>P330134</t>
  </si>
  <si>
    <t>P710012</t>
  </si>
  <si>
    <t>P620649</t>
  </si>
  <si>
    <t>P710062</t>
  </si>
  <si>
    <t>PANSDF</t>
  </si>
  <si>
    <t>EQUIPEMENT</t>
  </si>
  <si>
    <t>B30146</t>
  </si>
  <si>
    <t>P330091</t>
  </si>
  <si>
    <t>P620484</t>
  </si>
  <si>
    <t>B30147</t>
  </si>
  <si>
    <t>P130054</t>
  </si>
  <si>
    <t>P710040</t>
  </si>
  <si>
    <t>P620635</t>
  </si>
  <si>
    <t>P710069</t>
  </si>
  <si>
    <t>P710058</t>
  </si>
  <si>
    <t>P720001</t>
  </si>
  <si>
    <t>P720029</t>
  </si>
  <si>
    <t>B30148</t>
  </si>
  <si>
    <t>P110526</t>
  </si>
  <si>
    <t>B30151</t>
  </si>
  <si>
    <t>P240083</t>
  </si>
  <si>
    <t>P710003</t>
  </si>
  <si>
    <t>P620289</t>
  </si>
  <si>
    <t>P620016</t>
  </si>
  <si>
    <t>P280058</t>
  </si>
  <si>
    <t>P620668</t>
  </si>
  <si>
    <t>P620667</t>
  </si>
  <si>
    <t>P620176</t>
  </si>
  <si>
    <t>P620177</t>
  </si>
  <si>
    <t>P265067</t>
  </si>
  <si>
    <t>P710106</t>
  </si>
  <si>
    <t>P620482</t>
  </si>
  <si>
    <t>P710006</t>
  </si>
  <si>
    <t>P710009</t>
  </si>
  <si>
    <t>P620839</t>
  </si>
  <si>
    <t>P710157</t>
  </si>
  <si>
    <t>P280136</t>
  </si>
  <si>
    <t>B30152</t>
  </si>
  <si>
    <t>P110595</t>
  </si>
  <si>
    <t>P710007</t>
  </si>
  <si>
    <t>P620174</t>
  </si>
  <si>
    <t>P620175</t>
  </si>
  <si>
    <t>P141207</t>
  </si>
  <si>
    <t>P620684</t>
  </si>
  <si>
    <t>B25032</t>
  </si>
  <si>
    <t>B30153</t>
  </si>
  <si>
    <t>P265093</t>
  </si>
  <si>
    <t>B18717</t>
  </si>
  <si>
    <t>P271000</t>
  </si>
  <si>
    <t>B18718</t>
  </si>
  <si>
    <t>P270019</t>
  </si>
  <si>
    <t>B25457</t>
  </si>
  <si>
    <t>P110483</t>
  </si>
  <si>
    <t>P620685</t>
  </si>
  <si>
    <t>P710041</t>
  </si>
  <si>
    <t>B30156</t>
  </si>
  <si>
    <t>P620288</t>
  </si>
  <si>
    <t>P410015</t>
  </si>
  <si>
    <t>B17523</t>
  </si>
  <si>
    <t>P270018</t>
  </si>
  <si>
    <t>P620532</t>
  </si>
  <si>
    <t>P620533</t>
  </si>
  <si>
    <t>P620531</t>
  </si>
  <si>
    <t>P710008</t>
  </si>
  <si>
    <t>P620488</t>
  </si>
  <si>
    <t>P620718</t>
  </si>
  <si>
    <t>B25066</t>
  </si>
  <si>
    <t>P710013</t>
  </si>
  <si>
    <t>P710046</t>
  </si>
  <si>
    <t>P710096</t>
  </si>
  <si>
    <t>P620134</t>
  </si>
  <si>
    <t>P620178</t>
  </si>
  <si>
    <t>P620592</t>
  </si>
  <si>
    <t>P620662</t>
  </si>
  <si>
    <t>B29392</t>
  </si>
  <si>
    <t>P510084</t>
  </si>
  <si>
    <t>P610003</t>
  </si>
  <si>
    <t>P610019</t>
  </si>
  <si>
    <t>P730191</t>
  </si>
  <si>
    <t>P744061</t>
  </si>
  <si>
    <t>P744060</t>
  </si>
  <si>
    <t>B28909</t>
  </si>
  <si>
    <t>P620639</t>
  </si>
  <si>
    <t>P620637</t>
  </si>
  <si>
    <t>P710005</t>
  </si>
  <si>
    <t>P340301</t>
  </si>
  <si>
    <t>P510001</t>
  </si>
  <si>
    <t>P165133</t>
  </si>
  <si>
    <t>B28910</t>
  </si>
  <si>
    <t>P165134</t>
  </si>
  <si>
    <t>B30172</t>
  </si>
  <si>
    <t>P620663</t>
  </si>
  <si>
    <t>P165130</t>
  </si>
  <si>
    <t>B30173</t>
  </si>
  <si>
    <t>P165131</t>
  </si>
  <si>
    <t>B27822</t>
  </si>
  <si>
    <t>P340160</t>
  </si>
  <si>
    <t>P510003</t>
  </si>
  <si>
    <t>P510002</t>
  </si>
  <si>
    <t>P340150</t>
  </si>
  <si>
    <t>P710047</t>
  </si>
  <si>
    <t>P410037</t>
  </si>
  <si>
    <t>B28921</t>
  </si>
  <si>
    <t>P110070</t>
  </si>
  <si>
    <t>P610041</t>
  </si>
  <si>
    <t>P121023</t>
  </si>
  <si>
    <t>P710103</t>
  </si>
  <si>
    <t>P710104</t>
  </si>
  <si>
    <t>P710110</t>
  </si>
  <si>
    <t>P620013</t>
  </si>
  <si>
    <t>P730112</t>
  </si>
  <si>
    <t>P121020</t>
  </si>
  <si>
    <t>P510137</t>
  </si>
  <si>
    <t>P141346</t>
  </si>
  <si>
    <t>P620721</t>
  </si>
  <si>
    <t>P620719</t>
  </si>
  <si>
    <t>P620720</t>
  </si>
  <si>
    <t>P620444</t>
  </si>
  <si>
    <t>P620728</t>
  </si>
  <si>
    <t>P620715</t>
  </si>
  <si>
    <t>P710072</t>
  </si>
  <si>
    <t>P620854</t>
  </si>
  <si>
    <t>P710010</t>
  </si>
  <si>
    <t>P121006</t>
  </si>
  <si>
    <t>B28922</t>
  </si>
  <si>
    <t>P121004</t>
  </si>
  <si>
    <t>P620725</t>
  </si>
  <si>
    <t>B28923</t>
  </si>
  <si>
    <t>B25460</t>
  </si>
  <si>
    <t>P730173</t>
  </si>
  <si>
    <t>B25476</t>
  </si>
  <si>
    <t>P710016</t>
  </si>
  <si>
    <t>P620256</t>
  </si>
  <si>
    <t>P741001</t>
  </si>
  <si>
    <t>P710180</t>
  </si>
  <si>
    <t>P141315</t>
  </si>
  <si>
    <t>P730084</t>
  </si>
  <si>
    <t>P620837</t>
  </si>
  <si>
    <t>P742098</t>
  </si>
  <si>
    <t>P741081A</t>
  </si>
  <si>
    <t>P741214</t>
  </si>
  <si>
    <t>P741134</t>
  </si>
  <si>
    <t>P741008</t>
  </si>
  <si>
    <t>P741027</t>
  </si>
  <si>
    <t>B31102</t>
  </si>
  <si>
    <t>P743244</t>
  </si>
  <si>
    <t>P743246</t>
  </si>
  <si>
    <t>PNOTNI103OCDFFR</t>
  </si>
  <si>
    <t>PNOTNI103OCDFES</t>
  </si>
  <si>
    <t>PDECCONFOCDF</t>
  </si>
  <si>
    <t>PETIQ_OCDFCE</t>
  </si>
  <si>
    <t>P807450F</t>
  </si>
  <si>
    <t>COUVERTURE</t>
  </si>
  <si>
    <t>B12283</t>
  </si>
  <si>
    <t>P744037</t>
  </si>
  <si>
    <t>P744038</t>
  </si>
  <si>
    <t>B30243</t>
  </si>
  <si>
    <t>P141116</t>
  </si>
  <si>
    <t>P620173</t>
  </si>
  <si>
    <t>P110102</t>
  </si>
  <si>
    <t>P620255</t>
  </si>
  <si>
    <t>P710088</t>
  </si>
  <si>
    <t>P141267</t>
  </si>
  <si>
    <t>P340082</t>
  </si>
  <si>
    <t>P280160</t>
  </si>
  <si>
    <t>B6972</t>
  </si>
  <si>
    <t>B6973</t>
  </si>
  <si>
    <t>B8941</t>
  </si>
  <si>
    <t>P620196</t>
  </si>
  <si>
    <t>P710148</t>
  </si>
  <si>
    <t>P742146</t>
  </si>
  <si>
    <t>P741194</t>
  </si>
  <si>
    <t>P742151</t>
  </si>
  <si>
    <t>P720041</t>
  </si>
  <si>
    <t>P730001</t>
  </si>
  <si>
    <t>P720025</t>
  </si>
  <si>
    <t>P808450F</t>
  </si>
  <si>
    <t>P808570F</t>
  </si>
  <si>
    <t>P810110F</t>
  </si>
  <si>
    <t>P812986F</t>
  </si>
  <si>
    <t>B17046</t>
  </si>
  <si>
    <t>P132004</t>
  </si>
  <si>
    <t>P620490</t>
  </si>
  <si>
    <t>P710082</t>
  </si>
  <si>
    <t>B6904</t>
  </si>
  <si>
    <t>B25475</t>
  </si>
  <si>
    <t>B29697</t>
  </si>
  <si>
    <t>B29696</t>
  </si>
  <si>
    <t>B25230</t>
  </si>
  <si>
    <t>P340052</t>
  </si>
  <si>
    <t>P165056</t>
  </si>
  <si>
    <t>P340080</t>
  </si>
  <si>
    <t>P131059</t>
  </si>
  <si>
    <t>P620286</t>
  </si>
  <si>
    <t>P620287</t>
  </si>
  <si>
    <t>P620230</t>
  </si>
  <si>
    <t>P620260</t>
  </si>
  <si>
    <t>P730093</t>
  </si>
  <si>
    <t>P710001</t>
  </si>
  <si>
    <t>P265065</t>
  </si>
  <si>
    <t>P730013</t>
  </si>
  <si>
    <t>P730015</t>
  </si>
  <si>
    <t>P710020</t>
  </si>
  <si>
    <t>P730063</t>
  </si>
  <si>
    <t>P131130</t>
  </si>
  <si>
    <t>P620625</t>
  </si>
  <si>
    <t>P730164</t>
  </si>
  <si>
    <t>P340341</t>
  </si>
  <si>
    <t>P730190</t>
  </si>
  <si>
    <t>P340342</t>
  </si>
  <si>
    <t>P141204</t>
  </si>
  <si>
    <t>P620184</t>
  </si>
  <si>
    <t>P620168</t>
  </si>
  <si>
    <t>PNOT_24932</t>
  </si>
  <si>
    <t>PNOT_24935</t>
  </si>
  <si>
    <t>P730178</t>
  </si>
  <si>
    <t>P730203</t>
  </si>
  <si>
    <t>P285051</t>
  </si>
  <si>
    <t>P620594</t>
  </si>
  <si>
    <t>P620207</t>
  </si>
  <si>
    <t>P280060</t>
  </si>
  <si>
    <t>P620607</t>
  </si>
  <si>
    <t>P730014</t>
  </si>
  <si>
    <t>P710172</t>
  </si>
  <si>
    <t>PNOT_24926</t>
  </si>
  <si>
    <t>P110361</t>
  </si>
  <si>
    <t>P330084</t>
  </si>
  <si>
    <t>P240035</t>
  </si>
  <si>
    <t>P730042</t>
  </si>
  <si>
    <t>P620606</t>
  </si>
  <si>
    <t>P710071</t>
  </si>
  <si>
    <t>P710076</t>
  </si>
  <si>
    <t>P710025</t>
  </si>
  <si>
    <t>P710200</t>
  </si>
  <si>
    <t>B27983</t>
  </si>
  <si>
    <t>P110205</t>
  </si>
  <si>
    <t>B25240</t>
  </si>
  <si>
    <t>P830305</t>
  </si>
  <si>
    <t>P730052</t>
  </si>
  <si>
    <t>P999028</t>
  </si>
  <si>
    <t>B17048</t>
  </si>
  <si>
    <t>PNOTAERLATADV</t>
  </si>
  <si>
    <t>B17047</t>
  </si>
  <si>
    <t>P620324</t>
  </si>
  <si>
    <t>B17050</t>
  </si>
  <si>
    <t>P510021</t>
  </si>
  <si>
    <t>B8942</t>
  </si>
  <si>
    <t>P808725F</t>
  </si>
  <si>
    <t>P812985F</t>
  </si>
  <si>
    <t>B29685</t>
  </si>
  <si>
    <t>B29695</t>
  </si>
  <si>
    <t>P750550</t>
  </si>
  <si>
    <t>P750588</t>
  </si>
  <si>
    <t>P750618</t>
  </si>
  <si>
    <t>B89671</t>
  </si>
  <si>
    <t>P750628</t>
  </si>
  <si>
    <t>B89602</t>
  </si>
  <si>
    <t>P750535</t>
  </si>
  <si>
    <t>P741028</t>
  </si>
  <si>
    <t>P741029</t>
  </si>
  <si>
    <t>P741037</t>
  </si>
  <si>
    <t>B89611</t>
  </si>
  <si>
    <t>P750540</t>
  </si>
  <si>
    <t>P110375</t>
  </si>
  <si>
    <t>P710092</t>
  </si>
  <si>
    <t>B89614</t>
  </si>
  <si>
    <t>P750549</t>
  </si>
  <si>
    <t>P110376</t>
  </si>
  <si>
    <t>B89653</t>
  </si>
  <si>
    <t>P750597</t>
  </si>
  <si>
    <t>B6920</t>
  </si>
  <si>
    <t>P710029</t>
  </si>
  <si>
    <t>P710028</t>
  </si>
  <si>
    <t>P710026</t>
  </si>
  <si>
    <t>P710027</t>
  </si>
  <si>
    <t>P710059</t>
  </si>
  <si>
    <t>P710214</t>
  </si>
  <si>
    <t>P710312</t>
  </si>
  <si>
    <t>P743259</t>
  </si>
  <si>
    <t>P743016</t>
  </si>
  <si>
    <t>ODIVE068</t>
  </si>
  <si>
    <t>P743267</t>
  </si>
  <si>
    <t>P744067</t>
  </si>
  <si>
    <t>B14892</t>
  </si>
  <si>
    <t>PNOTGARDECORPS</t>
  </si>
  <si>
    <t>P730105</t>
  </si>
  <si>
    <t>P132008</t>
  </si>
  <si>
    <t>P620284</t>
  </si>
  <si>
    <t>P160088</t>
  </si>
  <si>
    <t>P620480</t>
  </si>
  <si>
    <t>P340345</t>
  </si>
  <si>
    <t>P730144</t>
  </si>
  <si>
    <t>B14893</t>
  </si>
  <si>
    <t>B14898</t>
  </si>
  <si>
    <t>P165143</t>
  </si>
  <si>
    <t>P240078</t>
  </si>
  <si>
    <t>P620135</t>
  </si>
  <si>
    <t>P710038</t>
  </si>
  <si>
    <t>P730264</t>
  </si>
  <si>
    <t>P340375</t>
  </si>
  <si>
    <t>P710175</t>
  </si>
  <si>
    <t>PNOT_38091</t>
  </si>
  <si>
    <t>B30530</t>
  </si>
  <si>
    <t>P743242</t>
  </si>
  <si>
    <t>P743243</t>
  </si>
  <si>
    <t>P743245</t>
  </si>
  <si>
    <t>P730018</t>
  </si>
  <si>
    <t>PNOTNI101ALBTFR</t>
  </si>
  <si>
    <t>B30531</t>
  </si>
  <si>
    <t>P741206</t>
  </si>
  <si>
    <t>PNOTNI101ALBTES</t>
  </si>
  <si>
    <t>PDECCONFALBT</t>
  </si>
  <si>
    <t>PNOTNI001CHAPES</t>
  </si>
  <si>
    <t>PNOTNI001CHAPFR</t>
  </si>
  <si>
    <t>PNOTNM001CHAPES</t>
  </si>
  <si>
    <t>PNOTNM001CHAPFR</t>
  </si>
  <si>
    <t>SCA5</t>
  </si>
  <si>
    <t>Description technique</t>
  </si>
  <si>
    <t>Colonne1</t>
  </si>
  <si>
    <t>Type Ligne</t>
  </si>
  <si>
    <t>nombre de sous-niveau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</si>
</sst>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8"/>
      <name val="Verdana"/>
      <family val="2"/>
    </font>
    <font>
      <sz val="10"/>
      <name val="Verdana"/>
      <family val="2"/>
    </font>
    <font>
      <sz val="8"/>
      <name val="Arial"/>
    </font>
    <font>
      <b/>
      <sz val="10"/>
      <color rgb="FFFF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33" borderId="0" xfId="0" applyFont="1" applyFill="1" applyAlignment="1">
      <alignment horizontal="left" wrapText="1"/>
    </xf>
    <xf numFmtId="0" fontId="20" fillId="0" borderId="0" xfId="0" applyFont="1" applyAlignment="1">
      <alignment horizontal="right"/>
    </xf>
    <xf numFmtId="0" fontId="20" fillId="0" borderId="0" xfId="0" applyFont="1" applyAlignment="1">
      <alignment horizontal="left"/>
    </xf>
    <xf numFmtId="4" fontId="20" fillId="0" borderId="0" xfId="0" applyNumberFormat="1" applyFont="1" applyAlignment="1">
      <alignment horizontal="right"/>
    </xf>
    <xf numFmtId="8" fontId="20" fillId="0" borderId="0" xfId="0" applyNumberFormat="1" applyFont="1" applyAlignment="1">
      <alignment horizontal="right"/>
    </xf>
    <xf numFmtId="8" fontId="22" fillId="34" borderId="0" xfId="0" applyNumberFormat="1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12" formatCode="#,##0.00\ &quot;€&quot;;[Red]\-#,##0.00\ &quot;€&quot;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ill>
        <patternFill>
          <bgColor theme="4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solid">
          <fgColor indexed="64"/>
          <bgColor rgb="FFC0C0C0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M831" totalsRowShown="0" headerRowDxfId="8" dataDxfId="9">
  <autoFilter ref="A2:M831"/>
  <tableColumns count="13">
    <tableColumn id="1" name="N° ligne" dataDxfId="17"/>
    <tableColumn id="2" name="Parent" dataDxfId="16"/>
    <tableColumn id="3" name="Niveau" dataDxfId="15"/>
    <tableColumn id="51" name="nombre de sous-niveau" dataDxfId="3">
      <calculatedColumnFormula array="1">MIN(IFERROR(IF(D3-{0;1;2;3;4;5;6;7}&gt;=0,MATCH(D3-{0;1;2;3;4;5;6;7},D4:D$831,0)-1,""),""))</calculatedColumnFormula>
    </tableColumn>
    <tableColumn id="4" name="Type Ligne" dataDxfId="14"/>
    <tableColumn id="5" name="N°" dataDxfId="13"/>
    <tableColumn id="9" name="Quantité Totale" dataDxfId="12"/>
    <tableColumn id="10" name="Prix unitaire HT" dataDxfId="11"/>
    <tableColumn id="11" name="% remise ligne" dataDxfId="6">
      <calculatedColumnFormula>IFERROR(_xlfn.XLOOKUP(Tableau1[[#This Row],[Groupe rem. article]],$O$3:$O$6,$P$3:$P$6),"")</calculatedColumnFormula>
    </tableColumn>
    <tableColumn id="52" name="Colonne1" dataDxfId="0">
      <calculatedColumnFormula>IFERROR(SUM(OFFSET(J3,1,1,Tableau1[[#This Row],[nombre de sous-niveau]],1)),"")</calculatedColumnFormula>
    </tableColumn>
    <tableColumn id="12" name="Montant ligne" dataDxfId="4">
      <calculatedColumnFormula>IFERROR(IF(Tableau1[[#This Row],[Type Ligne]]="détail",Tableau1[[#This Row],[Quantité Totale]]*Tableau1[[#This Row],[Prix unitaire HT]]*(1-Tableau1[[#This Row],[% remise ligne]]),""),"")</calculatedColumnFormula>
    </tableColumn>
    <tableColumn id="13" name="Groupe rem. article" dataDxfId="5"/>
    <tableColumn id="14" name="Poids Net Unitaire" dataDxfId="1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1"/>
  <sheetViews>
    <sheetView tabSelected="1" topLeftCell="A161" zoomScaleNormal="100" workbookViewId="0">
      <selection activeCell="D177" sqref="D177"/>
    </sheetView>
  </sheetViews>
  <sheetFormatPr baseColWidth="10" defaultRowHeight="12.75" x14ac:dyDescent="0.2"/>
  <cols>
    <col min="5" max="5" width="19.42578125" customWidth="1"/>
    <col min="6" max="6" width="16.140625" customWidth="1"/>
    <col min="7" max="7" width="17.42578125" customWidth="1"/>
    <col min="8" max="8" width="17.7109375" customWidth="1"/>
    <col min="9" max="10" width="17.28515625" customWidth="1"/>
    <col min="11" max="11" width="15.7109375" customWidth="1"/>
    <col min="12" max="12" width="21.28515625" customWidth="1"/>
    <col min="13" max="13" width="19.85546875" customWidth="1"/>
    <col min="15" max="15" width="13.7109375" bestFit="1" customWidth="1"/>
  </cols>
  <sheetData>
    <row r="1" spans="1:16" ht="15.75" x14ac:dyDescent="0.25">
      <c r="A1" s="1"/>
      <c r="K1" s="7">
        <f>SUMIF(Tableau1[Type Ligne],"détail",Tableau1[Montant ligne])</f>
        <v>74828.232080000045</v>
      </c>
    </row>
    <row r="2" spans="1:16" ht="32.25" x14ac:dyDescent="0.2">
      <c r="A2" s="2" t="s">
        <v>1</v>
      </c>
      <c r="B2" s="2" t="s">
        <v>2</v>
      </c>
      <c r="C2" s="2" t="s">
        <v>3</v>
      </c>
      <c r="D2" s="2" t="s">
        <v>354</v>
      </c>
      <c r="E2" s="2" t="s">
        <v>353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352</v>
      </c>
      <c r="K2" s="2" t="s">
        <v>8</v>
      </c>
      <c r="L2" s="2" t="s">
        <v>9</v>
      </c>
      <c r="M2" s="2" t="s">
        <v>10</v>
      </c>
    </row>
    <row r="3" spans="1:16" x14ac:dyDescent="0.2">
      <c r="A3" s="3">
        <v>1000000</v>
      </c>
      <c r="B3" s="4" t="s">
        <v>11</v>
      </c>
      <c r="C3" s="3">
        <v>0</v>
      </c>
      <c r="D3" s="3" cm="1">
        <f t="array" ref="D3">MIN(IFERROR(IF(C3-{0;1;2;3;4;5;6;7}&gt;=0,MATCH(C3-{0;1;2;3;4;5;6;7},C4:C$831,0)-1,""),""))</f>
        <v>0</v>
      </c>
      <c r="E3" s="4" t="s">
        <v>12</v>
      </c>
      <c r="F3" s="4" t="s">
        <v>13</v>
      </c>
      <c r="G3" s="5">
        <v>1</v>
      </c>
      <c r="H3" s="5">
        <v>112797.58</v>
      </c>
      <c r="I3" s="5" t="str">
        <f>IFERROR(_xlfn.XLOOKUP(Tableau1[[#This Row],[Groupe rem. article]],$O$3:$O$6,$P$3:$P$6),"")</f>
        <v/>
      </c>
      <c r="J3" s="5" t="str">
        <f ca="1">IFERROR(SUM(OFFSET(J3,1,1,Tableau1[[#This Row],[nombre de sous-niveau]],1)),"")</f>
        <v/>
      </c>
      <c r="K3" s="6" t="str">
        <f>IFERROR(IF(Tableau1[[#This Row],[Type Ligne]]="détail",Tableau1[[#This Row],[Quantité Totale]]*Tableau1[[#This Row],[Prix unitaire HT]]*(1-Tableau1[[#This Row],[% remise ligne]]),""),"")</f>
        <v/>
      </c>
      <c r="L3" s="4" t="s">
        <v>14</v>
      </c>
      <c r="M3" s="5">
        <v>1166.3371619</v>
      </c>
      <c r="O3" t="s">
        <v>19</v>
      </c>
      <c r="P3">
        <v>0.4</v>
      </c>
    </row>
    <row r="4" spans="1:16" x14ac:dyDescent="0.2">
      <c r="A4" s="3">
        <v>2000000</v>
      </c>
      <c r="B4" s="4" t="s">
        <v>15</v>
      </c>
      <c r="C4" s="3">
        <v>1</v>
      </c>
      <c r="D4" s="3" cm="1">
        <f t="array" ref="D4">MIN(IFERROR(IF(C4-{0;1;2;3;4;5;6;7}&gt;=0,MATCH(C4-{0;1;2;3;4;5;6;7},C5:C$831,0)-1,""),""))</f>
        <v>0</v>
      </c>
      <c r="E4" s="4" t="s">
        <v>16</v>
      </c>
      <c r="F4" s="4" t="s">
        <v>14</v>
      </c>
      <c r="G4" s="5">
        <v>0</v>
      </c>
      <c r="H4" s="5">
        <v>0</v>
      </c>
      <c r="I4" s="5" t="str">
        <f>IFERROR(_xlfn.XLOOKUP(Tableau1[[#This Row],[Groupe rem. article]],$O$3:$O$6,$P$3:$P$6),"")</f>
        <v/>
      </c>
      <c r="J4" s="5" t="str">
        <f ca="1">IFERROR(SUM(OFFSET(J4,1,1,Tableau1[[#This Row],[nombre de sous-niveau]],1)),"")</f>
        <v/>
      </c>
      <c r="K4" s="6" t="str">
        <f>IFERROR(IF(Tableau1[[#This Row],[Type Ligne]]="détail",Tableau1[[#This Row],[Quantité Totale]]*Tableau1[[#This Row],[Prix unitaire HT]]*(1-Tableau1[[#This Row],[% remise ligne]]),""),"")</f>
        <v/>
      </c>
      <c r="L4" s="4" t="s">
        <v>14</v>
      </c>
      <c r="M4" s="5">
        <v>0</v>
      </c>
      <c r="O4" t="s">
        <v>24</v>
      </c>
      <c r="P4">
        <v>0.3</v>
      </c>
    </row>
    <row r="5" spans="1:16" x14ac:dyDescent="0.2">
      <c r="A5" s="3">
        <v>3000000</v>
      </c>
      <c r="B5" s="4" t="s">
        <v>15</v>
      </c>
      <c r="C5" s="3">
        <v>1</v>
      </c>
      <c r="D5" s="3" cm="1">
        <f t="array" ref="D5">MIN(IFERROR(IF(C5-{0;1;2;3;4;5;6;7}&gt;=0,MATCH(C5-{0;1;2;3;4;5;6;7},C6:C$831,0)-1,""),""))</f>
        <v>0</v>
      </c>
      <c r="E5" s="4" t="s">
        <v>16</v>
      </c>
      <c r="F5" s="4" t="s">
        <v>14</v>
      </c>
      <c r="G5" s="5">
        <v>0</v>
      </c>
      <c r="H5" s="5">
        <v>0</v>
      </c>
      <c r="I5" s="5" t="str">
        <f>IFERROR(_xlfn.XLOOKUP(Tableau1[[#This Row],[Groupe rem. article]],$O$3:$O$6,$P$3:$P$6),"")</f>
        <v/>
      </c>
      <c r="J5" s="5" t="str">
        <f ca="1">IFERROR(SUM(OFFSET(J5,1,1,Tableau1[[#This Row],[nombre de sous-niveau]],1)),"")</f>
        <v/>
      </c>
      <c r="K5" s="6" t="str">
        <f>IFERROR(IF(Tableau1[[#This Row],[Type Ligne]]="détail",Tableau1[[#This Row],[Quantité Totale]]*Tableau1[[#This Row],[Prix unitaire HT]]*(1-Tableau1[[#This Row],[% remise ligne]]),""),"")</f>
        <v/>
      </c>
      <c r="L5" s="4" t="s">
        <v>14</v>
      </c>
      <c r="M5" s="5">
        <v>0</v>
      </c>
      <c r="O5" t="s">
        <v>186</v>
      </c>
      <c r="P5">
        <v>0.2</v>
      </c>
    </row>
    <row r="6" spans="1:16" x14ac:dyDescent="0.2">
      <c r="A6" s="3">
        <v>4000000</v>
      </c>
      <c r="B6" s="4" t="s">
        <v>15</v>
      </c>
      <c r="C6" s="3">
        <v>1</v>
      </c>
      <c r="D6" s="3" cm="1">
        <f t="array" ref="D6">MIN(IFERROR(IF(C6-{0;1;2;3;4;5;6;7}&gt;=0,MATCH(C6-{0;1;2;3;4;5;6;7},C7:C$831,0)-1,""),""))</f>
        <v>0</v>
      </c>
      <c r="E6" s="4" t="s">
        <v>16</v>
      </c>
      <c r="F6" s="4" t="s">
        <v>14</v>
      </c>
      <c r="G6" s="5">
        <v>1</v>
      </c>
      <c r="H6" s="5">
        <v>0</v>
      </c>
      <c r="I6" s="5" t="str">
        <f>IFERROR(_xlfn.XLOOKUP(Tableau1[[#This Row],[Groupe rem. article]],$O$3:$O$6,$P$3:$P$6),"")</f>
        <v/>
      </c>
      <c r="J6" s="5" t="str">
        <f ca="1">IFERROR(SUM(OFFSET(J6,1,1,Tableau1[[#This Row],[nombre de sous-niveau]],1)),"")</f>
        <v/>
      </c>
      <c r="K6" s="6" t="str">
        <f>IFERROR(IF(Tableau1[[#This Row],[Type Ligne]]="détail",Tableau1[[#This Row],[Quantité Totale]]*Tableau1[[#This Row],[Prix unitaire HT]]*(1-Tableau1[[#This Row],[% remise ligne]]),""),"")</f>
        <v/>
      </c>
      <c r="L6" s="4" t="s">
        <v>14</v>
      </c>
      <c r="M6" s="5">
        <v>0</v>
      </c>
      <c r="O6" t="s">
        <v>39</v>
      </c>
      <c r="P6">
        <v>0.2</v>
      </c>
    </row>
    <row r="7" spans="1:16" x14ac:dyDescent="0.2">
      <c r="A7" s="3">
        <v>5000000</v>
      </c>
      <c r="B7" s="4" t="s">
        <v>11</v>
      </c>
      <c r="C7" s="3">
        <v>1</v>
      </c>
      <c r="D7" s="3" cm="1">
        <f t="array" ref="D7">MIN(IFERROR(IF(C7-{0;1;2;3;4;5;6;7}&gt;=0,MATCH(C7-{0;1;2;3;4;5;6;7},C8:C$831,0)-1,""),""))</f>
        <v>215</v>
      </c>
      <c r="E7" s="4" t="s">
        <v>12</v>
      </c>
      <c r="F7" s="4" t="s">
        <v>14</v>
      </c>
      <c r="G7" s="5">
        <v>1</v>
      </c>
      <c r="H7" s="5">
        <v>36519.550000000003</v>
      </c>
      <c r="I7" s="5" t="str">
        <f>IFERROR(_xlfn.XLOOKUP(Tableau1[[#This Row],[Groupe rem. article]],$O$3:$O$6,$P$3:$P$6),"")</f>
        <v/>
      </c>
      <c r="J7" s="5">
        <f ca="1">IFERROR(SUM(OFFSET(J7,1,1,Tableau1[[#This Row],[nombre de sous-niveau]],1)),"")</f>
        <v>22517.261980000003</v>
      </c>
      <c r="K7" s="6" t="str">
        <f>IFERROR(IF(Tableau1[[#This Row],[Type Ligne]]="détail",Tableau1[[#This Row],[Quantité Totale]]*Tableau1[[#This Row],[Prix unitaire HT]]*(1-Tableau1[[#This Row],[% remise ligne]]),""),"")</f>
        <v/>
      </c>
      <c r="L7" s="4" t="s">
        <v>14</v>
      </c>
      <c r="M7" s="5">
        <v>374.59949999999998</v>
      </c>
    </row>
    <row r="8" spans="1:16" x14ac:dyDescent="0.2">
      <c r="A8" s="3">
        <v>6000000</v>
      </c>
      <c r="B8" s="4" t="s">
        <v>11</v>
      </c>
      <c r="C8" s="3">
        <v>2</v>
      </c>
      <c r="D8" s="3" cm="1">
        <f t="array" ref="D8">MIN(IFERROR(IF(C8-{0;1;2;3;4;5;6;7}&gt;=0,MATCH(C8-{0;1;2;3;4;5;6;7},C9:C$831,0)-1,""),""))</f>
        <v>214</v>
      </c>
      <c r="E8" s="4" t="s">
        <v>12</v>
      </c>
      <c r="F8" s="4" t="s">
        <v>14</v>
      </c>
      <c r="G8" s="5">
        <v>1</v>
      </c>
      <c r="H8" s="5">
        <v>36519.550000000003</v>
      </c>
      <c r="I8" s="5" t="str">
        <f>IFERROR(_xlfn.XLOOKUP(Tableau1[[#This Row],[Groupe rem. article]],$O$3:$O$6,$P$3:$P$6),"")</f>
        <v/>
      </c>
      <c r="J8" s="5">
        <f ca="1">IFERROR(SUM(OFFSET(J8,1,1,Tableau1[[#This Row],[nombre de sous-niveau]],1)),"")</f>
        <v>22517.261980000003</v>
      </c>
      <c r="K8" s="6" t="str">
        <f>IFERROR(IF(Tableau1[[#This Row],[Type Ligne]]="détail",Tableau1[[#This Row],[Quantité Totale]]*Tableau1[[#This Row],[Prix unitaire HT]]*(1-Tableau1[[#This Row],[% remise ligne]]),""),"")</f>
        <v/>
      </c>
      <c r="L8" s="4" t="s">
        <v>14</v>
      </c>
      <c r="M8" s="5">
        <v>374.59949999999998</v>
      </c>
    </row>
    <row r="9" spans="1:16" x14ac:dyDescent="0.2">
      <c r="A9" s="3">
        <v>7000000</v>
      </c>
      <c r="B9" s="4" t="s">
        <v>11</v>
      </c>
      <c r="C9" s="3">
        <v>3</v>
      </c>
      <c r="D9" s="3" cm="1">
        <f t="array" ref="D9">MIN(IFERROR(IF(C9-{0;1;2;3;4;5;6;7}&gt;=0,MATCH(C9-{0;1;2;3;4;5;6;7},C10:C$831,0)-1,""),""))</f>
        <v>18</v>
      </c>
      <c r="E9" s="4" t="s">
        <v>17</v>
      </c>
      <c r="F9" s="4" t="s">
        <v>18</v>
      </c>
      <c r="G9" s="5">
        <v>1</v>
      </c>
      <c r="H9" s="5">
        <v>1196.04</v>
      </c>
      <c r="I9" s="5">
        <f>IFERROR(_xlfn.XLOOKUP(Tableau1[[#This Row],[Groupe rem. article]],$O$3:$O$6,$P$3:$P$6),"")</f>
        <v>0.4</v>
      </c>
      <c r="J9" s="5">
        <f ca="1">IFERROR(SUM(OFFSET(J9,1,1,Tableau1[[#This Row],[nombre de sous-niveau]],1)),"")</f>
        <v>733.77447999999993</v>
      </c>
      <c r="K9" s="6" t="str">
        <f>IFERROR(IF(Tableau1[[#This Row],[Type Ligne]]="détail",Tableau1[[#This Row],[Quantité Totale]]*Tableau1[[#This Row],[Prix unitaire HT]]*(1-Tableau1[[#This Row],[% remise ligne]]),""),"")</f>
        <v/>
      </c>
      <c r="L9" s="4" t="s">
        <v>19</v>
      </c>
      <c r="M9" s="5">
        <v>51.226999999999997</v>
      </c>
    </row>
    <row r="10" spans="1:16" x14ac:dyDescent="0.2">
      <c r="A10" s="3">
        <v>7010000</v>
      </c>
      <c r="B10" s="4" t="s">
        <v>15</v>
      </c>
      <c r="C10" s="3">
        <v>4</v>
      </c>
      <c r="D10" s="3" cm="1">
        <f t="array" ref="D10">MIN(IFERROR(IF(C10-{0;1;2;3;4;5;6;7}&gt;=0,MATCH(C10-{0;1;2;3;4;5;6;7},C11:C$831,0)-1,""),""))</f>
        <v>0</v>
      </c>
      <c r="E10" s="4" t="s">
        <v>16</v>
      </c>
      <c r="F10" s="4" t="s">
        <v>20</v>
      </c>
      <c r="G10" s="5">
        <v>2</v>
      </c>
      <c r="H10" s="5">
        <v>60.79</v>
      </c>
      <c r="I10" s="5">
        <f>IFERROR(_xlfn.XLOOKUP(Tableau1[[#This Row],[Groupe rem. article]],$O$3:$O$6,$P$3:$P$6),"")</f>
        <v>0.4</v>
      </c>
      <c r="J10" s="5" t="str">
        <f ca="1">IFERROR(SUM(OFFSET(J10,1,1,Tableau1[[#This Row],[nombre de sous-niveau]],1)),"")</f>
        <v/>
      </c>
      <c r="K10" s="6">
        <f>IFERROR(IF(Tableau1[[#This Row],[Type Ligne]]="détail",Tableau1[[#This Row],[Quantité Totale]]*Tableau1[[#This Row],[Prix unitaire HT]]*(1-Tableau1[[#This Row],[% remise ligne]]),""),"")</f>
        <v>72.947999999999993</v>
      </c>
      <c r="L10" s="4" t="s">
        <v>19</v>
      </c>
      <c r="M10" s="5">
        <v>8.4139999999999997</v>
      </c>
    </row>
    <row r="11" spans="1:16" x14ac:dyDescent="0.2">
      <c r="A11" s="3">
        <v>7020000</v>
      </c>
      <c r="B11" s="4" t="s">
        <v>15</v>
      </c>
      <c r="C11" s="3">
        <v>4</v>
      </c>
      <c r="D11" s="3" cm="1">
        <f t="array" ref="D11">MIN(IFERROR(IF(C11-{0;1;2;3;4;5;6;7}&gt;=0,MATCH(C11-{0;1;2;3;4;5;6;7},C12:C$831,0)-1,""),""))</f>
        <v>0</v>
      </c>
      <c r="E11" s="4" t="s">
        <v>16</v>
      </c>
      <c r="F11" s="4" t="s">
        <v>21</v>
      </c>
      <c r="G11" s="5">
        <v>4</v>
      </c>
      <c r="H11" s="5">
        <v>73.47</v>
      </c>
      <c r="I11" s="5">
        <f>IFERROR(_xlfn.XLOOKUP(Tableau1[[#This Row],[Groupe rem. article]],$O$3:$O$6,$P$3:$P$6),"")</f>
        <v>0.4</v>
      </c>
      <c r="J11" s="5" t="str">
        <f ca="1">IFERROR(SUM(OFFSET(J11,1,1,Tableau1[[#This Row],[nombre de sous-niveau]],1)),"")</f>
        <v/>
      </c>
      <c r="K11" s="6">
        <f>IFERROR(IF(Tableau1[[#This Row],[Type Ligne]]="détail",Tableau1[[#This Row],[Quantité Totale]]*Tableau1[[#This Row],[Prix unitaire HT]]*(1-Tableau1[[#This Row],[% remise ligne]]),""),"")</f>
        <v>176.328</v>
      </c>
      <c r="L11" s="4" t="s">
        <v>19</v>
      </c>
      <c r="M11" s="5">
        <v>11.295</v>
      </c>
    </row>
    <row r="12" spans="1:16" x14ac:dyDescent="0.2">
      <c r="A12" s="3">
        <v>7030000</v>
      </c>
      <c r="B12" s="4" t="s">
        <v>15</v>
      </c>
      <c r="C12" s="3">
        <v>4</v>
      </c>
      <c r="D12" s="3" cm="1">
        <f t="array" ref="D12">MIN(IFERROR(IF(C12-{0;1;2;3;4;5;6;7}&gt;=0,MATCH(C12-{0;1;2;3;4;5;6;7},C13:C$831,0)-1,""),""))</f>
        <v>0</v>
      </c>
      <c r="E12" s="4" t="s">
        <v>16</v>
      </c>
      <c r="F12" s="4" t="s">
        <v>22</v>
      </c>
      <c r="G12" s="5">
        <v>2</v>
      </c>
      <c r="H12" s="5">
        <v>127.95</v>
      </c>
      <c r="I12" s="5">
        <f>IFERROR(_xlfn.XLOOKUP(Tableau1[[#This Row],[Groupe rem. article]],$O$3:$O$6,$P$3:$P$6),"")</f>
        <v>0.4</v>
      </c>
      <c r="J12" s="5" t="str">
        <f ca="1">IFERROR(SUM(OFFSET(J12,1,1,Tableau1[[#This Row],[nombre de sous-niveau]],1)),"")</f>
        <v/>
      </c>
      <c r="K12" s="6">
        <f>IFERROR(IF(Tableau1[[#This Row],[Type Ligne]]="détail",Tableau1[[#This Row],[Quantité Totale]]*Tableau1[[#This Row],[Prix unitaire HT]]*(1-Tableau1[[#This Row],[% remise ligne]]),""),"")</f>
        <v>153.54</v>
      </c>
      <c r="L12" s="4" t="s">
        <v>19</v>
      </c>
      <c r="M12" s="5">
        <v>21.45</v>
      </c>
    </row>
    <row r="13" spans="1:16" x14ac:dyDescent="0.2">
      <c r="A13" s="3">
        <v>7040000</v>
      </c>
      <c r="B13" s="4" t="s">
        <v>15</v>
      </c>
      <c r="C13" s="3">
        <v>4</v>
      </c>
      <c r="D13" s="3" cm="1">
        <f t="array" ref="D13">MIN(IFERROR(IF(C13-{0;1;2;3;4;5;6;7}&gt;=0,MATCH(C13-{0;1;2;3;4;5;6;7},C14:C$831,0)-1,""),""))</f>
        <v>0</v>
      </c>
      <c r="E13" s="4" t="s">
        <v>16</v>
      </c>
      <c r="F13" s="4" t="s">
        <v>23</v>
      </c>
      <c r="G13" s="5">
        <v>8</v>
      </c>
      <c r="H13" s="5">
        <v>0.21</v>
      </c>
      <c r="I13" s="5">
        <f>IFERROR(_xlfn.XLOOKUP(Tableau1[[#This Row],[Groupe rem. article]],$O$3:$O$6,$P$3:$P$6),"")</f>
        <v>0.3</v>
      </c>
      <c r="J13" s="5" t="str">
        <f ca="1">IFERROR(SUM(OFFSET(J13,1,1,Tableau1[[#This Row],[nombre de sous-niveau]],1)),"")</f>
        <v/>
      </c>
      <c r="K13" s="6">
        <f>IFERROR(IF(Tableau1[[#This Row],[Type Ligne]]="détail",Tableau1[[#This Row],[Quantité Totale]]*Tableau1[[#This Row],[Prix unitaire HT]]*(1-Tableau1[[#This Row],[% remise ligne]]),""),"")</f>
        <v>1.1759999999999999</v>
      </c>
      <c r="L13" s="4" t="s">
        <v>24</v>
      </c>
      <c r="M13" s="5">
        <v>0.01</v>
      </c>
    </row>
    <row r="14" spans="1:16" x14ac:dyDescent="0.2">
      <c r="A14" s="3">
        <v>7050000</v>
      </c>
      <c r="B14" s="4" t="s">
        <v>15</v>
      </c>
      <c r="C14" s="3">
        <v>4</v>
      </c>
      <c r="D14" s="3" cm="1">
        <f t="array" ref="D14">MIN(IFERROR(IF(C14-{0;1;2;3;4;5;6;7}&gt;=0,MATCH(C14-{0;1;2;3;4;5;6;7},C15:C$831,0)-1,""),""))</f>
        <v>0</v>
      </c>
      <c r="E14" s="4" t="s">
        <v>16</v>
      </c>
      <c r="F14" s="4" t="s">
        <v>25</v>
      </c>
      <c r="G14" s="5">
        <v>36</v>
      </c>
      <c r="H14" s="5">
        <v>0.17</v>
      </c>
      <c r="I14" s="5">
        <f>IFERROR(_xlfn.XLOOKUP(Tableau1[[#This Row],[Groupe rem. article]],$O$3:$O$6,$P$3:$P$6),"")</f>
        <v>0.3</v>
      </c>
      <c r="J14" s="5" t="str">
        <f ca="1">IFERROR(SUM(OFFSET(J14,1,1,Tableau1[[#This Row],[nombre de sous-niveau]],1)),"")</f>
        <v/>
      </c>
      <c r="K14" s="6">
        <f>IFERROR(IF(Tableau1[[#This Row],[Type Ligne]]="détail",Tableau1[[#This Row],[Quantité Totale]]*Tableau1[[#This Row],[Prix unitaire HT]]*(1-Tableau1[[#This Row],[% remise ligne]]),""),"")</f>
        <v>4.2839999999999998</v>
      </c>
      <c r="L14" s="4" t="s">
        <v>24</v>
      </c>
      <c r="M14" s="5">
        <v>1.4999999999999999E-2</v>
      </c>
    </row>
    <row r="15" spans="1:16" x14ac:dyDescent="0.2">
      <c r="A15" s="3">
        <v>7060000</v>
      </c>
      <c r="B15" s="4" t="s">
        <v>15</v>
      </c>
      <c r="C15" s="3">
        <v>4</v>
      </c>
      <c r="D15" s="3" cm="1">
        <f t="array" ref="D15">MIN(IFERROR(IF(C15-{0;1;2;3;4;5;6;7}&gt;=0,MATCH(C15-{0;1;2;3;4;5;6;7},C16:C$831,0)-1,""),""))</f>
        <v>0</v>
      </c>
      <c r="E15" s="4" t="s">
        <v>16</v>
      </c>
      <c r="F15" s="4" t="s">
        <v>26</v>
      </c>
      <c r="G15" s="5">
        <v>36</v>
      </c>
      <c r="H15" s="5">
        <v>0.12</v>
      </c>
      <c r="I15" s="5">
        <f>IFERROR(_xlfn.XLOOKUP(Tableau1[[#This Row],[Groupe rem. article]],$O$3:$O$6,$P$3:$P$6),"")</f>
        <v>0.3</v>
      </c>
      <c r="J15" s="5" t="str">
        <f ca="1">IFERROR(SUM(OFFSET(J15,1,1,Tableau1[[#This Row],[nombre de sous-niveau]],1)),"")</f>
        <v/>
      </c>
      <c r="K15" s="6">
        <f>IFERROR(IF(Tableau1[[#This Row],[Type Ligne]]="détail",Tableau1[[#This Row],[Quantité Totale]]*Tableau1[[#This Row],[Prix unitaire HT]]*(1-Tableau1[[#This Row],[% remise ligne]]),""),"")</f>
        <v>3.024</v>
      </c>
      <c r="L15" s="4" t="s">
        <v>24</v>
      </c>
      <c r="M15" s="5">
        <v>3.0000000000000001E-3</v>
      </c>
    </row>
    <row r="16" spans="1:16" x14ac:dyDescent="0.2">
      <c r="A16" s="3">
        <v>7070000</v>
      </c>
      <c r="B16" s="4" t="s">
        <v>15</v>
      </c>
      <c r="C16" s="3">
        <v>4</v>
      </c>
      <c r="D16" s="3" cm="1">
        <f t="array" ref="D16">MIN(IFERROR(IF(C16-{0;1;2;3;4;5;6;7}&gt;=0,MATCH(C16-{0;1;2;3;4;5;6;7},C17:C$831,0)-1,""),""))</f>
        <v>0</v>
      </c>
      <c r="E16" s="4" t="s">
        <v>16</v>
      </c>
      <c r="F16" s="4" t="s">
        <v>27</v>
      </c>
      <c r="G16" s="5">
        <v>12</v>
      </c>
      <c r="H16" s="5">
        <v>0.16</v>
      </c>
      <c r="I16" s="5">
        <f>IFERROR(_xlfn.XLOOKUP(Tableau1[[#This Row],[Groupe rem. article]],$O$3:$O$6,$P$3:$P$6),"")</f>
        <v>0.3</v>
      </c>
      <c r="J16" s="5" t="str">
        <f ca="1">IFERROR(SUM(OFFSET(J16,1,1,Tableau1[[#This Row],[nombre de sous-niveau]],1)),"")</f>
        <v/>
      </c>
      <c r="K16" s="6">
        <f>IFERROR(IF(Tableau1[[#This Row],[Type Ligne]]="détail",Tableau1[[#This Row],[Quantité Totale]]*Tableau1[[#This Row],[Prix unitaire HT]]*(1-Tableau1[[#This Row],[% remise ligne]]),""),"")</f>
        <v>1.3439999999999999</v>
      </c>
      <c r="L16" s="4" t="s">
        <v>24</v>
      </c>
      <c r="M16" s="5">
        <v>7.0000000000000001E-3</v>
      </c>
    </row>
    <row r="17" spans="1:13" x14ac:dyDescent="0.2">
      <c r="A17" s="3">
        <v>7080000</v>
      </c>
      <c r="B17" s="4" t="s">
        <v>15</v>
      </c>
      <c r="C17" s="3">
        <v>4</v>
      </c>
      <c r="D17" s="3" cm="1">
        <f t="array" ref="D17">MIN(IFERROR(IF(C17-{0;1;2;3;4;5;6;7}&gt;=0,MATCH(C17-{0;1;2;3;4;5;6;7},C18:C$831,0)-1,""),""))</f>
        <v>0</v>
      </c>
      <c r="E17" s="4" t="s">
        <v>16</v>
      </c>
      <c r="F17" s="4" t="s">
        <v>28</v>
      </c>
      <c r="G17" s="5">
        <v>1.02</v>
      </c>
      <c r="H17" s="5">
        <v>7.32</v>
      </c>
      <c r="I17" s="5">
        <f>IFERROR(_xlfn.XLOOKUP(Tableau1[[#This Row],[Groupe rem. article]],$O$3:$O$6,$P$3:$P$6),"")</f>
        <v>0.3</v>
      </c>
      <c r="J17" s="5" t="str">
        <f ca="1">IFERROR(SUM(OFFSET(J17,1,1,Tableau1[[#This Row],[nombre de sous-niveau]],1)),"")</f>
        <v/>
      </c>
      <c r="K17" s="6">
        <f>IFERROR(IF(Tableau1[[#This Row],[Type Ligne]]="détail",Tableau1[[#This Row],[Quantité Totale]]*Tableau1[[#This Row],[Prix unitaire HT]]*(1-Tableau1[[#This Row],[% remise ligne]]),""),"")</f>
        <v>5.2264799999999996</v>
      </c>
      <c r="L17" s="4" t="s">
        <v>24</v>
      </c>
      <c r="M17" s="5">
        <v>0.56499999999999995</v>
      </c>
    </row>
    <row r="18" spans="1:13" x14ac:dyDescent="0.2">
      <c r="A18" s="3">
        <v>7090000</v>
      </c>
      <c r="B18" s="4" t="s">
        <v>15</v>
      </c>
      <c r="C18" s="3">
        <v>4</v>
      </c>
      <c r="D18" s="3" cm="1">
        <f t="array" ref="D18">MIN(IFERROR(IF(C18-{0;1;2;3;4;5;6;7}&gt;=0,MATCH(C18-{0;1;2;3;4;5;6;7},C19:C$831,0)-1,""),""))</f>
        <v>0</v>
      </c>
      <c r="E18" s="4" t="s">
        <v>16</v>
      </c>
      <c r="F18" s="4" t="s">
        <v>29</v>
      </c>
      <c r="G18" s="5">
        <v>2</v>
      </c>
      <c r="H18" s="5">
        <v>11.84</v>
      </c>
      <c r="I18" s="5">
        <f>IFERROR(_xlfn.XLOOKUP(Tableau1[[#This Row],[Groupe rem. article]],$O$3:$O$6,$P$3:$P$6),"")</f>
        <v>0.3</v>
      </c>
      <c r="J18" s="5" t="str">
        <f ca="1">IFERROR(SUM(OFFSET(J18,1,1,Tableau1[[#This Row],[nombre de sous-niveau]],1)),"")</f>
        <v/>
      </c>
      <c r="K18" s="6">
        <f>IFERROR(IF(Tableau1[[#This Row],[Type Ligne]]="détail",Tableau1[[#This Row],[Quantité Totale]]*Tableau1[[#This Row],[Prix unitaire HT]]*(1-Tableau1[[#This Row],[% remise ligne]]),""),"")</f>
        <v>16.576000000000001</v>
      </c>
      <c r="L18" s="4" t="s">
        <v>24</v>
      </c>
      <c r="M18" s="5">
        <v>0.25</v>
      </c>
    </row>
    <row r="19" spans="1:13" x14ac:dyDescent="0.2">
      <c r="A19" s="3">
        <v>7100000</v>
      </c>
      <c r="B19" s="4" t="s">
        <v>15</v>
      </c>
      <c r="C19" s="3">
        <v>4</v>
      </c>
      <c r="D19" s="3" cm="1">
        <f t="array" ref="D19">MIN(IFERROR(IF(C19-{0;1;2;3;4;5;6;7}&gt;=0,MATCH(C19-{0;1;2;3;4;5;6;7},C20:C$831,0)-1,""),""))</f>
        <v>0</v>
      </c>
      <c r="E19" s="4" t="s">
        <v>16</v>
      </c>
      <c r="F19" s="4" t="s">
        <v>30</v>
      </c>
      <c r="G19" s="5">
        <v>4</v>
      </c>
      <c r="H19" s="5">
        <v>0.84</v>
      </c>
      <c r="I19" s="5">
        <f>IFERROR(_xlfn.XLOOKUP(Tableau1[[#This Row],[Groupe rem. article]],$O$3:$O$6,$P$3:$P$6),"")</f>
        <v>0.3</v>
      </c>
      <c r="J19" s="5" t="str">
        <f ca="1">IFERROR(SUM(OFFSET(J19,1,1,Tableau1[[#This Row],[nombre de sous-niveau]],1)),"")</f>
        <v/>
      </c>
      <c r="K19" s="6">
        <f>IFERROR(IF(Tableau1[[#This Row],[Type Ligne]]="détail",Tableau1[[#This Row],[Quantité Totale]]*Tableau1[[#This Row],[Prix unitaire HT]]*(1-Tableau1[[#This Row],[% remise ligne]]),""),"")</f>
        <v>2.3519999999999999</v>
      </c>
      <c r="L19" s="4" t="s">
        <v>24</v>
      </c>
      <c r="M19" s="5">
        <v>4.4999999999999998E-2</v>
      </c>
    </row>
    <row r="20" spans="1:13" x14ac:dyDescent="0.2">
      <c r="A20" s="3">
        <v>7110000</v>
      </c>
      <c r="B20" s="4" t="s">
        <v>15</v>
      </c>
      <c r="C20" s="3">
        <v>4</v>
      </c>
      <c r="D20" s="3" cm="1">
        <f t="array" ref="D20">MIN(IFERROR(IF(C20-{0;1;2;3;4;5;6;7}&gt;=0,MATCH(C20-{0;1;2;3;4;5;6;7},C21:C$831,0)-1,""),""))</f>
        <v>0</v>
      </c>
      <c r="E20" s="4" t="s">
        <v>16</v>
      </c>
      <c r="F20" s="4" t="s">
        <v>31</v>
      </c>
      <c r="G20" s="5">
        <v>8</v>
      </c>
      <c r="H20" s="5">
        <v>47.09</v>
      </c>
      <c r="I20" s="5">
        <f>IFERROR(_xlfn.XLOOKUP(Tableau1[[#This Row],[Groupe rem. article]],$O$3:$O$6,$P$3:$P$6),"")</f>
        <v>0.4</v>
      </c>
      <c r="J20" s="5" t="str">
        <f ca="1">IFERROR(SUM(OFFSET(J20,1,1,Tableau1[[#This Row],[nombre de sous-niveau]],1)),"")</f>
        <v/>
      </c>
      <c r="K20" s="6">
        <f>IFERROR(IF(Tableau1[[#This Row],[Type Ligne]]="détail",Tableau1[[#This Row],[Quantité Totale]]*Tableau1[[#This Row],[Prix unitaire HT]]*(1-Tableau1[[#This Row],[% remise ligne]]),""),"")</f>
        <v>226.03200000000001</v>
      </c>
      <c r="L20" s="4" t="s">
        <v>19</v>
      </c>
      <c r="M20" s="5">
        <v>7.5750000000000002</v>
      </c>
    </row>
    <row r="21" spans="1:13" x14ac:dyDescent="0.2">
      <c r="A21" s="3">
        <v>7120000</v>
      </c>
      <c r="B21" s="4" t="s">
        <v>15</v>
      </c>
      <c r="C21" s="3">
        <v>4</v>
      </c>
      <c r="D21" s="3" cm="1">
        <f t="array" ref="D21">MIN(IFERROR(IF(C21-{0;1;2;3;4;5;6;7}&gt;=0,MATCH(C21-{0;1;2;3;4;5;6;7},C22:C$831,0)-1,""),""))</f>
        <v>0</v>
      </c>
      <c r="E21" s="4" t="s">
        <v>16</v>
      </c>
      <c r="F21" s="4" t="s">
        <v>32</v>
      </c>
      <c r="G21" s="5">
        <v>52</v>
      </c>
      <c r="H21" s="5">
        <v>0.09</v>
      </c>
      <c r="I21" s="5">
        <f>IFERROR(_xlfn.XLOOKUP(Tableau1[[#This Row],[Groupe rem. article]],$O$3:$O$6,$P$3:$P$6),"")</f>
        <v>0.3</v>
      </c>
      <c r="J21" s="5" t="str">
        <f ca="1">IFERROR(SUM(OFFSET(J21,1,1,Tableau1[[#This Row],[nombre de sous-niveau]],1)),"")</f>
        <v/>
      </c>
      <c r="K21" s="6">
        <f>IFERROR(IF(Tableau1[[#This Row],[Type Ligne]]="détail",Tableau1[[#This Row],[Quantité Totale]]*Tableau1[[#This Row],[Prix unitaire HT]]*(1-Tableau1[[#This Row],[% remise ligne]]),""),"")</f>
        <v>3.2759999999999998</v>
      </c>
      <c r="L21" s="4" t="s">
        <v>24</v>
      </c>
      <c r="M21" s="5">
        <v>5.0000000000000001E-3</v>
      </c>
    </row>
    <row r="22" spans="1:13" x14ac:dyDescent="0.2">
      <c r="A22" s="3">
        <v>7130000</v>
      </c>
      <c r="B22" s="4" t="s">
        <v>15</v>
      </c>
      <c r="C22" s="3">
        <v>4</v>
      </c>
      <c r="D22" s="3" cm="1">
        <f t="array" ref="D22">MIN(IFERROR(IF(C22-{0;1;2;3;4;5;6;7}&gt;=0,MATCH(C22-{0;1;2;3;4;5;6;7},C23:C$831,0)-1,""),""))</f>
        <v>0</v>
      </c>
      <c r="E22" s="4" t="s">
        <v>16</v>
      </c>
      <c r="F22" s="4" t="s">
        <v>33</v>
      </c>
      <c r="G22" s="5">
        <v>4</v>
      </c>
      <c r="H22" s="5">
        <v>0.81</v>
      </c>
      <c r="I22" s="5">
        <f>IFERROR(_xlfn.XLOOKUP(Tableau1[[#This Row],[Groupe rem. article]],$O$3:$O$6,$P$3:$P$6),"")</f>
        <v>0.3</v>
      </c>
      <c r="J22" s="5" t="str">
        <f ca="1">IFERROR(SUM(OFFSET(J22,1,1,Tableau1[[#This Row],[nombre de sous-niveau]],1)),"")</f>
        <v/>
      </c>
      <c r="K22" s="6">
        <f>IFERROR(IF(Tableau1[[#This Row],[Type Ligne]]="détail",Tableau1[[#This Row],[Quantité Totale]]*Tableau1[[#This Row],[Prix unitaire HT]]*(1-Tableau1[[#This Row],[% remise ligne]]),""),"")</f>
        <v>2.2679999999999998</v>
      </c>
      <c r="L22" s="4" t="s">
        <v>24</v>
      </c>
      <c r="M22" s="5">
        <v>0.05</v>
      </c>
    </row>
    <row r="23" spans="1:13" x14ac:dyDescent="0.2">
      <c r="A23" s="3">
        <v>7140000</v>
      </c>
      <c r="B23" s="4" t="s">
        <v>15</v>
      </c>
      <c r="C23" s="3">
        <v>4</v>
      </c>
      <c r="D23" s="3" cm="1">
        <f t="array" ref="D23">MIN(IFERROR(IF(C23-{0;1;2;3;4;5;6;7}&gt;=0,MATCH(C23-{0;1;2;3;4;5;6;7},C24:C$831,0)-1,""),""))</f>
        <v>0</v>
      </c>
      <c r="E23" s="4" t="s">
        <v>16</v>
      </c>
      <c r="F23" s="4" t="s">
        <v>34</v>
      </c>
      <c r="G23" s="5">
        <v>2</v>
      </c>
      <c r="H23" s="5">
        <v>21.53</v>
      </c>
      <c r="I23" s="5">
        <f>IFERROR(_xlfn.XLOOKUP(Tableau1[[#This Row],[Groupe rem. article]],$O$3:$O$6,$P$3:$P$6),"")</f>
        <v>0.3</v>
      </c>
      <c r="J23" s="5" t="str">
        <f ca="1">IFERROR(SUM(OFFSET(J23,1,1,Tableau1[[#This Row],[nombre de sous-niveau]],1)),"")</f>
        <v/>
      </c>
      <c r="K23" s="6">
        <f>IFERROR(IF(Tableau1[[#This Row],[Type Ligne]]="détail",Tableau1[[#This Row],[Quantité Totale]]*Tableau1[[#This Row],[Prix unitaire HT]]*(1-Tableau1[[#This Row],[% remise ligne]]),""),"")</f>
        <v>30.141999999999999</v>
      </c>
      <c r="L23" s="4" t="s">
        <v>24</v>
      </c>
      <c r="M23" s="5">
        <v>1.08</v>
      </c>
    </row>
    <row r="24" spans="1:13" x14ac:dyDescent="0.2">
      <c r="A24" s="3">
        <v>7150000</v>
      </c>
      <c r="B24" s="4" t="s">
        <v>15</v>
      </c>
      <c r="C24" s="3">
        <v>4</v>
      </c>
      <c r="D24" s="3" cm="1">
        <f t="array" ref="D24">MIN(IFERROR(IF(C24-{0;1;2;3;4;5;6;7}&gt;=0,MATCH(C24-{0;1;2;3;4;5;6;7},C25:C$831,0)-1,""),""))</f>
        <v>0</v>
      </c>
      <c r="E24" s="4" t="s">
        <v>16</v>
      </c>
      <c r="F24" s="4" t="s">
        <v>35</v>
      </c>
      <c r="G24" s="5">
        <v>18</v>
      </c>
      <c r="H24" s="5">
        <v>7.0000000000000007E-2</v>
      </c>
      <c r="I24" s="5">
        <f>IFERROR(_xlfn.XLOOKUP(Tableau1[[#This Row],[Groupe rem. article]],$O$3:$O$6,$P$3:$P$6),"")</f>
        <v>0.3</v>
      </c>
      <c r="J24" s="5" t="str">
        <f ca="1">IFERROR(SUM(OFFSET(J24,1,1,Tableau1[[#This Row],[nombre de sous-niveau]],1)),"")</f>
        <v/>
      </c>
      <c r="K24" s="6">
        <f>IFERROR(IF(Tableau1[[#This Row],[Type Ligne]]="détail",Tableau1[[#This Row],[Quantité Totale]]*Tableau1[[#This Row],[Prix unitaire HT]]*(1-Tableau1[[#This Row],[% remise ligne]]),""),"")</f>
        <v>0.88200000000000012</v>
      </c>
      <c r="L24" s="4" t="s">
        <v>24</v>
      </c>
      <c r="M24" s="5">
        <v>3.0000000000000001E-3</v>
      </c>
    </row>
    <row r="25" spans="1:13" x14ac:dyDescent="0.2">
      <c r="A25" s="3">
        <v>7160000</v>
      </c>
      <c r="B25" s="4" t="s">
        <v>15</v>
      </c>
      <c r="C25" s="3">
        <v>4</v>
      </c>
      <c r="D25" s="3" cm="1">
        <f t="array" ref="D25">MIN(IFERROR(IF(C25-{0;1;2;3;4;5;6;7}&gt;=0,MATCH(C25-{0;1;2;3;4;5;6;7},C26:C$831,0)-1,""),""))</f>
        <v>0</v>
      </c>
      <c r="E25" s="4" t="s">
        <v>16</v>
      </c>
      <c r="F25" s="4" t="s">
        <v>36</v>
      </c>
      <c r="G25" s="5">
        <v>16</v>
      </c>
      <c r="H25" s="5">
        <v>1.6</v>
      </c>
      <c r="I25" s="5">
        <f>IFERROR(_xlfn.XLOOKUP(Tableau1[[#This Row],[Groupe rem. article]],$O$3:$O$6,$P$3:$P$6),"")</f>
        <v>0.3</v>
      </c>
      <c r="J25" s="5" t="str">
        <f ca="1">IFERROR(SUM(OFFSET(J25,1,1,Tableau1[[#This Row],[nombre de sous-niveau]],1)),"")</f>
        <v/>
      </c>
      <c r="K25" s="6">
        <f>IFERROR(IF(Tableau1[[#This Row],[Type Ligne]]="détail",Tableau1[[#This Row],[Quantité Totale]]*Tableau1[[#This Row],[Prix unitaire HT]]*(1-Tableau1[[#This Row],[% remise ligne]]),""),"")</f>
        <v>17.919999999999998</v>
      </c>
      <c r="L25" s="4" t="s">
        <v>24</v>
      </c>
      <c r="M25" s="5">
        <v>0.22</v>
      </c>
    </row>
    <row r="26" spans="1:13" x14ac:dyDescent="0.2">
      <c r="A26" s="3">
        <v>7170000</v>
      </c>
      <c r="B26" s="4" t="s">
        <v>15</v>
      </c>
      <c r="C26" s="3">
        <v>4</v>
      </c>
      <c r="D26" s="3" cm="1">
        <f t="array" ref="D26">MIN(IFERROR(IF(C26-{0;1;2;3;4;5;6;7}&gt;=0,MATCH(C26-{0;1;2;3;4;5;6;7},C27:C$831,0)-1,""),""))</f>
        <v>0</v>
      </c>
      <c r="E26" s="4" t="s">
        <v>16</v>
      </c>
      <c r="F26" s="4" t="s">
        <v>37</v>
      </c>
      <c r="G26" s="5">
        <v>16</v>
      </c>
      <c r="H26" s="5">
        <v>0.5</v>
      </c>
      <c r="I26" s="5">
        <f>IFERROR(_xlfn.XLOOKUP(Tableau1[[#This Row],[Groupe rem. article]],$O$3:$O$6,$P$3:$P$6),"")</f>
        <v>0.3</v>
      </c>
      <c r="J26" s="5" t="str">
        <f ca="1">IFERROR(SUM(OFFSET(J26,1,1,Tableau1[[#This Row],[nombre de sous-niveau]],1)),"")</f>
        <v/>
      </c>
      <c r="K26" s="6">
        <f>IFERROR(IF(Tableau1[[#This Row],[Type Ligne]]="détail",Tableau1[[#This Row],[Quantité Totale]]*Tableau1[[#This Row],[Prix unitaire HT]]*(1-Tableau1[[#This Row],[% remise ligne]]),""),"")</f>
        <v>5.6</v>
      </c>
      <c r="L26" s="4" t="s">
        <v>24</v>
      </c>
      <c r="M26" s="5">
        <v>0.04</v>
      </c>
    </row>
    <row r="27" spans="1:13" x14ac:dyDescent="0.2">
      <c r="A27" s="3">
        <v>7180000</v>
      </c>
      <c r="B27" s="4" t="s">
        <v>15</v>
      </c>
      <c r="C27" s="3">
        <v>4</v>
      </c>
      <c r="D27" s="3" cm="1">
        <f t="array" ref="D27">MIN(IFERROR(IF(C27-{0;1;2;3;4;5;6;7}&gt;=0,MATCH(C27-{0;1;2;3;4;5;6;7},C28:C$831,0)-1,""),""))</f>
        <v>0</v>
      </c>
      <c r="E27" s="4" t="s">
        <v>16</v>
      </c>
      <c r="F27" s="4" t="s">
        <v>38</v>
      </c>
      <c r="G27" s="5">
        <v>1</v>
      </c>
      <c r="H27" s="5">
        <v>13.57</v>
      </c>
      <c r="I27" s="5">
        <f>IFERROR(_xlfn.XLOOKUP(Tableau1[[#This Row],[Groupe rem. article]],$O$3:$O$6,$P$3:$P$6),"")</f>
        <v>0.2</v>
      </c>
      <c r="J27" s="5" t="str">
        <f ca="1">IFERROR(SUM(OFFSET(J27,1,1,Tableau1[[#This Row],[nombre de sous-niveau]],1)),"")</f>
        <v/>
      </c>
      <c r="K27" s="6">
        <f>IFERROR(IF(Tableau1[[#This Row],[Type Ligne]]="détail",Tableau1[[#This Row],[Quantité Totale]]*Tableau1[[#This Row],[Prix unitaire HT]]*(1-Tableau1[[#This Row],[% remise ligne]]),""),"")</f>
        <v>10.856000000000002</v>
      </c>
      <c r="L27" s="4" t="s">
        <v>39</v>
      </c>
      <c r="M27" s="5">
        <v>0.2</v>
      </c>
    </row>
    <row r="28" spans="1:13" x14ac:dyDescent="0.2">
      <c r="A28" s="3">
        <v>8000000</v>
      </c>
      <c r="B28" s="4" t="s">
        <v>11</v>
      </c>
      <c r="C28" s="3">
        <v>3</v>
      </c>
      <c r="D28" s="3" cm="1">
        <f t="array" ref="D28">MIN(IFERROR(IF(C28-{0;1;2;3;4;5;6;7}&gt;=0,MATCH(C28-{0;1;2;3;4;5;6;7},C29:C$831,0)-1,""),""))</f>
        <v>18</v>
      </c>
      <c r="E28" s="4" t="s">
        <v>17</v>
      </c>
      <c r="F28" s="4" t="s">
        <v>40</v>
      </c>
      <c r="G28" s="5">
        <v>2</v>
      </c>
      <c r="H28" s="5">
        <v>1023.855</v>
      </c>
      <c r="I28" s="5">
        <f>IFERROR(_xlfn.XLOOKUP(Tableau1[[#This Row],[Groupe rem. article]],$O$3:$O$6,$P$3:$P$6),"")</f>
        <v>0.4</v>
      </c>
      <c r="J28" s="5">
        <f ca="1">IFERROR(SUM(OFFSET(J28,1,1,Tableau1[[#This Row],[nombre de sous-niveau]],1)),"")</f>
        <v>1248.96048</v>
      </c>
      <c r="K28" s="6" t="str">
        <f>IFERROR(IF(Tableau1[[#This Row],[Type Ligne]]="détail",Tableau1[[#This Row],[Quantité Totale]]*Tableau1[[#This Row],[Prix unitaire HT]]*(1-Tableau1[[#This Row],[% remise ligne]]),""),"")</f>
        <v/>
      </c>
      <c r="L28" s="4" t="s">
        <v>19</v>
      </c>
      <c r="M28" s="5">
        <v>51.115000000000002</v>
      </c>
    </row>
    <row r="29" spans="1:13" x14ac:dyDescent="0.2">
      <c r="A29" s="3">
        <v>8010000</v>
      </c>
      <c r="B29" s="4" t="s">
        <v>15</v>
      </c>
      <c r="C29" s="3">
        <v>4</v>
      </c>
      <c r="D29" s="3" cm="1">
        <f t="array" ref="D29">MIN(IFERROR(IF(C29-{0;1;2;3;4;5;6;7}&gt;=0,MATCH(C29-{0;1;2;3;4;5;6;7},C30:C$831,0)-1,""),""))</f>
        <v>0</v>
      </c>
      <c r="E29" s="4" t="s">
        <v>16</v>
      </c>
      <c r="F29" s="4" t="s">
        <v>20</v>
      </c>
      <c r="G29" s="5">
        <v>4</v>
      </c>
      <c r="H29" s="5">
        <v>60.79</v>
      </c>
      <c r="I29" s="5">
        <f>IFERROR(_xlfn.XLOOKUP(Tableau1[[#This Row],[Groupe rem. article]],$O$3:$O$6,$P$3:$P$6),"")</f>
        <v>0.4</v>
      </c>
      <c r="J29" s="5" t="str">
        <f ca="1">IFERROR(SUM(OFFSET(J29,1,1,Tableau1[[#This Row],[nombre de sous-niveau]],1)),"")</f>
        <v/>
      </c>
      <c r="K29" s="6">
        <f>IFERROR(IF(Tableau1[[#This Row],[Type Ligne]]="détail",Tableau1[[#This Row],[Quantité Totale]]*Tableau1[[#This Row],[Prix unitaire HT]]*(1-Tableau1[[#This Row],[% remise ligne]]),""),"")</f>
        <v>145.89599999999999</v>
      </c>
      <c r="L29" s="4" t="s">
        <v>19</v>
      </c>
      <c r="M29" s="5">
        <v>8.4139999999999997</v>
      </c>
    </row>
    <row r="30" spans="1:13" x14ac:dyDescent="0.2">
      <c r="A30" s="3">
        <v>8020000</v>
      </c>
      <c r="B30" s="4" t="s">
        <v>15</v>
      </c>
      <c r="C30" s="3">
        <v>4</v>
      </c>
      <c r="D30" s="3" cm="1">
        <f t="array" ref="D30">MIN(IFERROR(IF(C30-{0;1;2;3;4;5;6;7}&gt;=0,MATCH(C30-{0;1;2;3;4;5;6;7},C31:C$831,0)-1,""),""))</f>
        <v>0</v>
      </c>
      <c r="E30" s="4" t="s">
        <v>16</v>
      </c>
      <c r="F30" s="4" t="s">
        <v>21</v>
      </c>
      <c r="G30" s="5">
        <v>8</v>
      </c>
      <c r="H30" s="5">
        <v>73.47</v>
      </c>
      <c r="I30" s="5">
        <f>IFERROR(_xlfn.XLOOKUP(Tableau1[[#This Row],[Groupe rem. article]],$O$3:$O$6,$P$3:$P$6),"")</f>
        <v>0.4</v>
      </c>
      <c r="J30" s="5" t="str">
        <f ca="1">IFERROR(SUM(OFFSET(J30,1,1,Tableau1[[#This Row],[nombre de sous-niveau]],1)),"")</f>
        <v/>
      </c>
      <c r="K30" s="6">
        <f>IFERROR(IF(Tableau1[[#This Row],[Type Ligne]]="détail",Tableau1[[#This Row],[Quantité Totale]]*Tableau1[[#This Row],[Prix unitaire HT]]*(1-Tableau1[[#This Row],[% remise ligne]]),""),"")</f>
        <v>352.65600000000001</v>
      </c>
      <c r="L30" s="4" t="s">
        <v>19</v>
      </c>
      <c r="M30" s="5">
        <v>11.295</v>
      </c>
    </row>
    <row r="31" spans="1:13" x14ac:dyDescent="0.2">
      <c r="A31" s="3">
        <v>8030000</v>
      </c>
      <c r="B31" s="4" t="s">
        <v>15</v>
      </c>
      <c r="C31" s="3">
        <v>4</v>
      </c>
      <c r="D31" s="3" cm="1">
        <f t="array" ref="D31">MIN(IFERROR(IF(C31-{0;1;2;3;4;5;6;7}&gt;=0,MATCH(C31-{0;1;2;3;4;5;6;7},C32:C$831,0)-1,""),""))</f>
        <v>0</v>
      </c>
      <c r="E31" s="4" t="s">
        <v>16</v>
      </c>
      <c r="F31" s="4" t="s">
        <v>41</v>
      </c>
      <c r="G31" s="5">
        <v>2</v>
      </c>
      <c r="H31" s="5">
        <v>129.99</v>
      </c>
      <c r="I31" s="5">
        <f>IFERROR(_xlfn.XLOOKUP(Tableau1[[#This Row],[Groupe rem. article]],$O$3:$O$6,$P$3:$P$6),"")</f>
        <v>0.4</v>
      </c>
      <c r="J31" s="5" t="str">
        <f ca="1">IFERROR(SUM(OFFSET(J31,1,1,Tableau1[[#This Row],[nombre de sous-niveau]],1)),"")</f>
        <v/>
      </c>
      <c r="K31" s="6">
        <f>IFERROR(IF(Tableau1[[#This Row],[Type Ligne]]="détail",Tableau1[[#This Row],[Quantité Totale]]*Tableau1[[#This Row],[Prix unitaire HT]]*(1-Tableau1[[#This Row],[% remise ligne]]),""),"")</f>
        <v>155.988</v>
      </c>
      <c r="L31" s="4" t="s">
        <v>19</v>
      </c>
      <c r="M31" s="5">
        <v>21.45</v>
      </c>
    </row>
    <row r="32" spans="1:13" x14ac:dyDescent="0.2">
      <c r="A32" s="3">
        <v>8040000</v>
      </c>
      <c r="B32" s="4" t="s">
        <v>15</v>
      </c>
      <c r="C32" s="3">
        <v>4</v>
      </c>
      <c r="D32" s="3" cm="1">
        <f t="array" ref="D32">MIN(IFERROR(IF(C32-{0;1;2;3;4;5;6;7}&gt;=0,MATCH(C32-{0;1;2;3;4;5;6;7},C33:C$831,0)-1,""),""))</f>
        <v>0</v>
      </c>
      <c r="E32" s="4" t="s">
        <v>16</v>
      </c>
      <c r="F32" s="4" t="s">
        <v>23</v>
      </c>
      <c r="G32" s="5">
        <v>16</v>
      </c>
      <c r="H32" s="5">
        <v>0.21</v>
      </c>
      <c r="I32" s="5">
        <f>IFERROR(_xlfn.XLOOKUP(Tableau1[[#This Row],[Groupe rem. article]],$O$3:$O$6,$P$3:$P$6),"")</f>
        <v>0.3</v>
      </c>
      <c r="J32" s="5" t="str">
        <f ca="1">IFERROR(SUM(OFFSET(J32,1,1,Tableau1[[#This Row],[nombre de sous-niveau]],1)),"")</f>
        <v/>
      </c>
      <c r="K32" s="6">
        <f>IFERROR(IF(Tableau1[[#This Row],[Type Ligne]]="détail",Tableau1[[#This Row],[Quantité Totale]]*Tableau1[[#This Row],[Prix unitaire HT]]*(1-Tableau1[[#This Row],[% remise ligne]]),""),"")</f>
        <v>2.3519999999999999</v>
      </c>
      <c r="L32" s="4" t="s">
        <v>24</v>
      </c>
      <c r="M32" s="5">
        <v>0.01</v>
      </c>
    </row>
    <row r="33" spans="1:13" x14ac:dyDescent="0.2">
      <c r="A33" s="3">
        <v>8050000</v>
      </c>
      <c r="B33" s="4" t="s">
        <v>15</v>
      </c>
      <c r="C33" s="3">
        <v>4</v>
      </c>
      <c r="D33" s="3" cm="1">
        <f t="array" ref="D33">MIN(IFERROR(IF(C33-{0;1;2;3;4;5;6;7}&gt;=0,MATCH(C33-{0;1;2;3;4;5;6;7},C34:C$831,0)-1,""),""))</f>
        <v>0</v>
      </c>
      <c r="E33" s="4" t="s">
        <v>16</v>
      </c>
      <c r="F33" s="4" t="s">
        <v>25</v>
      </c>
      <c r="G33" s="5">
        <v>36</v>
      </c>
      <c r="H33" s="5">
        <v>0.17</v>
      </c>
      <c r="I33" s="5">
        <f>IFERROR(_xlfn.XLOOKUP(Tableau1[[#This Row],[Groupe rem. article]],$O$3:$O$6,$P$3:$P$6),"")</f>
        <v>0.3</v>
      </c>
      <c r="J33" s="5" t="str">
        <f ca="1">IFERROR(SUM(OFFSET(J33,1,1,Tableau1[[#This Row],[nombre de sous-niveau]],1)),"")</f>
        <v/>
      </c>
      <c r="K33" s="6">
        <f>IFERROR(IF(Tableau1[[#This Row],[Type Ligne]]="détail",Tableau1[[#This Row],[Quantité Totale]]*Tableau1[[#This Row],[Prix unitaire HT]]*(1-Tableau1[[#This Row],[% remise ligne]]),""),"")</f>
        <v>4.2839999999999998</v>
      </c>
      <c r="L33" s="4" t="s">
        <v>24</v>
      </c>
      <c r="M33" s="5">
        <v>1.4999999999999999E-2</v>
      </c>
    </row>
    <row r="34" spans="1:13" x14ac:dyDescent="0.2">
      <c r="A34" s="3">
        <v>8060000</v>
      </c>
      <c r="B34" s="4" t="s">
        <v>15</v>
      </c>
      <c r="C34" s="3">
        <v>4</v>
      </c>
      <c r="D34" s="3" cm="1">
        <f t="array" ref="D34">MIN(IFERROR(IF(C34-{0;1;2;3;4;5;6;7}&gt;=0,MATCH(C34-{0;1;2;3;4;5;6;7},C35:C$831,0)-1,""),""))</f>
        <v>0</v>
      </c>
      <c r="E34" s="4" t="s">
        <v>16</v>
      </c>
      <c r="F34" s="4" t="s">
        <v>26</v>
      </c>
      <c r="G34" s="5">
        <v>36</v>
      </c>
      <c r="H34" s="5">
        <v>0.12</v>
      </c>
      <c r="I34" s="5">
        <f>IFERROR(_xlfn.XLOOKUP(Tableau1[[#This Row],[Groupe rem. article]],$O$3:$O$6,$P$3:$P$6),"")</f>
        <v>0.3</v>
      </c>
      <c r="J34" s="5" t="str">
        <f ca="1">IFERROR(SUM(OFFSET(J34,1,1,Tableau1[[#This Row],[nombre de sous-niveau]],1)),"")</f>
        <v/>
      </c>
      <c r="K34" s="6">
        <f>IFERROR(IF(Tableau1[[#This Row],[Type Ligne]]="détail",Tableau1[[#This Row],[Quantité Totale]]*Tableau1[[#This Row],[Prix unitaire HT]]*(1-Tableau1[[#This Row],[% remise ligne]]),""),"")</f>
        <v>3.024</v>
      </c>
      <c r="L34" s="4" t="s">
        <v>24</v>
      </c>
      <c r="M34" s="5">
        <v>3.0000000000000001E-3</v>
      </c>
    </row>
    <row r="35" spans="1:13" x14ac:dyDescent="0.2">
      <c r="A35" s="3">
        <v>8070000</v>
      </c>
      <c r="B35" s="4" t="s">
        <v>15</v>
      </c>
      <c r="C35" s="3">
        <v>4</v>
      </c>
      <c r="D35" s="3" cm="1">
        <f t="array" ref="D35">MIN(IFERROR(IF(C35-{0;1;2;3;4;5;6;7}&gt;=0,MATCH(C35-{0;1;2;3;4;5;6;7},C36:C$831,0)-1,""),""))</f>
        <v>0</v>
      </c>
      <c r="E35" s="4" t="s">
        <v>16</v>
      </c>
      <c r="F35" s="4" t="s">
        <v>27</v>
      </c>
      <c r="G35" s="5">
        <v>12</v>
      </c>
      <c r="H35" s="5">
        <v>0.16</v>
      </c>
      <c r="I35" s="5">
        <f>IFERROR(_xlfn.XLOOKUP(Tableau1[[#This Row],[Groupe rem. article]],$O$3:$O$6,$P$3:$P$6),"")</f>
        <v>0.3</v>
      </c>
      <c r="J35" s="5" t="str">
        <f ca="1">IFERROR(SUM(OFFSET(J35,1,1,Tableau1[[#This Row],[nombre de sous-niveau]],1)),"")</f>
        <v/>
      </c>
      <c r="K35" s="6">
        <f>IFERROR(IF(Tableau1[[#This Row],[Type Ligne]]="détail",Tableau1[[#This Row],[Quantité Totale]]*Tableau1[[#This Row],[Prix unitaire HT]]*(1-Tableau1[[#This Row],[% remise ligne]]),""),"")</f>
        <v>1.3439999999999999</v>
      </c>
      <c r="L35" s="4" t="s">
        <v>24</v>
      </c>
      <c r="M35" s="5">
        <v>7.0000000000000001E-3</v>
      </c>
    </row>
    <row r="36" spans="1:13" x14ac:dyDescent="0.2">
      <c r="A36" s="3">
        <v>8080000</v>
      </c>
      <c r="B36" s="4" t="s">
        <v>15</v>
      </c>
      <c r="C36" s="3">
        <v>4</v>
      </c>
      <c r="D36" s="3" cm="1">
        <f t="array" ref="D36">MIN(IFERROR(IF(C36-{0;1;2;3;4;5;6;7}&gt;=0,MATCH(C36-{0;1;2;3;4;5;6;7},C37:C$831,0)-1,""),""))</f>
        <v>0</v>
      </c>
      <c r="E36" s="4" t="s">
        <v>16</v>
      </c>
      <c r="F36" s="4" t="s">
        <v>28</v>
      </c>
      <c r="G36" s="5">
        <v>1.02</v>
      </c>
      <c r="H36" s="5">
        <v>7.32</v>
      </c>
      <c r="I36" s="5">
        <f>IFERROR(_xlfn.XLOOKUP(Tableau1[[#This Row],[Groupe rem. article]],$O$3:$O$6,$P$3:$P$6),"")</f>
        <v>0.3</v>
      </c>
      <c r="J36" s="5" t="str">
        <f ca="1">IFERROR(SUM(OFFSET(J36,1,1,Tableau1[[#This Row],[nombre de sous-niveau]],1)),"")</f>
        <v/>
      </c>
      <c r="K36" s="6">
        <f>IFERROR(IF(Tableau1[[#This Row],[Type Ligne]]="détail",Tableau1[[#This Row],[Quantité Totale]]*Tableau1[[#This Row],[Prix unitaire HT]]*(1-Tableau1[[#This Row],[% remise ligne]]),""),"")</f>
        <v>5.2264799999999996</v>
      </c>
      <c r="L36" s="4" t="s">
        <v>24</v>
      </c>
      <c r="M36" s="5">
        <v>0.56499999999999995</v>
      </c>
    </row>
    <row r="37" spans="1:13" x14ac:dyDescent="0.2">
      <c r="A37" s="3">
        <v>8090000</v>
      </c>
      <c r="B37" s="4" t="s">
        <v>15</v>
      </c>
      <c r="C37" s="3">
        <v>4</v>
      </c>
      <c r="D37" s="3" cm="1">
        <f t="array" ref="D37">MIN(IFERROR(IF(C37-{0;1;2;3;4;5;6;7}&gt;=0,MATCH(C37-{0;1;2;3;4;5;6;7},C38:C$831,0)-1,""),""))</f>
        <v>0</v>
      </c>
      <c r="E37" s="4" t="s">
        <v>16</v>
      </c>
      <c r="F37" s="4" t="s">
        <v>29</v>
      </c>
      <c r="G37" s="5">
        <v>4</v>
      </c>
      <c r="H37" s="5">
        <v>11.84</v>
      </c>
      <c r="I37" s="5">
        <f>IFERROR(_xlfn.XLOOKUP(Tableau1[[#This Row],[Groupe rem. article]],$O$3:$O$6,$P$3:$P$6),"")</f>
        <v>0.3</v>
      </c>
      <c r="J37" s="5" t="str">
        <f ca="1">IFERROR(SUM(OFFSET(J37,1,1,Tableau1[[#This Row],[nombre de sous-niveau]],1)),"")</f>
        <v/>
      </c>
      <c r="K37" s="6">
        <f>IFERROR(IF(Tableau1[[#This Row],[Type Ligne]]="détail",Tableau1[[#This Row],[Quantité Totale]]*Tableau1[[#This Row],[Prix unitaire HT]]*(1-Tableau1[[#This Row],[% remise ligne]]),""),"")</f>
        <v>33.152000000000001</v>
      </c>
      <c r="L37" s="4" t="s">
        <v>24</v>
      </c>
      <c r="M37" s="5">
        <v>0.25</v>
      </c>
    </row>
    <row r="38" spans="1:13" x14ac:dyDescent="0.2">
      <c r="A38" s="3">
        <v>8100000</v>
      </c>
      <c r="B38" s="4" t="s">
        <v>15</v>
      </c>
      <c r="C38" s="3">
        <v>4</v>
      </c>
      <c r="D38" s="3" cm="1">
        <f t="array" ref="D38">MIN(IFERROR(IF(C38-{0;1;2;3;4;5;6;7}&gt;=0,MATCH(C38-{0;1;2;3;4;5;6;7},C39:C$831,0)-1,""),""))</f>
        <v>0</v>
      </c>
      <c r="E38" s="4" t="s">
        <v>16</v>
      </c>
      <c r="F38" s="4" t="s">
        <v>30</v>
      </c>
      <c r="G38" s="5">
        <v>8</v>
      </c>
      <c r="H38" s="5">
        <v>0.84</v>
      </c>
      <c r="I38" s="5">
        <f>IFERROR(_xlfn.XLOOKUP(Tableau1[[#This Row],[Groupe rem. article]],$O$3:$O$6,$P$3:$P$6),"")</f>
        <v>0.3</v>
      </c>
      <c r="J38" s="5" t="str">
        <f ca="1">IFERROR(SUM(OFFSET(J38,1,1,Tableau1[[#This Row],[nombre de sous-niveau]],1)),"")</f>
        <v/>
      </c>
      <c r="K38" s="6">
        <f>IFERROR(IF(Tableau1[[#This Row],[Type Ligne]]="détail",Tableau1[[#This Row],[Quantité Totale]]*Tableau1[[#This Row],[Prix unitaire HT]]*(1-Tableau1[[#This Row],[% remise ligne]]),""),"")</f>
        <v>4.7039999999999997</v>
      </c>
      <c r="L38" s="4" t="s">
        <v>24</v>
      </c>
      <c r="M38" s="5">
        <v>4.4999999999999998E-2</v>
      </c>
    </row>
    <row r="39" spans="1:13" x14ac:dyDescent="0.2">
      <c r="A39" s="3">
        <v>8110000</v>
      </c>
      <c r="B39" s="4" t="s">
        <v>15</v>
      </c>
      <c r="C39" s="3">
        <v>4</v>
      </c>
      <c r="D39" s="3" cm="1">
        <f t="array" ref="D39">MIN(IFERROR(IF(C39-{0;1;2;3;4;5;6;7}&gt;=0,MATCH(C39-{0;1;2;3;4;5;6;7},C40:C$831,0)-1,""),""))</f>
        <v>0</v>
      </c>
      <c r="E39" s="4" t="s">
        <v>16</v>
      </c>
      <c r="F39" s="4" t="s">
        <v>31</v>
      </c>
      <c r="G39" s="5">
        <v>16</v>
      </c>
      <c r="H39" s="5">
        <v>47.09</v>
      </c>
      <c r="I39" s="5">
        <f>IFERROR(_xlfn.XLOOKUP(Tableau1[[#This Row],[Groupe rem. article]],$O$3:$O$6,$P$3:$P$6),"")</f>
        <v>0.4</v>
      </c>
      <c r="J39" s="5" t="str">
        <f ca="1">IFERROR(SUM(OFFSET(J39,1,1,Tableau1[[#This Row],[nombre de sous-niveau]],1)),"")</f>
        <v/>
      </c>
      <c r="K39" s="6">
        <f>IFERROR(IF(Tableau1[[#This Row],[Type Ligne]]="détail",Tableau1[[#This Row],[Quantité Totale]]*Tableau1[[#This Row],[Prix unitaire HT]]*(1-Tableau1[[#This Row],[% remise ligne]]),""),"")</f>
        <v>452.06400000000002</v>
      </c>
      <c r="L39" s="4" t="s">
        <v>19</v>
      </c>
      <c r="M39" s="5">
        <v>7.5750000000000002</v>
      </c>
    </row>
    <row r="40" spans="1:13" x14ac:dyDescent="0.2">
      <c r="A40" s="3">
        <v>8120000</v>
      </c>
      <c r="B40" s="4" t="s">
        <v>15</v>
      </c>
      <c r="C40" s="3">
        <v>4</v>
      </c>
      <c r="D40" s="3" cm="1">
        <f t="array" ref="D40">MIN(IFERROR(IF(C40-{0;1;2;3;4;5;6;7}&gt;=0,MATCH(C40-{0;1;2;3;4;5;6;7},C41:C$831,0)-1,""),""))</f>
        <v>0</v>
      </c>
      <c r="E40" s="4" t="s">
        <v>16</v>
      </c>
      <c r="F40" s="4" t="s">
        <v>32</v>
      </c>
      <c r="G40" s="5">
        <v>68</v>
      </c>
      <c r="H40" s="5">
        <v>0.09</v>
      </c>
      <c r="I40" s="5">
        <f>IFERROR(_xlfn.XLOOKUP(Tableau1[[#This Row],[Groupe rem. article]],$O$3:$O$6,$P$3:$P$6),"")</f>
        <v>0.3</v>
      </c>
      <c r="J40" s="5" t="str">
        <f ca="1">IFERROR(SUM(OFFSET(J40,1,1,Tableau1[[#This Row],[nombre de sous-niveau]],1)),"")</f>
        <v/>
      </c>
      <c r="K40" s="6">
        <f>IFERROR(IF(Tableau1[[#This Row],[Type Ligne]]="détail",Tableau1[[#This Row],[Quantité Totale]]*Tableau1[[#This Row],[Prix unitaire HT]]*(1-Tableau1[[#This Row],[% remise ligne]]),""),"")</f>
        <v>4.2839999999999998</v>
      </c>
      <c r="L40" s="4" t="s">
        <v>24</v>
      </c>
      <c r="M40" s="5">
        <v>5.0000000000000001E-3</v>
      </c>
    </row>
    <row r="41" spans="1:13" x14ac:dyDescent="0.2">
      <c r="A41" s="3">
        <v>8130000</v>
      </c>
      <c r="B41" s="4" t="s">
        <v>15</v>
      </c>
      <c r="C41" s="3">
        <v>4</v>
      </c>
      <c r="D41" s="3" cm="1">
        <f t="array" ref="D41">MIN(IFERROR(IF(C41-{0;1;2;3;4;5;6;7}&gt;=0,MATCH(C41-{0;1;2;3;4;5;6;7},C42:C$831,0)-1,""),""))</f>
        <v>0</v>
      </c>
      <c r="E41" s="4" t="s">
        <v>16</v>
      </c>
      <c r="F41" s="4" t="s">
        <v>33</v>
      </c>
      <c r="G41" s="5">
        <v>8</v>
      </c>
      <c r="H41" s="5">
        <v>0.81</v>
      </c>
      <c r="I41" s="5">
        <f>IFERROR(_xlfn.XLOOKUP(Tableau1[[#This Row],[Groupe rem. article]],$O$3:$O$6,$P$3:$P$6),"")</f>
        <v>0.3</v>
      </c>
      <c r="J41" s="5" t="str">
        <f ca="1">IFERROR(SUM(OFFSET(J41,1,1,Tableau1[[#This Row],[nombre de sous-niveau]],1)),"")</f>
        <v/>
      </c>
      <c r="K41" s="6">
        <f>IFERROR(IF(Tableau1[[#This Row],[Type Ligne]]="détail",Tableau1[[#This Row],[Quantité Totale]]*Tableau1[[#This Row],[Prix unitaire HT]]*(1-Tableau1[[#This Row],[% remise ligne]]),""),"")</f>
        <v>4.5359999999999996</v>
      </c>
      <c r="L41" s="4" t="s">
        <v>24</v>
      </c>
      <c r="M41" s="5">
        <v>0.05</v>
      </c>
    </row>
    <row r="42" spans="1:13" x14ac:dyDescent="0.2">
      <c r="A42" s="3">
        <v>8140000</v>
      </c>
      <c r="B42" s="4" t="s">
        <v>15</v>
      </c>
      <c r="C42" s="3">
        <v>4</v>
      </c>
      <c r="D42" s="3" cm="1">
        <f t="array" ref="D42">MIN(IFERROR(IF(C42-{0;1;2;3;4;5;6;7}&gt;=0,MATCH(C42-{0;1;2;3;4;5;6;7},C43:C$831,0)-1,""),""))</f>
        <v>0</v>
      </c>
      <c r="E42" s="4" t="s">
        <v>16</v>
      </c>
      <c r="F42" s="4" t="s">
        <v>34</v>
      </c>
      <c r="G42" s="5">
        <v>2</v>
      </c>
      <c r="H42" s="5">
        <v>21.53</v>
      </c>
      <c r="I42" s="5">
        <f>IFERROR(_xlfn.XLOOKUP(Tableau1[[#This Row],[Groupe rem. article]],$O$3:$O$6,$P$3:$P$6),"")</f>
        <v>0.3</v>
      </c>
      <c r="J42" s="5" t="str">
        <f ca="1">IFERROR(SUM(OFFSET(J42,1,1,Tableau1[[#This Row],[nombre de sous-niveau]],1)),"")</f>
        <v/>
      </c>
      <c r="K42" s="6">
        <f>IFERROR(IF(Tableau1[[#This Row],[Type Ligne]]="détail",Tableau1[[#This Row],[Quantité Totale]]*Tableau1[[#This Row],[Prix unitaire HT]]*(1-Tableau1[[#This Row],[% remise ligne]]),""),"")</f>
        <v>30.141999999999999</v>
      </c>
      <c r="L42" s="4" t="s">
        <v>24</v>
      </c>
      <c r="M42" s="5">
        <v>1.08</v>
      </c>
    </row>
    <row r="43" spans="1:13" x14ac:dyDescent="0.2">
      <c r="A43" s="3">
        <v>8150000</v>
      </c>
      <c r="B43" s="4" t="s">
        <v>15</v>
      </c>
      <c r="C43" s="3">
        <v>4</v>
      </c>
      <c r="D43" s="3" cm="1">
        <f t="array" ref="D43">MIN(IFERROR(IF(C43-{0;1;2;3;4;5;6;7}&gt;=0,MATCH(C43-{0;1;2;3;4;5;6;7},C44:C$831,0)-1,""),""))</f>
        <v>0</v>
      </c>
      <c r="E43" s="4" t="s">
        <v>16</v>
      </c>
      <c r="F43" s="4" t="s">
        <v>35</v>
      </c>
      <c r="G43" s="5">
        <v>36</v>
      </c>
      <c r="H43" s="5">
        <v>7.0000000000000007E-2</v>
      </c>
      <c r="I43" s="5">
        <f>IFERROR(_xlfn.XLOOKUP(Tableau1[[#This Row],[Groupe rem. article]],$O$3:$O$6,$P$3:$P$6),"")</f>
        <v>0.3</v>
      </c>
      <c r="J43" s="5" t="str">
        <f ca="1">IFERROR(SUM(OFFSET(J43,1,1,Tableau1[[#This Row],[nombre de sous-niveau]],1)),"")</f>
        <v/>
      </c>
      <c r="K43" s="6">
        <f>IFERROR(IF(Tableau1[[#This Row],[Type Ligne]]="détail",Tableau1[[#This Row],[Quantité Totale]]*Tableau1[[#This Row],[Prix unitaire HT]]*(1-Tableau1[[#This Row],[% remise ligne]]),""),"")</f>
        <v>1.7640000000000002</v>
      </c>
      <c r="L43" s="4" t="s">
        <v>24</v>
      </c>
      <c r="M43" s="5">
        <v>3.0000000000000001E-3</v>
      </c>
    </row>
    <row r="44" spans="1:13" x14ac:dyDescent="0.2">
      <c r="A44" s="3">
        <v>8160000</v>
      </c>
      <c r="B44" s="4" t="s">
        <v>15</v>
      </c>
      <c r="C44" s="3">
        <v>4</v>
      </c>
      <c r="D44" s="3" cm="1">
        <f t="array" ref="D44">MIN(IFERROR(IF(C44-{0;1;2;3;4;5;6;7}&gt;=0,MATCH(C44-{0;1;2;3;4;5;6;7},C45:C$831,0)-1,""),""))</f>
        <v>0</v>
      </c>
      <c r="E44" s="4" t="s">
        <v>16</v>
      </c>
      <c r="F44" s="4" t="s">
        <v>36</v>
      </c>
      <c r="G44" s="5">
        <v>32</v>
      </c>
      <c r="H44" s="5">
        <v>1.6</v>
      </c>
      <c r="I44" s="5">
        <f>IFERROR(_xlfn.XLOOKUP(Tableau1[[#This Row],[Groupe rem. article]],$O$3:$O$6,$P$3:$P$6),"")</f>
        <v>0.3</v>
      </c>
      <c r="J44" s="5" t="str">
        <f ca="1">IFERROR(SUM(OFFSET(J44,1,1,Tableau1[[#This Row],[nombre de sous-niveau]],1)),"")</f>
        <v/>
      </c>
      <c r="K44" s="6">
        <f>IFERROR(IF(Tableau1[[#This Row],[Type Ligne]]="détail",Tableau1[[#This Row],[Quantité Totale]]*Tableau1[[#This Row],[Prix unitaire HT]]*(1-Tableau1[[#This Row],[% remise ligne]]),""),"")</f>
        <v>35.839999999999996</v>
      </c>
      <c r="L44" s="4" t="s">
        <v>24</v>
      </c>
      <c r="M44" s="5">
        <v>0.22</v>
      </c>
    </row>
    <row r="45" spans="1:13" x14ac:dyDescent="0.2">
      <c r="A45" s="3">
        <v>8170000</v>
      </c>
      <c r="B45" s="4" t="s">
        <v>15</v>
      </c>
      <c r="C45" s="3">
        <v>4</v>
      </c>
      <c r="D45" s="3" cm="1">
        <f t="array" ref="D45">MIN(IFERROR(IF(C45-{0;1;2;3;4;5;6;7}&gt;=0,MATCH(C45-{0;1;2;3;4;5;6;7},C46:C$831,0)-1,""),""))</f>
        <v>0</v>
      </c>
      <c r="E45" s="4" t="s">
        <v>16</v>
      </c>
      <c r="F45" s="4" t="s">
        <v>37</v>
      </c>
      <c r="G45" s="5">
        <v>32</v>
      </c>
      <c r="H45" s="5">
        <v>0.5</v>
      </c>
      <c r="I45" s="5">
        <f>IFERROR(_xlfn.XLOOKUP(Tableau1[[#This Row],[Groupe rem. article]],$O$3:$O$6,$P$3:$P$6),"")</f>
        <v>0.3</v>
      </c>
      <c r="J45" s="5" t="str">
        <f ca="1">IFERROR(SUM(OFFSET(J45,1,1,Tableau1[[#This Row],[nombre de sous-niveau]],1)),"")</f>
        <v/>
      </c>
      <c r="K45" s="6">
        <f>IFERROR(IF(Tableau1[[#This Row],[Type Ligne]]="détail",Tableau1[[#This Row],[Quantité Totale]]*Tableau1[[#This Row],[Prix unitaire HT]]*(1-Tableau1[[#This Row],[% remise ligne]]),""),"")</f>
        <v>11.2</v>
      </c>
      <c r="L45" s="4" t="s">
        <v>24</v>
      </c>
      <c r="M45" s="5">
        <v>0.04</v>
      </c>
    </row>
    <row r="46" spans="1:13" x14ac:dyDescent="0.2">
      <c r="A46" s="3">
        <v>8180000</v>
      </c>
      <c r="B46" s="4" t="s">
        <v>15</v>
      </c>
      <c r="C46" s="3">
        <v>4</v>
      </c>
      <c r="D46" s="3" cm="1">
        <f t="array" ref="D46">MIN(IFERROR(IF(C46-{0;1;2;3;4;5;6;7}&gt;=0,MATCH(C46-{0;1;2;3;4;5;6;7},C47:C$831,0)-1,""),""))</f>
        <v>0</v>
      </c>
      <c r="E46" s="4" t="s">
        <v>16</v>
      </c>
      <c r="F46" s="4" t="s">
        <v>42</v>
      </c>
      <c r="G46" s="5">
        <v>2</v>
      </c>
      <c r="H46" s="5">
        <v>0.36</v>
      </c>
      <c r="I46" s="5">
        <f>IFERROR(_xlfn.XLOOKUP(Tableau1[[#This Row],[Groupe rem. article]],$O$3:$O$6,$P$3:$P$6),"")</f>
        <v>0.3</v>
      </c>
      <c r="J46" s="5" t="str">
        <f ca="1">IFERROR(SUM(OFFSET(J46,1,1,Tableau1[[#This Row],[nombre de sous-niveau]],1)),"")</f>
        <v/>
      </c>
      <c r="K46" s="6">
        <f>IFERROR(IF(Tableau1[[#This Row],[Type Ligne]]="détail",Tableau1[[#This Row],[Quantité Totale]]*Tableau1[[#This Row],[Prix unitaire HT]]*(1-Tableau1[[#This Row],[% remise ligne]]),""),"")</f>
        <v>0.504</v>
      </c>
      <c r="L46" s="4" t="s">
        <v>24</v>
      </c>
      <c r="M46" s="5">
        <v>8.7999999999999995E-2</v>
      </c>
    </row>
    <row r="47" spans="1:13" x14ac:dyDescent="0.2">
      <c r="A47" s="3">
        <v>9000000</v>
      </c>
      <c r="B47" s="4" t="s">
        <v>11</v>
      </c>
      <c r="C47" s="3">
        <v>3</v>
      </c>
      <c r="D47" s="3" cm="1">
        <f t="array" ref="D47">MIN(IFERROR(IF(C47-{0;1;2;3;4;5;6;7}&gt;=0,MATCH(C47-{0;1;2;3;4;5;6;7},C48:C$831,0)-1,""),""))</f>
        <v>18</v>
      </c>
      <c r="E47" s="4" t="s">
        <v>17</v>
      </c>
      <c r="F47" s="4" t="s">
        <v>43</v>
      </c>
      <c r="G47" s="5">
        <v>11</v>
      </c>
      <c r="H47" s="5">
        <v>524.50454545454545</v>
      </c>
      <c r="I47" s="5">
        <f>IFERROR(_xlfn.XLOOKUP(Tableau1[[#This Row],[Groupe rem. article]],$O$3:$O$6,$P$3:$P$6),"")</f>
        <v>0.4</v>
      </c>
      <c r="J47" s="5">
        <f ca="1">IFERROR(SUM(OFFSET(J47,1,1,Tableau1[[#This Row],[nombre de sous-niveau]],1)),"")</f>
        <v>3487.7442599999995</v>
      </c>
      <c r="K47" s="6" t="str">
        <f>IFERROR(IF(Tableau1[[#This Row],[Type Ligne]]="détail",Tableau1[[#This Row],[Quantité Totale]]*Tableau1[[#This Row],[Prix unitaire HT]]*(1-Tableau1[[#This Row],[% remise ligne]]),""),"")</f>
        <v/>
      </c>
      <c r="L47" s="4" t="s">
        <v>19</v>
      </c>
      <c r="M47" s="5">
        <v>46.215000000000003</v>
      </c>
    </row>
    <row r="48" spans="1:13" x14ac:dyDescent="0.2">
      <c r="A48" s="3">
        <v>9010000</v>
      </c>
      <c r="B48" s="4" t="s">
        <v>15</v>
      </c>
      <c r="C48" s="3">
        <v>4</v>
      </c>
      <c r="D48" s="3" cm="1">
        <f t="array" ref="D48">MIN(IFERROR(IF(C48-{0;1;2;3;4;5;6;7}&gt;=0,MATCH(C48-{0;1;2;3;4;5;6;7},C49:C$831,0)-1,""),""))</f>
        <v>0</v>
      </c>
      <c r="E48" s="4" t="s">
        <v>16</v>
      </c>
      <c r="F48" s="4" t="s">
        <v>20</v>
      </c>
      <c r="G48" s="5">
        <v>11</v>
      </c>
      <c r="H48" s="5">
        <v>60.79</v>
      </c>
      <c r="I48" s="5">
        <f>IFERROR(_xlfn.XLOOKUP(Tableau1[[#This Row],[Groupe rem. article]],$O$3:$O$6,$P$3:$P$6),"")</f>
        <v>0.4</v>
      </c>
      <c r="J48" s="5" t="str">
        <f ca="1">IFERROR(SUM(OFFSET(J48,1,1,Tableau1[[#This Row],[nombre de sous-niveau]],1)),"")</f>
        <v/>
      </c>
      <c r="K48" s="6">
        <f>IFERROR(IF(Tableau1[[#This Row],[Type Ligne]]="détail",Tableau1[[#This Row],[Quantité Totale]]*Tableau1[[#This Row],[Prix unitaire HT]]*(1-Tableau1[[#This Row],[% remise ligne]]),""),"")</f>
        <v>401.21399999999994</v>
      </c>
      <c r="L48" s="4" t="s">
        <v>19</v>
      </c>
      <c r="M48" s="5">
        <v>8.4139999999999997</v>
      </c>
    </row>
    <row r="49" spans="1:13" x14ac:dyDescent="0.2">
      <c r="A49" s="3">
        <v>9020000</v>
      </c>
      <c r="B49" s="4" t="s">
        <v>15</v>
      </c>
      <c r="C49" s="3">
        <v>4</v>
      </c>
      <c r="D49" s="3" cm="1">
        <f t="array" ref="D49">MIN(IFERROR(IF(C49-{0;1;2;3;4;5;6;7}&gt;=0,MATCH(C49-{0;1;2;3;4;5;6;7},C50:C$831,0)-1,""),""))</f>
        <v>0</v>
      </c>
      <c r="E49" s="4" t="s">
        <v>16</v>
      </c>
      <c r="F49" s="4" t="s">
        <v>21</v>
      </c>
      <c r="G49" s="5">
        <v>22</v>
      </c>
      <c r="H49" s="5">
        <v>73.47</v>
      </c>
      <c r="I49" s="5">
        <f>IFERROR(_xlfn.XLOOKUP(Tableau1[[#This Row],[Groupe rem. article]],$O$3:$O$6,$P$3:$P$6),"")</f>
        <v>0.4</v>
      </c>
      <c r="J49" s="5" t="str">
        <f ca="1">IFERROR(SUM(OFFSET(J49,1,1,Tableau1[[#This Row],[nombre de sous-niveau]],1)),"")</f>
        <v/>
      </c>
      <c r="K49" s="6">
        <f>IFERROR(IF(Tableau1[[#This Row],[Type Ligne]]="détail",Tableau1[[#This Row],[Quantité Totale]]*Tableau1[[#This Row],[Prix unitaire HT]]*(1-Tableau1[[#This Row],[% remise ligne]]),""),"")</f>
        <v>969.80399999999986</v>
      </c>
      <c r="L49" s="4" t="s">
        <v>19</v>
      </c>
      <c r="M49" s="5">
        <v>11.295</v>
      </c>
    </row>
    <row r="50" spans="1:13" x14ac:dyDescent="0.2">
      <c r="A50" s="3">
        <v>9030000</v>
      </c>
      <c r="B50" s="4" t="s">
        <v>15</v>
      </c>
      <c r="C50" s="3">
        <v>4</v>
      </c>
      <c r="D50" s="3" cm="1">
        <f t="array" ref="D50">MIN(IFERROR(IF(C50-{0;1;2;3;4;5;6;7}&gt;=0,MATCH(C50-{0;1;2;3;4;5;6;7},C51:C$831,0)-1,""),""))</f>
        <v>0</v>
      </c>
      <c r="E50" s="4" t="s">
        <v>16</v>
      </c>
      <c r="F50" s="4" t="s">
        <v>22</v>
      </c>
      <c r="G50" s="5">
        <v>22</v>
      </c>
      <c r="H50" s="5">
        <v>127.95</v>
      </c>
      <c r="I50" s="5">
        <f>IFERROR(_xlfn.XLOOKUP(Tableau1[[#This Row],[Groupe rem. article]],$O$3:$O$6,$P$3:$P$6),"")</f>
        <v>0.4</v>
      </c>
      <c r="J50" s="5" t="str">
        <f ca="1">IFERROR(SUM(OFFSET(J50,1,1,Tableau1[[#This Row],[nombre de sous-niveau]],1)),"")</f>
        <v/>
      </c>
      <c r="K50" s="6">
        <f>IFERROR(IF(Tableau1[[#This Row],[Type Ligne]]="détail",Tableau1[[#This Row],[Quantité Totale]]*Tableau1[[#This Row],[Prix unitaire HT]]*(1-Tableau1[[#This Row],[% remise ligne]]),""),"")</f>
        <v>1688.94</v>
      </c>
      <c r="L50" s="4" t="s">
        <v>19</v>
      </c>
      <c r="M50" s="5">
        <v>21.45</v>
      </c>
    </row>
    <row r="51" spans="1:13" x14ac:dyDescent="0.2">
      <c r="A51" s="3">
        <v>9040000</v>
      </c>
      <c r="B51" s="4" t="s">
        <v>15</v>
      </c>
      <c r="C51" s="3">
        <v>4</v>
      </c>
      <c r="D51" s="3" cm="1">
        <f t="array" ref="D51">MIN(IFERROR(IF(C51-{0;1;2;3;4;5;6;7}&gt;=0,MATCH(C51-{0;1;2;3;4;5;6;7},C52:C$831,0)-1,""),""))</f>
        <v>0</v>
      </c>
      <c r="E51" s="4" t="s">
        <v>16</v>
      </c>
      <c r="F51" s="4" t="s">
        <v>44</v>
      </c>
      <c r="G51" s="5">
        <v>22</v>
      </c>
      <c r="H51" s="5">
        <v>18.61</v>
      </c>
      <c r="I51" s="5">
        <f>IFERROR(_xlfn.XLOOKUP(Tableau1[[#This Row],[Groupe rem. article]],$O$3:$O$6,$P$3:$P$6),"")</f>
        <v>0.4</v>
      </c>
      <c r="J51" s="5" t="str">
        <f ca="1">IFERROR(SUM(OFFSET(J51,1,1,Tableau1[[#This Row],[nombre de sous-niveau]],1)),"")</f>
        <v/>
      </c>
      <c r="K51" s="6">
        <f>IFERROR(IF(Tableau1[[#This Row],[Type Ligne]]="détail",Tableau1[[#This Row],[Quantité Totale]]*Tableau1[[#This Row],[Prix unitaire HT]]*(1-Tableau1[[#This Row],[% remise ligne]]),""),"")</f>
        <v>245.65199999999996</v>
      </c>
      <c r="L51" s="4" t="s">
        <v>19</v>
      </c>
      <c r="M51" s="5">
        <v>2.9689999999999999</v>
      </c>
    </row>
    <row r="52" spans="1:13" x14ac:dyDescent="0.2">
      <c r="A52" s="3">
        <v>9050000</v>
      </c>
      <c r="B52" s="4" t="s">
        <v>15</v>
      </c>
      <c r="C52" s="3">
        <v>4</v>
      </c>
      <c r="D52" s="3" cm="1">
        <f t="array" ref="D52">MIN(IFERROR(IF(C52-{0;1;2;3;4;5;6;7}&gt;=0,MATCH(C52-{0;1;2;3;4;5;6;7},C53:C$831,0)-1,""),""))</f>
        <v>0</v>
      </c>
      <c r="E52" s="4" t="s">
        <v>16</v>
      </c>
      <c r="F52" s="4" t="s">
        <v>25</v>
      </c>
      <c r="G52" s="5">
        <v>132</v>
      </c>
      <c r="H52" s="5">
        <v>0.17</v>
      </c>
      <c r="I52" s="5">
        <f>IFERROR(_xlfn.XLOOKUP(Tableau1[[#This Row],[Groupe rem. article]],$O$3:$O$6,$P$3:$P$6),"")</f>
        <v>0.3</v>
      </c>
      <c r="J52" s="5" t="str">
        <f ca="1">IFERROR(SUM(OFFSET(J52,1,1,Tableau1[[#This Row],[nombre de sous-niveau]],1)),"")</f>
        <v/>
      </c>
      <c r="K52" s="6">
        <f>IFERROR(IF(Tableau1[[#This Row],[Type Ligne]]="détail",Tableau1[[#This Row],[Quantité Totale]]*Tableau1[[#This Row],[Prix unitaire HT]]*(1-Tableau1[[#This Row],[% remise ligne]]),""),"")</f>
        <v>15.708</v>
      </c>
      <c r="L52" s="4" t="s">
        <v>24</v>
      </c>
      <c r="M52" s="5">
        <v>1.4999999999999999E-2</v>
      </c>
    </row>
    <row r="53" spans="1:13" x14ac:dyDescent="0.2">
      <c r="A53" s="3">
        <v>9060000</v>
      </c>
      <c r="B53" s="4" t="s">
        <v>15</v>
      </c>
      <c r="C53" s="3">
        <v>4</v>
      </c>
      <c r="D53" s="3" cm="1">
        <f t="array" ref="D53">MIN(IFERROR(IF(C53-{0;1;2;3;4;5;6;7}&gt;=0,MATCH(C53-{0;1;2;3;4;5;6;7},C54:C$831,0)-1,""),""))</f>
        <v>0</v>
      </c>
      <c r="E53" s="4" t="s">
        <v>16</v>
      </c>
      <c r="F53" s="4" t="s">
        <v>26</v>
      </c>
      <c r="G53" s="5">
        <v>132</v>
      </c>
      <c r="H53" s="5">
        <v>0.12</v>
      </c>
      <c r="I53" s="5">
        <f>IFERROR(_xlfn.XLOOKUP(Tableau1[[#This Row],[Groupe rem. article]],$O$3:$O$6,$P$3:$P$6),"")</f>
        <v>0.3</v>
      </c>
      <c r="J53" s="5" t="str">
        <f ca="1">IFERROR(SUM(OFFSET(J53,1,1,Tableau1[[#This Row],[nombre de sous-niveau]],1)),"")</f>
        <v/>
      </c>
      <c r="K53" s="6">
        <f>IFERROR(IF(Tableau1[[#This Row],[Type Ligne]]="détail",Tableau1[[#This Row],[Quantité Totale]]*Tableau1[[#This Row],[Prix unitaire HT]]*(1-Tableau1[[#This Row],[% remise ligne]]),""),"")</f>
        <v>11.087999999999999</v>
      </c>
      <c r="L53" s="4" t="s">
        <v>24</v>
      </c>
      <c r="M53" s="5">
        <v>3.0000000000000001E-3</v>
      </c>
    </row>
    <row r="54" spans="1:13" x14ac:dyDescent="0.2">
      <c r="A54" s="3">
        <v>9070000</v>
      </c>
      <c r="B54" s="4" t="s">
        <v>15</v>
      </c>
      <c r="C54" s="3">
        <v>4</v>
      </c>
      <c r="D54" s="3" cm="1">
        <f t="array" ref="D54">MIN(IFERROR(IF(C54-{0;1;2;3;4;5;6;7}&gt;=0,MATCH(C54-{0;1;2;3;4;5;6;7},C55:C$831,0)-1,""),""))</f>
        <v>0</v>
      </c>
      <c r="E54" s="4" t="s">
        <v>16</v>
      </c>
      <c r="F54" s="4" t="s">
        <v>27</v>
      </c>
      <c r="G54" s="5">
        <v>44</v>
      </c>
      <c r="H54" s="5">
        <v>0.16</v>
      </c>
      <c r="I54" s="5">
        <f>IFERROR(_xlfn.XLOOKUP(Tableau1[[#This Row],[Groupe rem. article]],$O$3:$O$6,$P$3:$P$6),"")</f>
        <v>0.3</v>
      </c>
      <c r="J54" s="5" t="str">
        <f ca="1">IFERROR(SUM(OFFSET(J54,1,1,Tableau1[[#This Row],[nombre de sous-niveau]],1)),"")</f>
        <v/>
      </c>
      <c r="K54" s="6">
        <f>IFERROR(IF(Tableau1[[#This Row],[Type Ligne]]="détail",Tableau1[[#This Row],[Quantité Totale]]*Tableau1[[#This Row],[Prix unitaire HT]]*(1-Tableau1[[#This Row],[% remise ligne]]),""),"")</f>
        <v>4.9279999999999999</v>
      </c>
      <c r="L54" s="4" t="s">
        <v>24</v>
      </c>
      <c r="M54" s="5">
        <v>7.0000000000000001E-3</v>
      </c>
    </row>
    <row r="55" spans="1:13" x14ac:dyDescent="0.2">
      <c r="A55" s="3">
        <v>9080000</v>
      </c>
      <c r="B55" s="4" t="s">
        <v>15</v>
      </c>
      <c r="C55" s="3">
        <v>4</v>
      </c>
      <c r="D55" s="3" cm="1">
        <f t="array" ref="D55">MIN(IFERROR(IF(C55-{0;1;2;3;4;5;6;7}&gt;=0,MATCH(C55-{0;1;2;3;4;5;6;7},C56:C$831,0)-1,""),""))</f>
        <v>0</v>
      </c>
      <c r="E55" s="4" t="s">
        <v>16</v>
      </c>
      <c r="F55" s="4" t="s">
        <v>28</v>
      </c>
      <c r="G55" s="5">
        <v>3.74</v>
      </c>
      <c r="H55" s="5">
        <v>7.32</v>
      </c>
      <c r="I55" s="5">
        <f>IFERROR(_xlfn.XLOOKUP(Tableau1[[#This Row],[Groupe rem. article]],$O$3:$O$6,$P$3:$P$6),"")</f>
        <v>0.3</v>
      </c>
      <c r="J55" s="5" t="str">
        <f ca="1">IFERROR(SUM(OFFSET(J55,1,1,Tableau1[[#This Row],[nombre de sous-niveau]],1)),"")</f>
        <v/>
      </c>
      <c r="K55" s="6">
        <f>IFERROR(IF(Tableau1[[#This Row],[Type Ligne]]="détail",Tableau1[[#This Row],[Quantité Totale]]*Tableau1[[#This Row],[Prix unitaire HT]]*(1-Tableau1[[#This Row],[% remise ligne]]),""),"")</f>
        <v>19.16376</v>
      </c>
      <c r="L55" s="4" t="s">
        <v>24</v>
      </c>
      <c r="M55" s="5">
        <v>0.56499999999999995</v>
      </c>
    </row>
    <row r="56" spans="1:13" x14ac:dyDescent="0.2">
      <c r="A56" s="3">
        <v>9090000</v>
      </c>
      <c r="B56" s="4" t="s">
        <v>15</v>
      </c>
      <c r="C56" s="3">
        <v>4</v>
      </c>
      <c r="D56" s="3" cm="1">
        <f t="array" ref="D56">MIN(IFERROR(IF(C56-{0;1;2;3;4;5;6;7}&gt;=0,MATCH(C56-{0;1;2;3;4;5;6;7},C57:C$831,0)-1,""),""))</f>
        <v>0</v>
      </c>
      <c r="E56" s="4" t="s">
        <v>16</v>
      </c>
      <c r="F56" s="4" t="s">
        <v>45</v>
      </c>
      <c r="G56" s="5">
        <v>22</v>
      </c>
      <c r="H56" s="5">
        <v>0.51</v>
      </c>
      <c r="I56" s="5">
        <f>IFERROR(_xlfn.XLOOKUP(Tableau1[[#This Row],[Groupe rem. article]],$O$3:$O$6,$P$3:$P$6),"")</f>
        <v>0.3</v>
      </c>
      <c r="J56" s="5" t="str">
        <f ca="1">IFERROR(SUM(OFFSET(J56,1,1,Tableau1[[#This Row],[nombre de sous-niveau]],1)),"")</f>
        <v/>
      </c>
      <c r="K56" s="6">
        <f>IFERROR(IF(Tableau1[[#This Row],[Type Ligne]]="détail",Tableau1[[#This Row],[Quantité Totale]]*Tableau1[[#This Row],[Prix unitaire HT]]*(1-Tableau1[[#This Row],[% remise ligne]]),""),"")</f>
        <v>7.8540000000000001</v>
      </c>
      <c r="L56" s="4" t="s">
        <v>24</v>
      </c>
      <c r="M56" s="5">
        <v>0.03</v>
      </c>
    </row>
    <row r="57" spans="1:13" x14ac:dyDescent="0.2">
      <c r="A57" s="3">
        <v>9100000</v>
      </c>
      <c r="B57" s="4" t="s">
        <v>15</v>
      </c>
      <c r="C57" s="3">
        <v>4</v>
      </c>
      <c r="D57" s="3" cm="1">
        <f t="array" ref="D57">MIN(IFERROR(IF(C57-{0;1;2;3;4;5;6;7}&gt;=0,MATCH(C57-{0;1;2;3;4;5;6;7},C58:C$831,0)-1,""),""))</f>
        <v>0</v>
      </c>
      <c r="E57" s="4" t="s">
        <v>16</v>
      </c>
      <c r="F57" s="4" t="s">
        <v>46</v>
      </c>
      <c r="G57" s="5">
        <v>22</v>
      </c>
      <c r="H57" s="5">
        <v>2.31</v>
      </c>
      <c r="I57" s="5">
        <f>IFERROR(_xlfn.XLOOKUP(Tableau1[[#This Row],[Groupe rem. article]],$O$3:$O$6,$P$3:$P$6),"")</f>
        <v>0.3</v>
      </c>
      <c r="J57" s="5" t="str">
        <f ca="1">IFERROR(SUM(OFFSET(J57,1,1,Tableau1[[#This Row],[nombre de sous-niveau]],1)),"")</f>
        <v/>
      </c>
      <c r="K57" s="6">
        <f>IFERROR(IF(Tableau1[[#This Row],[Type Ligne]]="détail",Tableau1[[#This Row],[Quantité Totale]]*Tableau1[[#This Row],[Prix unitaire HT]]*(1-Tableau1[[#This Row],[% remise ligne]]),""),"")</f>
        <v>35.573999999999998</v>
      </c>
      <c r="L57" s="4" t="s">
        <v>24</v>
      </c>
      <c r="M57" s="5">
        <v>0.31</v>
      </c>
    </row>
    <row r="58" spans="1:13" x14ac:dyDescent="0.2">
      <c r="A58" s="3">
        <v>9110000</v>
      </c>
      <c r="B58" s="4" t="s">
        <v>15</v>
      </c>
      <c r="C58" s="3">
        <v>4</v>
      </c>
      <c r="D58" s="3" cm="1">
        <f t="array" ref="D58">MIN(IFERROR(IF(C58-{0;1;2;3;4;5;6;7}&gt;=0,MATCH(C58-{0;1;2;3;4;5;6;7},C59:C$831,0)-1,""),""))</f>
        <v>0</v>
      </c>
      <c r="E58" s="4" t="s">
        <v>16</v>
      </c>
      <c r="F58" s="4" t="s">
        <v>47</v>
      </c>
      <c r="G58" s="5">
        <v>22</v>
      </c>
      <c r="H58" s="5">
        <v>0.5</v>
      </c>
      <c r="I58" s="5">
        <f>IFERROR(_xlfn.XLOOKUP(Tableau1[[#This Row],[Groupe rem. article]],$O$3:$O$6,$P$3:$P$6),"")</f>
        <v>0.3</v>
      </c>
      <c r="J58" s="5" t="str">
        <f ca="1">IFERROR(SUM(OFFSET(J58,1,1,Tableau1[[#This Row],[nombre de sous-niveau]],1)),"")</f>
        <v/>
      </c>
      <c r="K58" s="6">
        <f>IFERROR(IF(Tableau1[[#This Row],[Type Ligne]]="détail",Tableau1[[#This Row],[Quantité Totale]]*Tableau1[[#This Row],[Prix unitaire HT]]*(1-Tableau1[[#This Row],[% remise ligne]]),""),"")</f>
        <v>7.6999999999999993</v>
      </c>
      <c r="L58" s="4" t="s">
        <v>24</v>
      </c>
      <c r="M58" s="5">
        <v>0.03</v>
      </c>
    </row>
    <row r="59" spans="1:13" x14ac:dyDescent="0.2">
      <c r="A59" s="3">
        <v>9120000</v>
      </c>
      <c r="B59" s="4" t="s">
        <v>15</v>
      </c>
      <c r="C59" s="3">
        <v>4</v>
      </c>
      <c r="D59" s="3" cm="1">
        <f t="array" ref="D59">MIN(IFERROR(IF(C59-{0;1;2;3;4;5;6;7}&gt;=0,MATCH(C59-{0;1;2;3;4;5;6;7},C60:C$831,0)-1,""),""))</f>
        <v>0</v>
      </c>
      <c r="E59" s="4" t="s">
        <v>16</v>
      </c>
      <c r="F59" s="4" t="s">
        <v>48</v>
      </c>
      <c r="G59" s="5">
        <v>22</v>
      </c>
      <c r="H59" s="5">
        <v>0.16</v>
      </c>
      <c r="I59" s="5">
        <f>IFERROR(_xlfn.XLOOKUP(Tableau1[[#This Row],[Groupe rem. article]],$O$3:$O$6,$P$3:$P$6),"")</f>
        <v>0.3</v>
      </c>
      <c r="J59" s="5" t="str">
        <f ca="1">IFERROR(SUM(OFFSET(J59,1,1,Tableau1[[#This Row],[nombre de sous-niveau]],1)),"")</f>
        <v/>
      </c>
      <c r="K59" s="6">
        <f>IFERROR(IF(Tableau1[[#This Row],[Type Ligne]]="détail",Tableau1[[#This Row],[Quantité Totale]]*Tableau1[[#This Row],[Prix unitaire HT]]*(1-Tableau1[[#This Row],[% remise ligne]]),""),"")</f>
        <v>2.464</v>
      </c>
      <c r="L59" s="4" t="s">
        <v>24</v>
      </c>
      <c r="M59" s="5">
        <v>7.0000000000000001E-3</v>
      </c>
    </row>
    <row r="60" spans="1:13" x14ac:dyDescent="0.2">
      <c r="A60" s="3">
        <v>9130000</v>
      </c>
      <c r="B60" s="4" t="s">
        <v>15</v>
      </c>
      <c r="C60" s="3">
        <v>4</v>
      </c>
      <c r="D60" s="3" cm="1">
        <f t="array" ref="D60">MIN(IFERROR(IF(C60-{0;1;2;3;4;5;6;7}&gt;=0,MATCH(C60-{0;1;2;3;4;5;6;7},C61:C$831,0)-1,""),""))</f>
        <v>0</v>
      </c>
      <c r="E60" s="4" t="s">
        <v>16</v>
      </c>
      <c r="F60" s="4" t="s">
        <v>49</v>
      </c>
      <c r="G60" s="5">
        <v>4.07</v>
      </c>
      <c r="H60" s="5">
        <v>4.5</v>
      </c>
      <c r="I60" s="5">
        <f>IFERROR(_xlfn.XLOOKUP(Tableau1[[#This Row],[Groupe rem. article]],$O$3:$O$6,$P$3:$P$6),"")</f>
        <v>0.3</v>
      </c>
      <c r="J60" s="5" t="str">
        <f ca="1">IFERROR(SUM(OFFSET(J60,1,1,Tableau1[[#This Row],[nombre de sous-niveau]],1)),"")</f>
        <v/>
      </c>
      <c r="K60" s="6">
        <f>IFERROR(IF(Tableau1[[#This Row],[Type Ligne]]="détail",Tableau1[[#This Row],[Quantité Totale]]*Tableau1[[#This Row],[Prix unitaire HT]]*(1-Tableau1[[#This Row],[% remise ligne]]),""),"")</f>
        <v>12.820500000000001</v>
      </c>
      <c r="L60" s="4" t="s">
        <v>24</v>
      </c>
      <c r="M60" s="5">
        <v>1</v>
      </c>
    </row>
    <row r="61" spans="1:13" x14ac:dyDescent="0.2">
      <c r="A61" s="3">
        <v>9140000</v>
      </c>
      <c r="B61" s="4" t="s">
        <v>15</v>
      </c>
      <c r="C61" s="3">
        <v>4</v>
      </c>
      <c r="D61" s="3" cm="1">
        <f t="array" ref="D61">MIN(IFERROR(IF(C61-{0;1;2;3;4;5;6;7}&gt;=0,MATCH(C61-{0;1;2;3;4;5;6;7},C62:C$831,0)-1,""),""))</f>
        <v>0</v>
      </c>
      <c r="E61" s="4" t="s">
        <v>16</v>
      </c>
      <c r="F61" s="4" t="s">
        <v>50</v>
      </c>
      <c r="G61" s="5">
        <v>44</v>
      </c>
      <c r="H61" s="5">
        <v>0.38</v>
      </c>
      <c r="I61" s="5">
        <f>IFERROR(_xlfn.XLOOKUP(Tableau1[[#This Row],[Groupe rem. article]],$O$3:$O$6,$P$3:$P$6),"")</f>
        <v>0.3</v>
      </c>
      <c r="J61" s="5" t="str">
        <f ca="1">IFERROR(SUM(OFFSET(J61,1,1,Tableau1[[#This Row],[nombre de sous-niveau]],1)),"")</f>
        <v/>
      </c>
      <c r="K61" s="6">
        <f>IFERROR(IF(Tableau1[[#This Row],[Type Ligne]]="détail",Tableau1[[#This Row],[Quantité Totale]]*Tableau1[[#This Row],[Prix unitaire HT]]*(1-Tableau1[[#This Row],[% remise ligne]]),""),"")</f>
        <v>11.703999999999999</v>
      </c>
      <c r="L61" s="4" t="s">
        <v>24</v>
      </c>
      <c r="M61" s="5">
        <v>0.01</v>
      </c>
    </row>
    <row r="62" spans="1:13" x14ac:dyDescent="0.2">
      <c r="A62" s="3">
        <v>9150000</v>
      </c>
      <c r="B62" s="4" t="s">
        <v>15</v>
      </c>
      <c r="C62" s="3">
        <v>4</v>
      </c>
      <c r="D62" s="3" cm="1">
        <f t="array" ref="D62">MIN(IFERROR(IF(C62-{0;1;2;3;4;5;6;7}&gt;=0,MATCH(C62-{0;1;2;3;4;5;6;7},C63:C$831,0)-1,""),""))</f>
        <v>0</v>
      </c>
      <c r="E62" s="4" t="s">
        <v>16</v>
      </c>
      <c r="F62" s="4" t="s">
        <v>30</v>
      </c>
      <c r="G62" s="5">
        <v>22</v>
      </c>
      <c r="H62" s="5">
        <v>0.84</v>
      </c>
      <c r="I62" s="5">
        <f>IFERROR(_xlfn.XLOOKUP(Tableau1[[#This Row],[Groupe rem. article]],$O$3:$O$6,$P$3:$P$6),"")</f>
        <v>0.3</v>
      </c>
      <c r="J62" s="5" t="str">
        <f ca="1">IFERROR(SUM(OFFSET(J62,1,1,Tableau1[[#This Row],[nombre de sous-niveau]],1)),"")</f>
        <v/>
      </c>
      <c r="K62" s="6">
        <f>IFERROR(IF(Tableau1[[#This Row],[Type Ligne]]="détail",Tableau1[[#This Row],[Quantité Totale]]*Tableau1[[#This Row],[Prix unitaire HT]]*(1-Tableau1[[#This Row],[% remise ligne]]),""),"")</f>
        <v>12.936</v>
      </c>
      <c r="L62" s="4" t="s">
        <v>24</v>
      </c>
      <c r="M62" s="5">
        <v>4.4999999999999998E-2</v>
      </c>
    </row>
    <row r="63" spans="1:13" x14ac:dyDescent="0.2">
      <c r="A63" s="3">
        <v>9160000</v>
      </c>
      <c r="B63" s="4" t="s">
        <v>15</v>
      </c>
      <c r="C63" s="3">
        <v>4</v>
      </c>
      <c r="D63" s="3" cm="1">
        <f t="array" ref="D63">MIN(IFERROR(IF(C63-{0;1;2;3;4;5;6;7}&gt;=0,MATCH(C63-{0;1;2;3;4;5;6;7},C64:C$831,0)-1,""),""))</f>
        <v>0</v>
      </c>
      <c r="E63" s="4" t="s">
        <v>16</v>
      </c>
      <c r="F63" s="4" t="s">
        <v>33</v>
      </c>
      <c r="G63" s="5">
        <v>22</v>
      </c>
      <c r="H63" s="5">
        <v>0.81</v>
      </c>
      <c r="I63" s="5">
        <f>IFERROR(_xlfn.XLOOKUP(Tableau1[[#This Row],[Groupe rem. article]],$O$3:$O$6,$P$3:$P$6),"")</f>
        <v>0.3</v>
      </c>
      <c r="J63" s="5" t="str">
        <f ca="1">IFERROR(SUM(OFFSET(J63,1,1,Tableau1[[#This Row],[nombre de sous-niveau]],1)),"")</f>
        <v/>
      </c>
      <c r="K63" s="6">
        <f>IFERROR(IF(Tableau1[[#This Row],[Type Ligne]]="détail",Tableau1[[#This Row],[Quantité Totale]]*Tableau1[[#This Row],[Prix unitaire HT]]*(1-Tableau1[[#This Row],[% remise ligne]]),""),"")</f>
        <v>12.474</v>
      </c>
      <c r="L63" s="4" t="s">
        <v>24</v>
      </c>
      <c r="M63" s="5">
        <v>0.05</v>
      </c>
    </row>
    <row r="64" spans="1:13" x14ac:dyDescent="0.2">
      <c r="A64" s="3">
        <v>9170000</v>
      </c>
      <c r="B64" s="4" t="s">
        <v>15</v>
      </c>
      <c r="C64" s="3">
        <v>4</v>
      </c>
      <c r="D64" s="3" cm="1">
        <f t="array" ref="D64">MIN(IFERROR(IF(C64-{0;1;2;3;4;5;6;7}&gt;=0,MATCH(C64-{0;1;2;3;4;5;6;7},C65:C$831,0)-1,""),""))</f>
        <v>0</v>
      </c>
      <c r="E64" s="4" t="s">
        <v>16</v>
      </c>
      <c r="F64" s="4" t="s">
        <v>23</v>
      </c>
      <c r="G64" s="5">
        <v>66</v>
      </c>
      <c r="H64" s="5">
        <v>0.21</v>
      </c>
      <c r="I64" s="5">
        <f>IFERROR(_xlfn.XLOOKUP(Tableau1[[#This Row],[Groupe rem. article]],$O$3:$O$6,$P$3:$P$6),"")</f>
        <v>0.3</v>
      </c>
      <c r="J64" s="5" t="str">
        <f ca="1">IFERROR(SUM(OFFSET(J64,1,1,Tableau1[[#This Row],[nombre de sous-niveau]],1)),"")</f>
        <v/>
      </c>
      <c r="K64" s="6">
        <f>IFERROR(IF(Tableau1[[#This Row],[Type Ligne]]="détail",Tableau1[[#This Row],[Quantité Totale]]*Tableau1[[#This Row],[Prix unitaire HT]]*(1-Tableau1[[#This Row],[% remise ligne]]),""),"")</f>
        <v>9.7019999999999982</v>
      </c>
      <c r="L64" s="4" t="s">
        <v>24</v>
      </c>
      <c r="M64" s="5">
        <v>0.01</v>
      </c>
    </row>
    <row r="65" spans="1:13" x14ac:dyDescent="0.2">
      <c r="A65" s="3">
        <v>9180000</v>
      </c>
      <c r="B65" s="4" t="s">
        <v>15</v>
      </c>
      <c r="C65" s="3">
        <v>4</v>
      </c>
      <c r="D65" s="3" cm="1">
        <f t="array" ref="D65">MIN(IFERROR(IF(C65-{0;1;2;3;4;5;6;7}&gt;=0,MATCH(C65-{0;1;2;3;4;5;6;7},C66:C$831,0)-1,""),""))</f>
        <v>0</v>
      </c>
      <c r="E65" s="4" t="s">
        <v>16</v>
      </c>
      <c r="F65" s="4" t="s">
        <v>32</v>
      </c>
      <c r="G65" s="5">
        <v>286</v>
      </c>
      <c r="H65" s="5">
        <v>0.09</v>
      </c>
      <c r="I65" s="5">
        <f>IFERROR(_xlfn.XLOOKUP(Tableau1[[#This Row],[Groupe rem. article]],$O$3:$O$6,$P$3:$P$6),"")</f>
        <v>0.3</v>
      </c>
      <c r="J65" s="5" t="str">
        <f ca="1">IFERROR(SUM(OFFSET(J65,1,1,Tableau1[[#This Row],[nombre de sous-niveau]],1)),"")</f>
        <v/>
      </c>
      <c r="K65" s="6">
        <f>IFERROR(IF(Tableau1[[#This Row],[Type Ligne]]="détail",Tableau1[[#This Row],[Quantité Totale]]*Tableau1[[#This Row],[Prix unitaire HT]]*(1-Tableau1[[#This Row],[% remise ligne]]),""),"")</f>
        <v>18.017999999999997</v>
      </c>
      <c r="L65" s="4" t="s">
        <v>24</v>
      </c>
      <c r="M65" s="5">
        <v>5.0000000000000001E-3</v>
      </c>
    </row>
    <row r="66" spans="1:13" x14ac:dyDescent="0.2">
      <c r="A66" s="3">
        <v>10000000</v>
      </c>
      <c r="B66" s="4" t="s">
        <v>11</v>
      </c>
      <c r="C66" s="3">
        <v>3</v>
      </c>
      <c r="D66" s="3" cm="1">
        <f t="array" ref="D66">MIN(IFERROR(IF(C66-{0;1;2;3;4;5;6;7}&gt;=0,MATCH(C66-{0;1;2;3;4;5;6;7},C67:C$831,0)-1,""),""))</f>
        <v>17</v>
      </c>
      <c r="E66" s="4" t="s">
        <v>17</v>
      </c>
      <c r="F66" s="4" t="s">
        <v>51</v>
      </c>
      <c r="G66" s="5">
        <v>22</v>
      </c>
      <c r="H66" s="5">
        <v>380.72454545454548</v>
      </c>
      <c r="I66" s="5">
        <f>IFERROR(_xlfn.XLOOKUP(Tableau1[[#This Row],[Groupe rem. article]],$O$3:$O$6,$P$3:$P$6),"")</f>
        <v>0.4</v>
      </c>
      <c r="J66" s="5">
        <f ca="1">IFERROR(SUM(OFFSET(J66,1,1,Tableau1[[#This Row],[nombre de sous-niveau]],1)),"")</f>
        <v>5061.7397599999986</v>
      </c>
      <c r="K66" s="6" t="str">
        <f>IFERROR(IF(Tableau1[[#This Row],[Type Ligne]]="détail",Tableau1[[#This Row],[Quantité Totale]]*Tableau1[[#This Row],[Prix unitaire HT]]*(1-Tableau1[[#This Row],[% remise ligne]]),""),"")</f>
        <v/>
      </c>
      <c r="L66" s="4" t="s">
        <v>19</v>
      </c>
      <c r="M66" s="5">
        <v>44.338999999999999</v>
      </c>
    </row>
    <row r="67" spans="1:13" x14ac:dyDescent="0.2">
      <c r="A67" s="3">
        <v>10010000</v>
      </c>
      <c r="B67" s="4" t="s">
        <v>15</v>
      </c>
      <c r="C67" s="3">
        <v>4</v>
      </c>
      <c r="D67" s="3" cm="1">
        <f t="array" ref="D67">MIN(IFERROR(IF(C67-{0;1;2;3;4;5;6;7}&gt;=0,MATCH(C67-{0;1;2;3;4;5;6;7},C68:C$831,0)-1,""),""))</f>
        <v>0</v>
      </c>
      <c r="E67" s="4" t="s">
        <v>16</v>
      </c>
      <c r="F67" s="4" t="s">
        <v>20</v>
      </c>
      <c r="G67" s="5">
        <v>22</v>
      </c>
      <c r="H67" s="5">
        <v>60.79</v>
      </c>
      <c r="I67" s="5">
        <f>IFERROR(_xlfn.XLOOKUP(Tableau1[[#This Row],[Groupe rem. article]],$O$3:$O$6,$P$3:$P$6),"")</f>
        <v>0.4</v>
      </c>
      <c r="J67" s="5" t="str">
        <f ca="1">IFERROR(SUM(OFFSET(J67,1,1,Tableau1[[#This Row],[nombre de sous-niveau]],1)),"")</f>
        <v/>
      </c>
      <c r="K67" s="6">
        <f>IFERROR(IF(Tableau1[[#This Row],[Type Ligne]]="détail",Tableau1[[#This Row],[Quantité Totale]]*Tableau1[[#This Row],[Prix unitaire HT]]*(1-Tableau1[[#This Row],[% remise ligne]]),""),"")</f>
        <v>802.42799999999988</v>
      </c>
      <c r="L67" s="4" t="s">
        <v>19</v>
      </c>
      <c r="M67" s="5">
        <v>8.4139999999999997</v>
      </c>
    </row>
    <row r="68" spans="1:13" x14ac:dyDescent="0.2">
      <c r="A68" s="3">
        <v>10020000</v>
      </c>
      <c r="B68" s="4" t="s">
        <v>15</v>
      </c>
      <c r="C68" s="3">
        <v>4</v>
      </c>
      <c r="D68" s="3" cm="1">
        <f t="array" ref="D68">MIN(IFERROR(IF(C68-{0;1;2;3;4;5;6;7}&gt;=0,MATCH(C68-{0;1;2;3;4;5;6;7},C69:C$831,0)-1,""),""))</f>
        <v>0</v>
      </c>
      <c r="E68" s="4" t="s">
        <v>16</v>
      </c>
      <c r="F68" s="4" t="s">
        <v>21</v>
      </c>
      <c r="G68" s="5">
        <v>44</v>
      </c>
      <c r="H68" s="5">
        <v>73.47</v>
      </c>
      <c r="I68" s="5">
        <f>IFERROR(_xlfn.XLOOKUP(Tableau1[[#This Row],[Groupe rem. article]],$O$3:$O$6,$P$3:$P$6),"")</f>
        <v>0.4</v>
      </c>
      <c r="J68" s="5" t="str">
        <f ca="1">IFERROR(SUM(OFFSET(J68,1,1,Tableau1[[#This Row],[nombre de sous-niveau]],1)),"")</f>
        <v/>
      </c>
      <c r="K68" s="6">
        <f>IFERROR(IF(Tableau1[[#This Row],[Type Ligne]]="détail",Tableau1[[#This Row],[Quantité Totale]]*Tableau1[[#This Row],[Prix unitaire HT]]*(1-Tableau1[[#This Row],[% remise ligne]]),""),"")</f>
        <v>1939.6079999999997</v>
      </c>
      <c r="L68" s="4" t="s">
        <v>19</v>
      </c>
      <c r="M68" s="5">
        <v>11.295</v>
      </c>
    </row>
    <row r="69" spans="1:13" x14ac:dyDescent="0.2">
      <c r="A69" s="3">
        <v>10030000</v>
      </c>
      <c r="B69" s="4" t="s">
        <v>15</v>
      </c>
      <c r="C69" s="3">
        <v>4</v>
      </c>
      <c r="D69" s="3" cm="1">
        <f t="array" ref="D69">MIN(IFERROR(IF(C69-{0;1;2;3;4;5;6;7}&gt;=0,MATCH(C69-{0;1;2;3;4;5;6;7},C70:C$831,0)-1,""),""))</f>
        <v>0</v>
      </c>
      <c r="E69" s="4" t="s">
        <v>16</v>
      </c>
      <c r="F69" s="4" t="s">
        <v>41</v>
      </c>
      <c r="G69" s="5">
        <v>22</v>
      </c>
      <c r="H69" s="5">
        <v>129.99</v>
      </c>
      <c r="I69" s="5">
        <f>IFERROR(_xlfn.XLOOKUP(Tableau1[[#This Row],[Groupe rem. article]],$O$3:$O$6,$P$3:$P$6),"")</f>
        <v>0.4</v>
      </c>
      <c r="J69" s="5" t="str">
        <f ca="1">IFERROR(SUM(OFFSET(J69,1,1,Tableau1[[#This Row],[nombre de sous-niveau]],1)),"")</f>
        <v/>
      </c>
      <c r="K69" s="6">
        <f>IFERROR(IF(Tableau1[[#This Row],[Type Ligne]]="détail",Tableau1[[#This Row],[Quantité Totale]]*Tableau1[[#This Row],[Prix unitaire HT]]*(1-Tableau1[[#This Row],[% remise ligne]]),""),"")</f>
        <v>1715.8680000000002</v>
      </c>
      <c r="L69" s="4" t="s">
        <v>19</v>
      </c>
      <c r="M69" s="5">
        <v>21.45</v>
      </c>
    </row>
    <row r="70" spans="1:13" x14ac:dyDescent="0.2">
      <c r="A70" s="3">
        <v>10040000</v>
      </c>
      <c r="B70" s="4" t="s">
        <v>15</v>
      </c>
      <c r="C70" s="3">
        <v>4</v>
      </c>
      <c r="D70" s="3" cm="1">
        <f t="array" ref="D70">MIN(IFERROR(IF(C70-{0;1;2;3;4;5;6;7}&gt;=0,MATCH(C70-{0;1;2;3;4;5;6;7},C71:C$831,0)-1,""),""))</f>
        <v>0</v>
      </c>
      <c r="E70" s="4" t="s">
        <v>16</v>
      </c>
      <c r="F70" s="4" t="s">
        <v>52</v>
      </c>
      <c r="G70" s="5">
        <v>44</v>
      </c>
      <c r="H70" s="5">
        <v>13.28</v>
      </c>
      <c r="I70" s="5">
        <f>IFERROR(_xlfn.XLOOKUP(Tableau1[[#This Row],[Groupe rem. article]],$O$3:$O$6,$P$3:$P$6),"")</f>
        <v>0.4</v>
      </c>
      <c r="J70" s="5" t="str">
        <f ca="1">IFERROR(SUM(OFFSET(J70,1,1,Tableau1[[#This Row],[nombre de sous-niveau]],1)),"")</f>
        <v/>
      </c>
      <c r="K70" s="6">
        <f>IFERROR(IF(Tableau1[[#This Row],[Type Ligne]]="détail",Tableau1[[#This Row],[Quantité Totale]]*Tableau1[[#This Row],[Prix unitaire HT]]*(1-Tableau1[[#This Row],[% remise ligne]]),""),"")</f>
        <v>350.59199999999993</v>
      </c>
      <c r="L70" s="4" t="s">
        <v>19</v>
      </c>
      <c r="M70" s="5">
        <v>2.0150000000000001</v>
      </c>
    </row>
    <row r="71" spans="1:13" x14ac:dyDescent="0.2">
      <c r="A71" s="3">
        <v>10050000</v>
      </c>
      <c r="B71" s="4" t="s">
        <v>15</v>
      </c>
      <c r="C71" s="3">
        <v>4</v>
      </c>
      <c r="D71" s="3" cm="1">
        <f t="array" ref="D71">MIN(IFERROR(IF(C71-{0;1;2;3;4;5;6;7}&gt;=0,MATCH(C71-{0;1;2;3;4;5;6;7},C72:C$831,0)-1,""),""))</f>
        <v>0</v>
      </c>
      <c r="E71" s="4" t="s">
        <v>16</v>
      </c>
      <c r="F71" s="4" t="s">
        <v>25</v>
      </c>
      <c r="G71" s="5">
        <v>132</v>
      </c>
      <c r="H71" s="5">
        <v>0.17</v>
      </c>
      <c r="I71" s="5">
        <f>IFERROR(_xlfn.XLOOKUP(Tableau1[[#This Row],[Groupe rem. article]],$O$3:$O$6,$P$3:$P$6),"")</f>
        <v>0.3</v>
      </c>
      <c r="J71" s="5" t="str">
        <f ca="1">IFERROR(SUM(OFFSET(J71,1,1,Tableau1[[#This Row],[nombre de sous-niveau]],1)),"")</f>
        <v/>
      </c>
      <c r="K71" s="6">
        <f>IFERROR(IF(Tableau1[[#This Row],[Type Ligne]]="détail",Tableau1[[#This Row],[Quantité Totale]]*Tableau1[[#This Row],[Prix unitaire HT]]*(1-Tableau1[[#This Row],[% remise ligne]]),""),"")</f>
        <v>15.708</v>
      </c>
      <c r="L71" s="4" t="s">
        <v>24</v>
      </c>
      <c r="M71" s="5">
        <v>1.4999999999999999E-2</v>
      </c>
    </row>
    <row r="72" spans="1:13" x14ac:dyDescent="0.2">
      <c r="A72" s="3">
        <v>10060000</v>
      </c>
      <c r="B72" s="4" t="s">
        <v>15</v>
      </c>
      <c r="C72" s="3">
        <v>4</v>
      </c>
      <c r="D72" s="3" cm="1">
        <f t="array" ref="D72">MIN(IFERROR(IF(C72-{0;1;2;3;4;5;6;7}&gt;=0,MATCH(C72-{0;1;2;3;4;5;6;7},C73:C$831,0)-1,""),""))</f>
        <v>0</v>
      </c>
      <c r="E72" s="4" t="s">
        <v>16</v>
      </c>
      <c r="F72" s="4" t="s">
        <v>26</v>
      </c>
      <c r="G72" s="5">
        <v>132</v>
      </c>
      <c r="H72" s="5">
        <v>0.12</v>
      </c>
      <c r="I72" s="5">
        <f>IFERROR(_xlfn.XLOOKUP(Tableau1[[#This Row],[Groupe rem. article]],$O$3:$O$6,$P$3:$P$6),"")</f>
        <v>0.3</v>
      </c>
      <c r="J72" s="5" t="str">
        <f ca="1">IFERROR(SUM(OFFSET(J72,1,1,Tableau1[[#This Row],[nombre de sous-niveau]],1)),"")</f>
        <v/>
      </c>
      <c r="K72" s="6">
        <f>IFERROR(IF(Tableau1[[#This Row],[Type Ligne]]="détail",Tableau1[[#This Row],[Quantité Totale]]*Tableau1[[#This Row],[Prix unitaire HT]]*(1-Tableau1[[#This Row],[% remise ligne]]),""),"")</f>
        <v>11.087999999999999</v>
      </c>
      <c r="L72" s="4" t="s">
        <v>24</v>
      </c>
      <c r="M72" s="5">
        <v>3.0000000000000001E-3</v>
      </c>
    </row>
    <row r="73" spans="1:13" x14ac:dyDescent="0.2">
      <c r="A73" s="3">
        <v>10070000</v>
      </c>
      <c r="B73" s="4" t="s">
        <v>15</v>
      </c>
      <c r="C73" s="3">
        <v>4</v>
      </c>
      <c r="D73" s="3" cm="1">
        <f t="array" ref="D73">MIN(IFERROR(IF(C73-{0;1;2;3;4;5;6;7}&gt;=0,MATCH(C73-{0;1;2;3;4;5;6;7},C74:C$831,0)-1,""),""))</f>
        <v>0</v>
      </c>
      <c r="E73" s="4" t="s">
        <v>16</v>
      </c>
      <c r="F73" s="4" t="s">
        <v>27</v>
      </c>
      <c r="G73" s="5">
        <v>44</v>
      </c>
      <c r="H73" s="5">
        <v>0.16</v>
      </c>
      <c r="I73" s="5">
        <f>IFERROR(_xlfn.XLOOKUP(Tableau1[[#This Row],[Groupe rem. article]],$O$3:$O$6,$P$3:$P$6),"")</f>
        <v>0.3</v>
      </c>
      <c r="J73" s="5" t="str">
        <f ca="1">IFERROR(SUM(OFFSET(J73,1,1,Tableau1[[#This Row],[nombre de sous-niveau]],1)),"")</f>
        <v/>
      </c>
      <c r="K73" s="6">
        <f>IFERROR(IF(Tableau1[[#This Row],[Type Ligne]]="détail",Tableau1[[#This Row],[Quantité Totale]]*Tableau1[[#This Row],[Prix unitaire HT]]*(1-Tableau1[[#This Row],[% remise ligne]]),""),"")</f>
        <v>4.9279999999999999</v>
      </c>
      <c r="L73" s="4" t="s">
        <v>24</v>
      </c>
      <c r="M73" s="5">
        <v>7.0000000000000001E-3</v>
      </c>
    </row>
    <row r="74" spans="1:13" x14ac:dyDescent="0.2">
      <c r="A74" s="3">
        <v>10080000</v>
      </c>
      <c r="B74" s="4" t="s">
        <v>15</v>
      </c>
      <c r="C74" s="3">
        <v>4</v>
      </c>
      <c r="D74" s="3" cm="1">
        <f t="array" ref="D74">MIN(IFERROR(IF(C74-{0;1;2;3;4;5;6;7}&gt;=0,MATCH(C74-{0;1;2;3;4;5;6;7},C75:C$831,0)-1,""),""))</f>
        <v>0</v>
      </c>
      <c r="E74" s="4" t="s">
        <v>16</v>
      </c>
      <c r="F74" s="4" t="s">
        <v>28</v>
      </c>
      <c r="G74" s="5">
        <v>3.74</v>
      </c>
      <c r="H74" s="5">
        <v>7.32</v>
      </c>
      <c r="I74" s="5">
        <f>IFERROR(_xlfn.XLOOKUP(Tableau1[[#This Row],[Groupe rem. article]],$O$3:$O$6,$P$3:$P$6),"")</f>
        <v>0.3</v>
      </c>
      <c r="J74" s="5" t="str">
        <f ca="1">IFERROR(SUM(OFFSET(J74,1,1,Tableau1[[#This Row],[nombre de sous-niveau]],1)),"")</f>
        <v/>
      </c>
      <c r="K74" s="6">
        <f>IFERROR(IF(Tableau1[[#This Row],[Type Ligne]]="détail",Tableau1[[#This Row],[Quantité Totale]]*Tableau1[[#This Row],[Prix unitaire HT]]*(1-Tableau1[[#This Row],[% remise ligne]]),""),"")</f>
        <v>19.16376</v>
      </c>
      <c r="L74" s="4" t="s">
        <v>24</v>
      </c>
      <c r="M74" s="5">
        <v>0.56499999999999995</v>
      </c>
    </row>
    <row r="75" spans="1:13" x14ac:dyDescent="0.2">
      <c r="A75" s="3">
        <v>10090000</v>
      </c>
      <c r="B75" s="4" t="s">
        <v>15</v>
      </c>
      <c r="C75" s="3">
        <v>4</v>
      </c>
      <c r="D75" s="3" cm="1">
        <f t="array" ref="D75">MIN(IFERROR(IF(C75-{0;1;2;3;4;5;6;7}&gt;=0,MATCH(C75-{0;1;2;3;4;5;6;7},C76:C$831,0)-1,""),""))</f>
        <v>0</v>
      </c>
      <c r="E75" s="4" t="s">
        <v>16</v>
      </c>
      <c r="F75" s="4" t="s">
        <v>45</v>
      </c>
      <c r="G75" s="5">
        <v>44</v>
      </c>
      <c r="H75" s="5">
        <v>0.51</v>
      </c>
      <c r="I75" s="5">
        <f>IFERROR(_xlfn.XLOOKUP(Tableau1[[#This Row],[Groupe rem. article]],$O$3:$O$6,$P$3:$P$6),"")</f>
        <v>0.3</v>
      </c>
      <c r="J75" s="5" t="str">
        <f ca="1">IFERROR(SUM(OFFSET(J75,1,1,Tableau1[[#This Row],[nombre de sous-niveau]],1)),"")</f>
        <v/>
      </c>
      <c r="K75" s="6">
        <f>IFERROR(IF(Tableau1[[#This Row],[Type Ligne]]="détail",Tableau1[[#This Row],[Quantité Totale]]*Tableau1[[#This Row],[Prix unitaire HT]]*(1-Tableau1[[#This Row],[% remise ligne]]),""),"")</f>
        <v>15.708</v>
      </c>
      <c r="L75" s="4" t="s">
        <v>24</v>
      </c>
      <c r="M75" s="5">
        <v>0.03</v>
      </c>
    </row>
    <row r="76" spans="1:13" x14ac:dyDescent="0.2">
      <c r="A76" s="3">
        <v>10100000</v>
      </c>
      <c r="B76" s="4" t="s">
        <v>15</v>
      </c>
      <c r="C76" s="3">
        <v>4</v>
      </c>
      <c r="D76" s="3" cm="1">
        <f t="array" ref="D76">MIN(IFERROR(IF(C76-{0;1;2;3;4;5;6;7}&gt;=0,MATCH(C76-{0;1;2;3;4;5;6;7},C77:C$831,0)-1,""),""))</f>
        <v>0</v>
      </c>
      <c r="E76" s="4" t="s">
        <v>16</v>
      </c>
      <c r="F76" s="4" t="s">
        <v>46</v>
      </c>
      <c r="G76" s="5">
        <v>44</v>
      </c>
      <c r="H76" s="5">
        <v>2.31</v>
      </c>
      <c r="I76" s="5">
        <f>IFERROR(_xlfn.XLOOKUP(Tableau1[[#This Row],[Groupe rem. article]],$O$3:$O$6,$P$3:$P$6),"")</f>
        <v>0.3</v>
      </c>
      <c r="J76" s="5" t="str">
        <f ca="1">IFERROR(SUM(OFFSET(J76,1,1,Tableau1[[#This Row],[nombre de sous-niveau]],1)),"")</f>
        <v/>
      </c>
      <c r="K76" s="6">
        <f>IFERROR(IF(Tableau1[[#This Row],[Type Ligne]]="détail",Tableau1[[#This Row],[Quantité Totale]]*Tableau1[[#This Row],[Prix unitaire HT]]*(1-Tableau1[[#This Row],[% remise ligne]]),""),"")</f>
        <v>71.147999999999996</v>
      </c>
      <c r="L76" s="4" t="s">
        <v>24</v>
      </c>
      <c r="M76" s="5">
        <v>0.31</v>
      </c>
    </row>
    <row r="77" spans="1:13" x14ac:dyDescent="0.2">
      <c r="A77" s="3">
        <v>10110000</v>
      </c>
      <c r="B77" s="4" t="s">
        <v>15</v>
      </c>
      <c r="C77" s="3">
        <v>4</v>
      </c>
      <c r="D77" s="3" cm="1">
        <f t="array" ref="D77">MIN(IFERROR(IF(C77-{0;1;2;3;4;5;6;7}&gt;=0,MATCH(C77-{0;1;2;3;4;5;6;7},C78:C$831,0)-1,""),""))</f>
        <v>0</v>
      </c>
      <c r="E77" s="4" t="s">
        <v>16</v>
      </c>
      <c r="F77" s="4" t="s">
        <v>47</v>
      </c>
      <c r="G77" s="5">
        <v>44</v>
      </c>
      <c r="H77" s="5">
        <v>0.5</v>
      </c>
      <c r="I77" s="5">
        <f>IFERROR(_xlfn.XLOOKUP(Tableau1[[#This Row],[Groupe rem. article]],$O$3:$O$6,$P$3:$P$6),"")</f>
        <v>0.3</v>
      </c>
      <c r="J77" s="5" t="str">
        <f ca="1">IFERROR(SUM(OFFSET(J77,1,1,Tableau1[[#This Row],[nombre de sous-niveau]],1)),"")</f>
        <v/>
      </c>
      <c r="K77" s="6">
        <f>IFERROR(IF(Tableau1[[#This Row],[Type Ligne]]="détail",Tableau1[[#This Row],[Quantité Totale]]*Tableau1[[#This Row],[Prix unitaire HT]]*(1-Tableau1[[#This Row],[% remise ligne]]),""),"")</f>
        <v>15.399999999999999</v>
      </c>
      <c r="L77" s="4" t="s">
        <v>24</v>
      </c>
      <c r="M77" s="5">
        <v>0.03</v>
      </c>
    </row>
    <row r="78" spans="1:13" x14ac:dyDescent="0.2">
      <c r="A78" s="3">
        <v>10120000</v>
      </c>
      <c r="B78" s="4" t="s">
        <v>15</v>
      </c>
      <c r="C78" s="3">
        <v>4</v>
      </c>
      <c r="D78" s="3" cm="1">
        <f t="array" ref="D78">MIN(IFERROR(IF(C78-{0;1;2;3;4;5;6;7}&gt;=0,MATCH(C78-{0;1;2;3;4;5;6;7},C79:C$831,0)-1,""),""))</f>
        <v>0</v>
      </c>
      <c r="E78" s="4" t="s">
        <v>16</v>
      </c>
      <c r="F78" s="4" t="s">
        <v>48</v>
      </c>
      <c r="G78" s="5">
        <v>44</v>
      </c>
      <c r="H78" s="5">
        <v>0.16</v>
      </c>
      <c r="I78" s="5">
        <f>IFERROR(_xlfn.XLOOKUP(Tableau1[[#This Row],[Groupe rem. article]],$O$3:$O$6,$P$3:$P$6),"")</f>
        <v>0.3</v>
      </c>
      <c r="J78" s="5" t="str">
        <f ca="1">IFERROR(SUM(OFFSET(J78,1,1,Tableau1[[#This Row],[nombre de sous-niveau]],1)),"")</f>
        <v/>
      </c>
      <c r="K78" s="6">
        <f>IFERROR(IF(Tableau1[[#This Row],[Type Ligne]]="détail",Tableau1[[#This Row],[Quantité Totale]]*Tableau1[[#This Row],[Prix unitaire HT]]*(1-Tableau1[[#This Row],[% remise ligne]]),""),"")</f>
        <v>4.9279999999999999</v>
      </c>
      <c r="L78" s="4" t="s">
        <v>24</v>
      </c>
      <c r="M78" s="5">
        <v>7.0000000000000001E-3</v>
      </c>
    </row>
    <row r="79" spans="1:13" x14ac:dyDescent="0.2">
      <c r="A79" s="3">
        <v>10130000</v>
      </c>
      <c r="B79" s="4" t="s">
        <v>15</v>
      </c>
      <c r="C79" s="3">
        <v>4</v>
      </c>
      <c r="D79" s="3" cm="1">
        <f t="array" ref="D79">MIN(IFERROR(IF(C79-{0;1;2;3;4;5;6;7}&gt;=0,MATCH(C79-{0;1;2;3;4;5;6;7},C80:C$831,0)-1,""),""))</f>
        <v>0</v>
      </c>
      <c r="E79" s="4" t="s">
        <v>16</v>
      </c>
      <c r="F79" s="4" t="s">
        <v>30</v>
      </c>
      <c r="G79" s="5">
        <v>44</v>
      </c>
      <c r="H79" s="5">
        <v>0.84</v>
      </c>
      <c r="I79" s="5">
        <f>IFERROR(_xlfn.XLOOKUP(Tableau1[[#This Row],[Groupe rem. article]],$O$3:$O$6,$P$3:$P$6),"")</f>
        <v>0.3</v>
      </c>
      <c r="J79" s="5" t="str">
        <f ca="1">IFERROR(SUM(OFFSET(J79,1,1,Tableau1[[#This Row],[nombre de sous-niveau]],1)),"")</f>
        <v/>
      </c>
      <c r="K79" s="6">
        <f>IFERROR(IF(Tableau1[[#This Row],[Type Ligne]]="détail",Tableau1[[#This Row],[Quantité Totale]]*Tableau1[[#This Row],[Prix unitaire HT]]*(1-Tableau1[[#This Row],[% remise ligne]]),""),"")</f>
        <v>25.872</v>
      </c>
      <c r="L79" s="4" t="s">
        <v>24</v>
      </c>
      <c r="M79" s="5">
        <v>4.4999999999999998E-2</v>
      </c>
    </row>
    <row r="80" spans="1:13" x14ac:dyDescent="0.2">
      <c r="A80" s="3">
        <v>10140000</v>
      </c>
      <c r="B80" s="4" t="s">
        <v>15</v>
      </c>
      <c r="C80" s="3">
        <v>4</v>
      </c>
      <c r="D80" s="3" cm="1">
        <f t="array" ref="D80">MIN(IFERROR(IF(C80-{0;1;2;3;4;5;6;7}&gt;=0,MATCH(C80-{0;1;2;3;4;5;6;7},C81:C$831,0)-1,""),""))</f>
        <v>0</v>
      </c>
      <c r="E80" s="4" t="s">
        <v>16</v>
      </c>
      <c r="F80" s="4" t="s">
        <v>33</v>
      </c>
      <c r="G80" s="5">
        <v>44</v>
      </c>
      <c r="H80" s="5">
        <v>0.81</v>
      </c>
      <c r="I80" s="5">
        <f>IFERROR(_xlfn.XLOOKUP(Tableau1[[#This Row],[Groupe rem. article]],$O$3:$O$6,$P$3:$P$6),"")</f>
        <v>0.3</v>
      </c>
      <c r="J80" s="5" t="str">
        <f ca="1">IFERROR(SUM(OFFSET(J80,1,1,Tableau1[[#This Row],[nombre de sous-niveau]],1)),"")</f>
        <v/>
      </c>
      <c r="K80" s="6">
        <f>IFERROR(IF(Tableau1[[#This Row],[Type Ligne]]="détail",Tableau1[[#This Row],[Quantité Totale]]*Tableau1[[#This Row],[Prix unitaire HT]]*(1-Tableau1[[#This Row],[% remise ligne]]),""),"")</f>
        <v>24.948</v>
      </c>
      <c r="L80" s="4" t="s">
        <v>24</v>
      </c>
      <c r="M80" s="5">
        <v>0.05</v>
      </c>
    </row>
    <row r="81" spans="1:13" x14ac:dyDescent="0.2">
      <c r="A81" s="3">
        <v>10150000</v>
      </c>
      <c r="B81" s="4" t="s">
        <v>15</v>
      </c>
      <c r="C81" s="3">
        <v>4</v>
      </c>
      <c r="D81" s="3" cm="1">
        <f t="array" ref="D81">MIN(IFERROR(IF(C81-{0;1;2;3;4;5;6;7}&gt;=0,MATCH(C81-{0;1;2;3;4;5;6;7},C82:C$831,0)-1,""),""))</f>
        <v>0</v>
      </c>
      <c r="E81" s="4" t="s">
        <v>16</v>
      </c>
      <c r="F81" s="4" t="s">
        <v>23</v>
      </c>
      <c r="G81" s="5">
        <v>132</v>
      </c>
      <c r="H81" s="5">
        <v>0.21</v>
      </c>
      <c r="I81" s="5">
        <f>IFERROR(_xlfn.XLOOKUP(Tableau1[[#This Row],[Groupe rem. article]],$O$3:$O$6,$P$3:$P$6),"")</f>
        <v>0.3</v>
      </c>
      <c r="J81" s="5" t="str">
        <f ca="1">IFERROR(SUM(OFFSET(J81,1,1,Tableau1[[#This Row],[nombre de sous-niveau]],1)),"")</f>
        <v/>
      </c>
      <c r="K81" s="6">
        <f>IFERROR(IF(Tableau1[[#This Row],[Type Ligne]]="détail",Tableau1[[#This Row],[Quantité Totale]]*Tableau1[[#This Row],[Prix unitaire HT]]*(1-Tableau1[[#This Row],[% remise ligne]]),""),"")</f>
        <v>19.403999999999996</v>
      </c>
      <c r="L81" s="4" t="s">
        <v>24</v>
      </c>
      <c r="M81" s="5">
        <v>0.01</v>
      </c>
    </row>
    <row r="82" spans="1:13" x14ac:dyDescent="0.2">
      <c r="A82" s="3">
        <v>10160000</v>
      </c>
      <c r="B82" s="4" t="s">
        <v>15</v>
      </c>
      <c r="C82" s="3">
        <v>4</v>
      </c>
      <c r="D82" s="3" cm="1">
        <f t="array" ref="D82">MIN(IFERROR(IF(C82-{0;1;2;3;4;5;6;7}&gt;=0,MATCH(C82-{0;1;2;3;4;5;6;7},C83:C$831,0)-1,""),""))</f>
        <v>0</v>
      </c>
      <c r="E82" s="4" t="s">
        <v>16</v>
      </c>
      <c r="F82" s="4" t="s">
        <v>42</v>
      </c>
      <c r="G82" s="5">
        <v>22</v>
      </c>
      <c r="H82" s="5">
        <v>0.36</v>
      </c>
      <c r="I82" s="5">
        <f>IFERROR(_xlfn.XLOOKUP(Tableau1[[#This Row],[Groupe rem. article]],$O$3:$O$6,$P$3:$P$6),"")</f>
        <v>0.3</v>
      </c>
      <c r="J82" s="5" t="str">
        <f ca="1">IFERROR(SUM(OFFSET(J82,1,1,Tableau1[[#This Row],[nombre de sous-niveau]],1)),"")</f>
        <v/>
      </c>
      <c r="K82" s="6">
        <f>IFERROR(IF(Tableau1[[#This Row],[Type Ligne]]="détail",Tableau1[[#This Row],[Quantité Totale]]*Tableau1[[#This Row],[Prix unitaire HT]]*(1-Tableau1[[#This Row],[% remise ligne]]),""),"")</f>
        <v>5.5439999999999996</v>
      </c>
      <c r="L82" s="4" t="s">
        <v>24</v>
      </c>
      <c r="M82" s="5">
        <v>8.7999999999999995E-2</v>
      </c>
    </row>
    <row r="83" spans="1:13" x14ac:dyDescent="0.2">
      <c r="A83" s="3">
        <v>10170000</v>
      </c>
      <c r="B83" s="4" t="s">
        <v>15</v>
      </c>
      <c r="C83" s="3">
        <v>4</v>
      </c>
      <c r="D83" s="3" cm="1">
        <f t="array" ref="D83">MIN(IFERROR(IF(C83-{0;1;2;3;4;5;6;7}&gt;=0,MATCH(C83-{0;1;2;3;4;5;6;7},C84:C$831,0)-1,""),""))</f>
        <v>0</v>
      </c>
      <c r="E83" s="4" t="s">
        <v>16</v>
      </c>
      <c r="F83" s="4" t="s">
        <v>32</v>
      </c>
      <c r="G83" s="5">
        <v>308</v>
      </c>
      <c r="H83" s="5">
        <v>0.09</v>
      </c>
      <c r="I83" s="5">
        <f>IFERROR(_xlfn.XLOOKUP(Tableau1[[#This Row],[Groupe rem. article]],$O$3:$O$6,$P$3:$P$6),"")</f>
        <v>0.3</v>
      </c>
      <c r="J83" s="5" t="str">
        <f ca="1">IFERROR(SUM(OFFSET(J83,1,1,Tableau1[[#This Row],[nombre de sous-niveau]],1)),"")</f>
        <v/>
      </c>
      <c r="K83" s="6">
        <f>IFERROR(IF(Tableau1[[#This Row],[Type Ligne]]="détail",Tableau1[[#This Row],[Quantité Totale]]*Tableau1[[#This Row],[Prix unitaire HT]]*(1-Tableau1[[#This Row],[% remise ligne]]),""),"")</f>
        <v>19.403999999999996</v>
      </c>
      <c r="L83" s="4" t="s">
        <v>24</v>
      </c>
      <c r="M83" s="5">
        <v>5.0000000000000001E-3</v>
      </c>
    </row>
    <row r="84" spans="1:13" x14ac:dyDescent="0.2">
      <c r="A84" s="3">
        <v>11000000</v>
      </c>
      <c r="B84" s="4" t="s">
        <v>11</v>
      </c>
      <c r="C84" s="3">
        <v>3</v>
      </c>
      <c r="D84" s="3" cm="1">
        <f t="array" ref="D84">MIN(IFERROR(IF(C84-{0;1;2;3;4;5;6;7}&gt;=0,MATCH(C84-{0;1;2;3;4;5;6;7},C85:C$831,0)-1,""),""))</f>
        <v>24</v>
      </c>
      <c r="E84" s="4" t="s">
        <v>17</v>
      </c>
      <c r="F84" s="4" t="s">
        <v>53</v>
      </c>
      <c r="G84" s="5">
        <v>22</v>
      </c>
      <c r="H84" s="5">
        <v>402.3</v>
      </c>
      <c r="I84" s="5">
        <f>IFERROR(_xlfn.XLOOKUP(Tableau1[[#This Row],[Groupe rem. article]],$O$3:$O$6,$P$3:$P$6),"")</f>
        <v>0.4</v>
      </c>
      <c r="J84" s="5">
        <f ca="1">IFERROR(SUM(OFFSET(J84,1,1,Tableau1[[#This Row],[nombre de sous-niveau]],1)),"")</f>
        <v>5549.7199999999993</v>
      </c>
      <c r="K84" s="6" t="str">
        <f>IFERROR(IF(Tableau1[[#This Row],[Type Ligne]]="détail",Tableau1[[#This Row],[Quantité Totale]]*Tableau1[[#This Row],[Prix unitaire HT]]*(1-Tableau1[[#This Row],[% remise ligne]]),""),"")</f>
        <v/>
      </c>
      <c r="L84" s="4" t="s">
        <v>19</v>
      </c>
      <c r="M84" s="5">
        <v>33.680999999999997</v>
      </c>
    </row>
    <row r="85" spans="1:13" x14ac:dyDescent="0.2">
      <c r="A85" s="3">
        <v>11010000</v>
      </c>
      <c r="B85" s="4" t="s">
        <v>15</v>
      </c>
      <c r="C85" s="3">
        <v>4</v>
      </c>
      <c r="D85" s="3" cm="1">
        <f t="array" ref="D85">MIN(IFERROR(IF(C85-{0;1;2;3;4;5;6;7}&gt;=0,MATCH(C85-{0;1;2;3;4;5;6;7},C86:C$831,0)-1,""),""))</f>
        <v>0</v>
      </c>
      <c r="E85" s="4" t="s">
        <v>16</v>
      </c>
      <c r="F85" s="4" t="s">
        <v>54</v>
      </c>
      <c r="G85" s="5">
        <v>22</v>
      </c>
      <c r="H85" s="5">
        <v>3.01</v>
      </c>
      <c r="I85" s="5">
        <f>IFERROR(_xlfn.XLOOKUP(Tableau1[[#This Row],[Groupe rem. article]],$O$3:$O$6,$P$3:$P$6),"")</f>
        <v>0.4</v>
      </c>
      <c r="J85" s="5" t="str">
        <f ca="1">IFERROR(SUM(OFFSET(J85,1,1,Tableau1[[#This Row],[nombre de sous-niveau]],1)),"")</f>
        <v/>
      </c>
      <c r="K85" s="6">
        <f>IFERROR(IF(Tableau1[[#This Row],[Type Ligne]]="détail",Tableau1[[#This Row],[Quantité Totale]]*Tableau1[[#This Row],[Prix unitaire HT]]*(1-Tableau1[[#This Row],[% remise ligne]]),""),"")</f>
        <v>39.731999999999999</v>
      </c>
      <c r="L85" s="4" t="s">
        <v>19</v>
      </c>
      <c r="M85" s="5">
        <v>0.37</v>
      </c>
    </row>
    <row r="86" spans="1:13" x14ac:dyDescent="0.2">
      <c r="A86" s="3">
        <v>11020000</v>
      </c>
      <c r="B86" s="4" t="s">
        <v>15</v>
      </c>
      <c r="C86" s="3">
        <v>4</v>
      </c>
      <c r="D86" s="3" cm="1">
        <f t="array" ref="D86">MIN(IFERROR(IF(C86-{0;1;2;3;4;5;6;7}&gt;=0,MATCH(C86-{0;1;2;3;4;5;6;7},C87:C$831,0)-1,""),""))</f>
        <v>0</v>
      </c>
      <c r="E86" s="4" t="s">
        <v>16</v>
      </c>
      <c r="F86" s="4" t="s">
        <v>26</v>
      </c>
      <c r="G86" s="5">
        <v>44</v>
      </c>
      <c r="H86" s="5">
        <v>0.12</v>
      </c>
      <c r="I86" s="5">
        <f>IFERROR(_xlfn.XLOOKUP(Tableau1[[#This Row],[Groupe rem. article]],$O$3:$O$6,$P$3:$P$6),"")</f>
        <v>0.3</v>
      </c>
      <c r="J86" s="5" t="str">
        <f ca="1">IFERROR(SUM(OFFSET(J86,1,1,Tableau1[[#This Row],[nombre de sous-niveau]],1)),"")</f>
        <v/>
      </c>
      <c r="K86" s="6">
        <f>IFERROR(IF(Tableau1[[#This Row],[Type Ligne]]="détail",Tableau1[[#This Row],[Quantité Totale]]*Tableau1[[#This Row],[Prix unitaire HT]]*(1-Tableau1[[#This Row],[% remise ligne]]),""),"")</f>
        <v>3.6959999999999993</v>
      </c>
      <c r="L86" s="4" t="s">
        <v>24</v>
      </c>
      <c r="M86" s="5">
        <v>3.0000000000000001E-3</v>
      </c>
    </row>
    <row r="87" spans="1:13" x14ac:dyDescent="0.2">
      <c r="A87" s="3">
        <v>11030000</v>
      </c>
      <c r="B87" s="4" t="s">
        <v>15</v>
      </c>
      <c r="C87" s="3">
        <v>4</v>
      </c>
      <c r="D87" s="3" cm="1">
        <f t="array" ref="D87">MIN(IFERROR(IF(C87-{0;1;2;3;4;5;6;7}&gt;=0,MATCH(C87-{0;1;2;3;4;5;6;7},C88:C$831,0)-1,""),""))</f>
        <v>0</v>
      </c>
      <c r="E87" s="4" t="s">
        <v>16</v>
      </c>
      <c r="F87" s="4" t="s">
        <v>55</v>
      </c>
      <c r="G87" s="5">
        <v>44</v>
      </c>
      <c r="H87" s="5">
        <v>0.23</v>
      </c>
      <c r="I87" s="5">
        <f>IFERROR(_xlfn.XLOOKUP(Tableau1[[#This Row],[Groupe rem. article]],$O$3:$O$6,$P$3:$P$6),"")</f>
        <v>0.3</v>
      </c>
      <c r="J87" s="5" t="str">
        <f ca="1">IFERROR(SUM(OFFSET(J87,1,1,Tableau1[[#This Row],[nombre de sous-niveau]],1)),"")</f>
        <v/>
      </c>
      <c r="K87" s="6">
        <f>IFERROR(IF(Tableau1[[#This Row],[Type Ligne]]="détail",Tableau1[[#This Row],[Quantité Totale]]*Tableau1[[#This Row],[Prix unitaire HT]]*(1-Tableau1[[#This Row],[% remise ligne]]),""),"")</f>
        <v>7.0840000000000005</v>
      </c>
      <c r="L87" s="4" t="s">
        <v>24</v>
      </c>
      <c r="M87" s="5">
        <v>1.4999999999999999E-2</v>
      </c>
    </row>
    <row r="88" spans="1:13" x14ac:dyDescent="0.2">
      <c r="A88" s="3">
        <v>11040000</v>
      </c>
      <c r="B88" s="4" t="s">
        <v>15</v>
      </c>
      <c r="C88" s="3">
        <v>4</v>
      </c>
      <c r="D88" s="3" cm="1">
        <f t="array" ref="D88">MIN(IFERROR(IF(C88-{0;1;2;3;4;5;6;7}&gt;=0,MATCH(C88-{0;1;2;3;4;5;6;7},C89:C$831,0)-1,""),""))</f>
        <v>0</v>
      </c>
      <c r="E88" s="4" t="s">
        <v>16</v>
      </c>
      <c r="F88" s="4" t="s">
        <v>42</v>
      </c>
      <c r="G88" s="5">
        <v>66</v>
      </c>
      <c r="H88" s="5">
        <v>0.36</v>
      </c>
      <c r="I88" s="5">
        <f>IFERROR(_xlfn.XLOOKUP(Tableau1[[#This Row],[Groupe rem. article]],$O$3:$O$6,$P$3:$P$6),"")</f>
        <v>0.3</v>
      </c>
      <c r="J88" s="5" t="str">
        <f ca="1">IFERROR(SUM(OFFSET(J88,1,1,Tableau1[[#This Row],[nombre de sous-niveau]],1)),"")</f>
        <v/>
      </c>
      <c r="K88" s="6">
        <f>IFERROR(IF(Tableau1[[#This Row],[Type Ligne]]="détail",Tableau1[[#This Row],[Quantité Totale]]*Tableau1[[#This Row],[Prix unitaire HT]]*(1-Tableau1[[#This Row],[% remise ligne]]),""),"")</f>
        <v>16.631999999999998</v>
      </c>
      <c r="L88" s="4" t="s">
        <v>24</v>
      </c>
      <c r="M88" s="5">
        <v>8.7999999999999995E-2</v>
      </c>
    </row>
    <row r="89" spans="1:13" x14ac:dyDescent="0.2">
      <c r="A89" s="3">
        <v>11050000</v>
      </c>
      <c r="B89" s="4" t="s">
        <v>15</v>
      </c>
      <c r="C89" s="3">
        <v>4</v>
      </c>
      <c r="D89" s="3" cm="1">
        <f t="array" ref="D89">MIN(IFERROR(IF(C89-{0;1;2;3;4;5;6;7}&gt;=0,MATCH(C89-{0;1;2;3;4;5;6;7},C90:C$831,0)-1,""),""))</f>
        <v>0</v>
      </c>
      <c r="E89" s="4" t="s">
        <v>16</v>
      </c>
      <c r="F89" s="4" t="s">
        <v>25</v>
      </c>
      <c r="G89" s="5">
        <v>132</v>
      </c>
      <c r="H89" s="5">
        <v>0.17</v>
      </c>
      <c r="I89" s="5">
        <f>IFERROR(_xlfn.XLOOKUP(Tableau1[[#This Row],[Groupe rem. article]],$O$3:$O$6,$P$3:$P$6),"")</f>
        <v>0.3</v>
      </c>
      <c r="J89" s="5" t="str">
        <f ca="1">IFERROR(SUM(OFFSET(J89,1,1,Tableau1[[#This Row],[nombre de sous-niveau]],1)),"")</f>
        <v/>
      </c>
      <c r="K89" s="6">
        <f>IFERROR(IF(Tableau1[[#This Row],[Type Ligne]]="détail",Tableau1[[#This Row],[Quantité Totale]]*Tableau1[[#This Row],[Prix unitaire HT]]*(1-Tableau1[[#This Row],[% remise ligne]]),""),"")</f>
        <v>15.708</v>
      </c>
      <c r="L89" s="4" t="s">
        <v>24</v>
      </c>
      <c r="M89" s="5">
        <v>1.4999999999999999E-2</v>
      </c>
    </row>
    <row r="90" spans="1:13" x14ac:dyDescent="0.2">
      <c r="A90" s="3">
        <v>11060000</v>
      </c>
      <c r="B90" s="4" t="s">
        <v>15</v>
      </c>
      <c r="C90" s="3">
        <v>4</v>
      </c>
      <c r="D90" s="3" cm="1">
        <f t="array" ref="D90">MIN(IFERROR(IF(C90-{0;1;2;3;4;5;6;7}&gt;=0,MATCH(C90-{0;1;2;3;4;5;6;7},C91:C$831,0)-1,""),""))</f>
        <v>0</v>
      </c>
      <c r="E90" s="4" t="s">
        <v>16</v>
      </c>
      <c r="F90" s="4" t="s">
        <v>56</v>
      </c>
      <c r="G90" s="5">
        <v>22</v>
      </c>
      <c r="H90" s="5">
        <v>2.02</v>
      </c>
      <c r="I90" s="5">
        <f>IFERROR(_xlfn.XLOOKUP(Tableau1[[#This Row],[Groupe rem. article]],$O$3:$O$6,$P$3:$P$6),"")</f>
        <v>0.3</v>
      </c>
      <c r="J90" s="5" t="str">
        <f ca="1">IFERROR(SUM(OFFSET(J90,1,1,Tableau1[[#This Row],[nombre de sous-niveau]],1)),"")</f>
        <v/>
      </c>
      <c r="K90" s="6">
        <f>IFERROR(IF(Tableau1[[#This Row],[Type Ligne]]="détail",Tableau1[[#This Row],[Quantité Totale]]*Tableau1[[#This Row],[Prix unitaire HT]]*(1-Tableau1[[#This Row],[% remise ligne]]),""),"")</f>
        <v>31.107999999999997</v>
      </c>
      <c r="L90" s="4" t="s">
        <v>24</v>
      </c>
      <c r="M90" s="5">
        <v>0.26</v>
      </c>
    </row>
    <row r="91" spans="1:13" x14ac:dyDescent="0.2">
      <c r="A91" s="3">
        <v>11070000</v>
      </c>
      <c r="B91" s="4" t="s">
        <v>15</v>
      </c>
      <c r="C91" s="3">
        <v>4</v>
      </c>
      <c r="D91" s="3" cm="1">
        <f t="array" ref="D91">MIN(IFERROR(IF(C91-{0;1;2;3;4;5;6;7}&gt;=0,MATCH(C91-{0;1;2;3;4;5;6;7},C92:C$831,0)-1,""),""))</f>
        <v>0</v>
      </c>
      <c r="E91" s="4" t="s">
        <v>16</v>
      </c>
      <c r="F91" s="4" t="s">
        <v>57</v>
      </c>
      <c r="G91" s="5">
        <v>22</v>
      </c>
      <c r="H91" s="5">
        <v>0.95</v>
      </c>
      <c r="I91" s="5">
        <f>IFERROR(_xlfn.XLOOKUP(Tableau1[[#This Row],[Groupe rem. article]],$O$3:$O$6,$P$3:$P$6),"")</f>
        <v>0.3</v>
      </c>
      <c r="J91" s="5" t="str">
        <f ca="1">IFERROR(SUM(OFFSET(J91,1,1,Tableau1[[#This Row],[nombre de sous-niveau]],1)),"")</f>
        <v/>
      </c>
      <c r="K91" s="6">
        <f>IFERROR(IF(Tableau1[[#This Row],[Type Ligne]]="détail",Tableau1[[#This Row],[Quantité Totale]]*Tableau1[[#This Row],[Prix unitaire HT]]*(1-Tableau1[[#This Row],[% remise ligne]]),""),"")</f>
        <v>14.629999999999997</v>
      </c>
      <c r="L91" s="4" t="s">
        <v>24</v>
      </c>
      <c r="M91" s="5">
        <v>0.13100000000000001</v>
      </c>
    </row>
    <row r="92" spans="1:13" x14ac:dyDescent="0.2">
      <c r="A92" s="3">
        <v>11080000</v>
      </c>
      <c r="B92" s="4" t="s">
        <v>15</v>
      </c>
      <c r="C92" s="3">
        <v>4</v>
      </c>
      <c r="D92" s="3" cm="1">
        <f t="array" ref="D92">MIN(IFERROR(IF(C92-{0;1;2;3;4;5;6;7}&gt;=0,MATCH(C92-{0;1;2;3;4;5;6;7},C93:C$831,0)-1,""),""))</f>
        <v>0</v>
      </c>
      <c r="E92" s="4" t="s">
        <v>16</v>
      </c>
      <c r="F92" s="4" t="s">
        <v>58</v>
      </c>
      <c r="G92" s="5">
        <v>22</v>
      </c>
      <c r="H92" s="5">
        <v>108.41</v>
      </c>
      <c r="I92" s="5">
        <f>IFERROR(_xlfn.XLOOKUP(Tableau1[[#This Row],[Groupe rem. article]],$O$3:$O$6,$P$3:$P$6),"")</f>
        <v>0.4</v>
      </c>
      <c r="J92" s="5" t="str">
        <f ca="1">IFERROR(SUM(OFFSET(J92,1,1,Tableau1[[#This Row],[nombre de sous-niveau]],1)),"")</f>
        <v/>
      </c>
      <c r="K92" s="6">
        <f>IFERROR(IF(Tableau1[[#This Row],[Type Ligne]]="détail",Tableau1[[#This Row],[Quantité Totale]]*Tableau1[[#This Row],[Prix unitaire HT]]*(1-Tableau1[[#This Row],[% remise ligne]]),""),"")</f>
        <v>1431.0119999999999</v>
      </c>
      <c r="L92" s="4" t="s">
        <v>19</v>
      </c>
      <c r="M92" s="5">
        <v>15.9</v>
      </c>
    </row>
    <row r="93" spans="1:13" x14ac:dyDescent="0.2">
      <c r="A93" s="3">
        <v>11090000</v>
      </c>
      <c r="B93" s="4" t="s">
        <v>15</v>
      </c>
      <c r="C93" s="3">
        <v>4</v>
      </c>
      <c r="D93" s="3" cm="1">
        <f t="array" ref="D93">MIN(IFERROR(IF(C93-{0;1;2;3;4;5;6;7}&gt;=0,MATCH(C93-{0;1;2;3;4;5;6;7},C94:C$831,0)-1,""),""))</f>
        <v>0</v>
      </c>
      <c r="E93" s="4" t="s">
        <v>16</v>
      </c>
      <c r="F93" s="4" t="s">
        <v>59</v>
      </c>
      <c r="G93" s="5">
        <v>22</v>
      </c>
      <c r="H93" s="5">
        <v>10.32</v>
      </c>
      <c r="I93" s="5">
        <f>IFERROR(_xlfn.XLOOKUP(Tableau1[[#This Row],[Groupe rem. article]],$O$3:$O$6,$P$3:$P$6),"")</f>
        <v>0.3</v>
      </c>
      <c r="J93" s="5" t="str">
        <f ca="1">IFERROR(SUM(OFFSET(J93,1,1,Tableau1[[#This Row],[nombre de sous-niveau]],1)),"")</f>
        <v/>
      </c>
      <c r="K93" s="6">
        <f>IFERROR(IF(Tableau1[[#This Row],[Type Ligne]]="détail",Tableau1[[#This Row],[Quantité Totale]]*Tableau1[[#This Row],[Prix unitaire HT]]*(1-Tableau1[[#This Row],[% remise ligne]]),""),"")</f>
        <v>158.928</v>
      </c>
      <c r="L93" s="4" t="s">
        <v>24</v>
      </c>
      <c r="M93" s="5">
        <v>1.1399999999999999</v>
      </c>
    </row>
    <row r="94" spans="1:13" x14ac:dyDescent="0.2">
      <c r="A94" s="3">
        <v>11100000</v>
      </c>
      <c r="B94" s="4" t="s">
        <v>15</v>
      </c>
      <c r="C94" s="3">
        <v>4</v>
      </c>
      <c r="D94" s="3" cm="1">
        <f t="array" ref="D94">MIN(IFERROR(IF(C94-{0;1;2;3;4;5;6;7}&gt;=0,MATCH(C94-{0;1;2;3;4;5;6;7},C95:C$831,0)-1,""),""))</f>
        <v>0</v>
      </c>
      <c r="E94" s="4" t="s">
        <v>16</v>
      </c>
      <c r="F94" s="4" t="s">
        <v>60</v>
      </c>
      <c r="G94" s="5">
        <v>22</v>
      </c>
      <c r="H94" s="5">
        <v>3.49</v>
      </c>
      <c r="I94" s="5">
        <f>IFERROR(_xlfn.XLOOKUP(Tableau1[[#This Row],[Groupe rem. article]],$O$3:$O$6,$P$3:$P$6),"")</f>
        <v>0.3</v>
      </c>
      <c r="J94" s="5" t="str">
        <f ca="1">IFERROR(SUM(OFFSET(J94,1,1,Tableau1[[#This Row],[nombre de sous-niveau]],1)),"")</f>
        <v/>
      </c>
      <c r="K94" s="6">
        <f>IFERROR(IF(Tableau1[[#This Row],[Type Ligne]]="détail",Tableau1[[#This Row],[Quantité Totale]]*Tableau1[[#This Row],[Prix unitaire HT]]*(1-Tableau1[[#This Row],[% remise ligne]]),""),"")</f>
        <v>53.745999999999995</v>
      </c>
      <c r="L94" s="4" t="s">
        <v>24</v>
      </c>
      <c r="M94" s="5">
        <v>0.4</v>
      </c>
    </row>
    <row r="95" spans="1:13" x14ac:dyDescent="0.2">
      <c r="A95" s="3">
        <v>11110000</v>
      </c>
      <c r="B95" s="4" t="s">
        <v>15</v>
      </c>
      <c r="C95" s="3">
        <v>4</v>
      </c>
      <c r="D95" s="3" cm="1">
        <f t="array" ref="D95">MIN(IFERROR(IF(C95-{0;1;2;3;4;5;6;7}&gt;=0,MATCH(C95-{0;1;2;3;4;5;6;7},C96:C$831,0)-1,""),""))</f>
        <v>0</v>
      </c>
      <c r="E95" s="4" t="s">
        <v>16</v>
      </c>
      <c r="F95" s="4" t="s">
        <v>61</v>
      </c>
      <c r="G95" s="5">
        <v>22</v>
      </c>
      <c r="H95" s="5">
        <v>2.5299999999999998</v>
      </c>
      <c r="I95" s="5">
        <f>IFERROR(_xlfn.XLOOKUP(Tableau1[[#This Row],[Groupe rem. article]],$O$3:$O$6,$P$3:$P$6),"")</f>
        <v>0.3</v>
      </c>
      <c r="J95" s="5" t="str">
        <f ca="1">IFERROR(SUM(OFFSET(J95,1,1,Tableau1[[#This Row],[nombre de sous-niveau]],1)),"")</f>
        <v/>
      </c>
      <c r="K95" s="6">
        <f>IFERROR(IF(Tableau1[[#This Row],[Type Ligne]]="détail",Tableau1[[#This Row],[Quantité Totale]]*Tableau1[[#This Row],[Prix unitaire HT]]*(1-Tableau1[[#This Row],[% remise ligne]]),""),"")</f>
        <v>38.961999999999996</v>
      </c>
      <c r="L95" s="4" t="s">
        <v>24</v>
      </c>
      <c r="M95" s="5">
        <v>0.214</v>
      </c>
    </row>
    <row r="96" spans="1:13" x14ac:dyDescent="0.2">
      <c r="A96" s="3">
        <v>11120000</v>
      </c>
      <c r="B96" s="4" t="s">
        <v>15</v>
      </c>
      <c r="C96" s="3">
        <v>4</v>
      </c>
      <c r="D96" s="3" cm="1">
        <f t="array" ref="D96">MIN(IFERROR(IF(C96-{0;1;2;3;4;5;6;7}&gt;=0,MATCH(C96-{0;1;2;3;4;5;6;7},C97:C$831,0)-1,""),""))</f>
        <v>0</v>
      </c>
      <c r="E96" s="4" t="s">
        <v>16</v>
      </c>
      <c r="F96" s="4" t="s">
        <v>62</v>
      </c>
      <c r="G96" s="5">
        <v>22</v>
      </c>
      <c r="H96" s="5">
        <v>1.1100000000000001</v>
      </c>
      <c r="I96" s="5">
        <f>IFERROR(_xlfn.XLOOKUP(Tableau1[[#This Row],[Groupe rem. article]],$O$3:$O$6,$P$3:$P$6),"")</f>
        <v>0.3</v>
      </c>
      <c r="J96" s="5" t="str">
        <f ca="1">IFERROR(SUM(OFFSET(J96,1,1,Tableau1[[#This Row],[nombre de sous-niveau]],1)),"")</f>
        <v/>
      </c>
      <c r="K96" s="6">
        <f>IFERROR(IF(Tableau1[[#This Row],[Type Ligne]]="détail",Tableau1[[#This Row],[Quantité Totale]]*Tableau1[[#This Row],[Prix unitaire HT]]*(1-Tableau1[[#This Row],[% remise ligne]]),""),"")</f>
        <v>17.094000000000001</v>
      </c>
      <c r="L96" s="4" t="s">
        <v>24</v>
      </c>
      <c r="M96" s="5">
        <v>9.1999999999999998E-2</v>
      </c>
    </row>
    <row r="97" spans="1:13" x14ac:dyDescent="0.2">
      <c r="A97" s="3">
        <v>11130000</v>
      </c>
      <c r="B97" s="4" t="s">
        <v>15</v>
      </c>
      <c r="C97" s="3">
        <v>4</v>
      </c>
      <c r="D97" s="3" cm="1">
        <f t="array" ref="D97">MIN(IFERROR(IF(C97-{0;1;2;3;4;5;6;7}&gt;=0,MATCH(C97-{0;1;2;3;4;5;6;7},C98:C$831,0)-1,""),""))</f>
        <v>0</v>
      </c>
      <c r="E97" s="4" t="s">
        <v>16</v>
      </c>
      <c r="F97" s="4" t="s">
        <v>63</v>
      </c>
      <c r="G97" s="5">
        <v>44</v>
      </c>
      <c r="H97" s="5">
        <v>83.63</v>
      </c>
      <c r="I97" s="5">
        <f>IFERROR(_xlfn.XLOOKUP(Tableau1[[#This Row],[Groupe rem. article]],$O$3:$O$6,$P$3:$P$6),"")</f>
        <v>0.4</v>
      </c>
      <c r="J97" s="5" t="str">
        <f ca="1">IFERROR(SUM(OFFSET(J97,1,1,Tableau1[[#This Row],[nombre de sous-niveau]],1)),"")</f>
        <v/>
      </c>
      <c r="K97" s="6">
        <f>IFERROR(IF(Tableau1[[#This Row],[Type Ligne]]="détail",Tableau1[[#This Row],[Quantité Totale]]*Tableau1[[#This Row],[Prix unitaire HT]]*(1-Tableau1[[#This Row],[% remise ligne]]),""),"")</f>
        <v>2207.8319999999999</v>
      </c>
      <c r="L97" s="4" t="s">
        <v>19</v>
      </c>
      <c r="M97" s="5">
        <v>12.122</v>
      </c>
    </row>
    <row r="98" spans="1:13" x14ac:dyDescent="0.2">
      <c r="A98" s="3">
        <v>11140000</v>
      </c>
      <c r="B98" s="4" t="s">
        <v>15</v>
      </c>
      <c r="C98" s="3">
        <v>4</v>
      </c>
      <c r="D98" s="3" cm="1">
        <f t="array" ref="D98">MIN(IFERROR(IF(C98-{0;1;2;3;4;5;6;7}&gt;=0,MATCH(C98-{0;1;2;3;4;5;6;7},C99:C$831,0)-1,""),""))</f>
        <v>0</v>
      </c>
      <c r="E98" s="4" t="s">
        <v>16</v>
      </c>
      <c r="F98" s="4" t="s">
        <v>64</v>
      </c>
      <c r="G98" s="5">
        <v>88</v>
      </c>
      <c r="H98" s="5">
        <v>0.66</v>
      </c>
      <c r="I98" s="5">
        <f>IFERROR(_xlfn.XLOOKUP(Tableau1[[#This Row],[Groupe rem. article]],$O$3:$O$6,$P$3:$P$6),"")</f>
        <v>0.3</v>
      </c>
      <c r="J98" s="5" t="str">
        <f ca="1">IFERROR(SUM(OFFSET(J98,1,1,Tableau1[[#This Row],[nombre de sous-niveau]],1)),"")</f>
        <v/>
      </c>
      <c r="K98" s="6">
        <f>IFERROR(IF(Tableau1[[#This Row],[Type Ligne]]="détail",Tableau1[[#This Row],[Quantité Totale]]*Tableau1[[#This Row],[Prix unitaire HT]]*(1-Tableau1[[#This Row],[% remise ligne]]),""),"")</f>
        <v>40.655999999999999</v>
      </c>
      <c r="L98" s="4" t="s">
        <v>24</v>
      </c>
      <c r="M98" s="5">
        <v>2.5000000000000001E-2</v>
      </c>
    </row>
    <row r="99" spans="1:13" x14ac:dyDescent="0.2">
      <c r="A99" s="3">
        <v>11150000</v>
      </c>
      <c r="B99" s="4" t="s">
        <v>15</v>
      </c>
      <c r="C99" s="3">
        <v>4</v>
      </c>
      <c r="D99" s="3" cm="1">
        <f t="array" ref="D99">MIN(IFERROR(IF(C99-{0;1;2;3;4;5;6;7}&gt;=0,MATCH(C99-{0;1;2;3;4;5;6;7},C100:C$831,0)-1,""),""))</f>
        <v>0</v>
      </c>
      <c r="E99" s="4" t="s">
        <v>16</v>
      </c>
      <c r="F99" s="4" t="s">
        <v>65</v>
      </c>
      <c r="G99" s="5">
        <v>66</v>
      </c>
      <c r="H99" s="5">
        <v>4.9400000000000004</v>
      </c>
      <c r="I99" s="5">
        <f>IFERROR(_xlfn.XLOOKUP(Tableau1[[#This Row],[Groupe rem. article]],$O$3:$O$6,$P$3:$P$6),"")</f>
        <v>0.4</v>
      </c>
      <c r="J99" s="5" t="str">
        <f ca="1">IFERROR(SUM(OFFSET(J99,1,1,Tableau1[[#This Row],[nombre de sous-niveau]],1)),"")</f>
        <v/>
      </c>
      <c r="K99" s="6">
        <f>IFERROR(IF(Tableau1[[#This Row],[Type Ligne]]="détail",Tableau1[[#This Row],[Quantité Totale]]*Tableau1[[#This Row],[Prix unitaire HT]]*(1-Tableau1[[#This Row],[% remise ligne]]),""),"")</f>
        <v>195.624</v>
      </c>
      <c r="L99" s="4" t="s">
        <v>19</v>
      </c>
      <c r="M99" s="5">
        <v>0.68700000000000006</v>
      </c>
    </row>
    <row r="100" spans="1:13" x14ac:dyDescent="0.2">
      <c r="A100" s="3">
        <v>11160000</v>
      </c>
      <c r="B100" s="4" t="s">
        <v>15</v>
      </c>
      <c r="C100" s="3">
        <v>4</v>
      </c>
      <c r="D100" s="3" cm="1">
        <f t="array" ref="D100">MIN(IFERROR(IF(C100-{0;1;2;3;4;5;6;7}&gt;=0,MATCH(C100-{0;1;2;3;4;5;6;7},C101:C$831,0)-1,""),""))</f>
        <v>0</v>
      </c>
      <c r="E100" s="4" t="s">
        <v>16</v>
      </c>
      <c r="F100" s="4" t="s">
        <v>66</v>
      </c>
      <c r="G100" s="5">
        <v>22</v>
      </c>
      <c r="H100" s="5">
        <v>0.35</v>
      </c>
      <c r="I100" s="5">
        <f>IFERROR(_xlfn.XLOOKUP(Tableau1[[#This Row],[Groupe rem. article]],$O$3:$O$6,$P$3:$P$6),"")</f>
        <v>0.3</v>
      </c>
      <c r="J100" s="5" t="str">
        <f ca="1">IFERROR(SUM(OFFSET(J100,1,1,Tableau1[[#This Row],[nombre de sous-niveau]],1)),"")</f>
        <v/>
      </c>
      <c r="K100" s="6">
        <f>IFERROR(IF(Tableau1[[#This Row],[Type Ligne]]="détail",Tableau1[[#This Row],[Quantité Totale]]*Tableau1[[#This Row],[Prix unitaire HT]]*(1-Tableau1[[#This Row],[% remise ligne]]),""),"")</f>
        <v>5.3899999999999988</v>
      </c>
      <c r="L100" s="4" t="s">
        <v>24</v>
      </c>
      <c r="M100" s="5">
        <v>2.5000000000000001E-2</v>
      </c>
    </row>
    <row r="101" spans="1:13" x14ac:dyDescent="0.2">
      <c r="A101" s="3">
        <v>11170000</v>
      </c>
      <c r="B101" s="4" t="s">
        <v>15</v>
      </c>
      <c r="C101" s="3">
        <v>4</v>
      </c>
      <c r="D101" s="3" cm="1">
        <f t="array" ref="D101">MIN(IFERROR(IF(C101-{0;1;2;3;4;5;6;7}&gt;=0,MATCH(C101-{0;1;2;3;4;5;6;7},C102:C$831,0)-1,""),""))</f>
        <v>0</v>
      </c>
      <c r="E101" s="4" t="s">
        <v>16</v>
      </c>
      <c r="F101" s="4" t="s">
        <v>23</v>
      </c>
      <c r="G101" s="5">
        <v>44</v>
      </c>
      <c r="H101" s="5">
        <v>0.21</v>
      </c>
      <c r="I101" s="5">
        <f>IFERROR(_xlfn.XLOOKUP(Tableau1[[#This Row],[Groupe rem. article]],$O$3:$O$6,$P$3:$P$6),"")</f>
        <v>0.3</v>
      </c>
      <c r="J101" s="5" t="str">
        <f ca="1">IFERROR(SUM(OFFSET(J101,1,1,Tableau1[[#This Row],[nombre de sous-niveau]],1)),"")</f>
        <v/>
      </c>
      <c r="K101" s="6">
        <f>IFERROR(IF(Tableau1[[#This Row],[Type Ligne]]="détail",Tableau1[[#This Row],[Quantité Totale]]*Tableau1[[#This Row],[Prix unitaire HT]]*(1-Tableau1[[#This Row],[% remise ligne]]),""),"")</f>
        <v>6.468</v>
      </c>
      <c r="L101" s="4" t="s">
        <v>24</v>
      </c>
      <c r="M101" s="5">
        <v>0.01</v>
      </c>
    </row>
    <row r="102" spans="1:13" x14ac:dyDescent="0.2">
      <c r="A102" s="3">
        <v>11180000</v>
      </c>
      <c r="B102" s="4" t="s">
        <v>15</v>
      </c>
      <c r="C102" s="3">
        <v>4</v>
      </c>
      <c r="D102" s="3" cm="1">
        <f t="array" ref="D102">MIN(IFERROR(IF(C102-{0;1;2;3;4;5;6;7}&gt;=0,MATCH(C102-{0;1;2;3;4;5;6;7},C103:C$831,0)-1,""),""))</f>
        <v>0</v>
      </c>
      <c r="E102" s="4" t="s">
        <v>16</v>
      </c>
      <c r="F102" s="4" t="s">
        <v>67</v>
      </c>
      <c r="G102" s="5">
        <v>132</v>
      </c>
      <c r="H102" s="5">
        <v>0.75</v>
      </c>
      <c r="I102" s="5">
        <f>IFERROR(_xlfn.XLOOKUP(Tableau1[[#This Row],[Groupe rem. article]],$O$3:$O$6,$P$3:$P$6),"")</f>
        <v>0.3</v>
      </c>
      <c r="J102" s="5" t="str">
        <f ca="1">IFERROR(SUM(OFFSET(J102,1,1,Tableau1[[#This Row],[nombre de sous-niveau]],1)),"")</f>
        <v/>
      </c>
      <c r="K102" s="6">
        <f>IFERROR(IF(Tableau1[[#This Row],[Type Ligne]]="détail",Tableau1[[#This Row],[Quantité Totale]]*Tableau1[[#This Row],[Prix unitaire HT]]*(1-Tableau1[[#This Row],[% remise ligne]]),""),"")</f>
        <v>69.3</v>
      </c>
      <c r="L102" s="4" t="s">
        <v>24</v>
      </c>
      <c r="M102" s="5">
        <v>4.4999999999999998E-2</v>
      </c>
    </row>
    <row r="103" spans="1:13" x14ac:dyDescent="0.2">
      <c r="A103" s="3">
        <v>11190000</v>
      </c>
      <c r="B103" s="4" t="s">
        <v>15</v>
      </c>
      <c r="C103" s="3">
        <v>4</v>
      </c>
      <c r="D103" s="3" cm="1">
        <f t="array" ref="D103">MIN(IFERROR(IF(C103-{0;1;2;3;4;5;6;7}&gt;=0,MATCH(C103-{0;1;2;3;4;5;6;7},C104:C$831,0)-1,""),""))</f>
        <v>0</v>
      </c>
      <c r="E103" s="4" t="s">
        <v>16</v>
      </c>
      <c r="F103" s="4" t="s">
        <v>32</v>
      </c>
      <c r="G103" s="5">
        <v>594</v>
      </c>
      <c r="H103" s="5">
        <v>0.09</v>
      </c>
      <c r="I103" s="5">
        <f>IFERROR(_xlfn.XLOOKUP(Tableau1[[#This Row],[Groupe rem. article]],$O$3:$O$6,$P$3:$P$6),"")</f>
        <v>0.3</v>
      </c>
      <c r="J103" s="5" t="str">
        <f ca="1">IFERROR(SUM(OFFSET(J103,1,1,Tableau1[[#This Row],[nombre de sous-niveau]],1)),"")</f>
        <v/>
      </c>
      <c r="K103" s="6">
        <f>IFERROR(IF(Tableau1[[#This Row],[Type Ligne]]="détail",Tableau1[[#This Row],[Quantité Totale]]*Tableau1[[#This Row],[Prix unitaire HT]]*(1-Tableau1[[#This Row],[% remise ligne]]),""),"")</f>
        <v>37.421999999999997</v>
      </c>
      <c r="L103" s="4" t="s">
        <v>24</v>
      </c>
      <c r="M103" s="5">
        <v>5.0000000000000001E-3</v>
      </c>
    </row>
    <row r="104" spans="1:13" x14ac:dyDescent="0.2">
      <c r="A104" s="3">
        <v>11200000</v>
      </c>
      <c r="B104" s="4" t="s">
        <v>15</v>
      </c>
      <c r="C104" s="3">
        <v>4</v>
      </c>
      <c r="D104" s="3" cm="1">
        <f t="array" ref="D104">MIN(IFERROR(IF(C104-{0;1;2;3;4;5;6;7}&gt;=0,MATCH(C104-{0;1;2;3;4;5;6;7},C105:C$831,0)-1,""),""))</f>
        <v>0</v>
      </c>
      <c r="E104" s="4" t="s">
        <v>16</v>
      </c>
      <c r="F104" s="4" t="s">
        <v>68</v>
      </c>
      <c r="G104" s="5">
        <v>44</v>
      </c>
      <c r="H104" s="5">
        <v>22.49</v>
      </c>
      <c r="I104" s="5">
        <f>IFERROR(_xlfn.XLOOKUP(Tableau1[[#This Row],[Groupe rem. article]],$O$3:$O$6,$P$3:$P$6),"")</f>
        <v>0.3</v>
      </c>
      <c r="J104" s="5" t="str">
        <f ca="1">IFERROR(SUM(OFFSET(J104,1,1,Tableau1[[#This Row],[nombre de sous-niveau]],1)),"")</f>
        <v/>
      </c>
      <c r="K104" s="6">
        <f>IFERROR(IF(Tableau1[[#This Row],[Type Ligne]]="détail",Tableau1[[#This Row],[Quantité Totale]]*Tableau1[[#This Row],[Prix unitaire HT]]*(1-Tableau1[[#This Row],[% remise ligne]]),""),"")</f>
        <v>692.69199999999989</v>
      </c>
      <c r="L104" s="4" t="s">
        <v>24</v>
      </c>
      <c r="M104" s="5">
        <v>0.83</v>
      </c>
    </row>
    <row r="105" spans="1:13" x14ac:dyDescent="0.2">
      <c r="A105" s="3">
        <v>11210000</v>
      </c>
      <c r="B105" s="4" t="s">
        <v>15</v>
      </c>
      <c r="C105" s="3">
        <v>4</v>
      </c>
      <c r="D105" s="3" cm="1">
        <f t="array" ref="D105">MIN(IFERROR(IF(C105-{0;1;2;3;4;5;6;7}&gt;=0,MATCH(C105-{0;1;2;3;4;5;6;7},C106:C$831,0)-1,""),""))</f>
        <v>0</v>
      </c>
      <c r="E105" s="4" t="s">
        <v>16</v>
      </c>
      <c r="F105" s="4" t="s">
        <v>69</v>
      </c>
      <c r="G105" s="5">
        <v>88</v>
      </c>
      <c r="H105" s="5">
        <v>1.3</v>
      </c>
      <c r="I105" s="5">
        <f>IFERROR(_xlfn.XLOOKUP(Tableau1[[#This Row],[Groupe rem. article]],$O$3:$O$6,$P$3:$P$6),"")</f>
        <v>0.3</v>
      </c>
      <c r="J105" s="5" t="str">
        <f ca="1">IFERROR(SUM(OFFSET(J105,1,1,Tableau1[[#This Row],[nombre de sous-niveau]],1)),"")</f>
        <v/>
      </c>
      <c r="K105" s="6">
        <f>IFERROR(IF(Tableau1[[#This Row],[Type Ligne]]="détail",Tableau1[[#This Row],[Quantité Totale]]*Tableau1[[#This Row],[Prix unitaire HT]]*(1-Tableau1[[#This Row],[% remise ligne]]),""),"")</f>
        <v>80.08</v>
      </c>
      <c r="L105" s="4" t="s">
        <v>24</v>
      </c>
      <c r="M105" s="5">
        <v>9.1999999999999998E-2</v>
      </c>
    </row>
    <row r="106" spans="1:13" x14ac:dyDescent="0.2">
      <c r="A106" s="3">
        <v>11220000</v>
      </c>
      <c r="B106" s="4" t="s">
        <v>15</v>
      </c>
      <c r="C106" s="3">
        <v>4</v>
      </c>
      <c r="D106" s="3" cm="1">
        <f t="array" ref="D106">MIN(IFERROR(IF(C106-{0;1;2;3;4;5;6;7}&gt;=0,MATCH(C106-{0;1;2;3;4;5;6;7},C107:C$831,0)-1,""),""))</f>
        <v>0</v>
      </c>
      <c r="E106" s="4" t="s">
        <v>16</v>
      </c>
      <c r="F106" s="4" t="s">
        <v>27</v>
      </c>
      <c r="G106" s="5">
        <v>44</v>
      </c>
      <c r="H106" s="5">
        <v>0.16</v>
      </c>
      <c r="I106" s="5">
        <f>IFERROR(_xlfn.XLOOKUP(Tableau1[[#This Row],[Groupe rem. article]],$O$3:$O$6,$P$3:$P$6),"")</f>
        <v>0.3</v>
      </c>
      <c r="J106" s="5" t="str">
        <f ca="1">IFERROR(SUM(OFFSET(J106,1,1,Tableau1[[#This Row],[nombre de sous-niveau]],1)),"")</f>
        <v/>
      </c>
      <c r="K106" s="6">
        <f>IFERROR(IF(Tableau1[[#This Row],[Type Ligne]]="détail",Tableau1[[#This Row],[Quantité Totale]]*Tableau1[[#This Row],[Prix unitaire HT]]*(1-Tableau1[[#This Row],[% remise ligne]]),""),"")</f>
        <v>4.9279999999999999</v>
      </c>
      <c r="L106" s="4" t="s">
        <v>24</v>
      </c>
      <c r="M106" s="5">
        <v>7.0000000000000001E-3</v>
      </c>
    </row>
    <row r="107" spans="1:13" x14ac:dyDescent="0.2">
      <c r="A107" s="3">
        <v>11230000</v>
      </c>
      <c r="B107" s="4" t="s">
        <v>15</v>
      </c>
      <c r="C107" s="3">
        <v>4</v>
      </c>
      <c r="D107" s="3" cm="1">
        <f t="array" ref="D107">MIN(IFERROR(IF(C107-{0;1;2;3;4;5;6;7}&gt;=0,MATCH(C107-{0;1;2;3;4;5;6;7},C108:C$831,0)-1,""),""))</f>
        <v>0</v>
      </c>
      <c r="E107" s="4" t="s">
        <v>16</v>
      </c>
      <c r="F107" s="4" t="s">
        <v>70</v>
      </c>
      <c r="G107" s="5">
        <v>22</v>
      </c>
      <c r="H107" s="5">
        <v>23.06</v>
      </c>
      <c r="I107" s="5">
        <f>IFERROR(_xlfn.XLOOKUP(Tableau1[[#This Row],[Groupe rem. article]],$O$3:$O$6,$P$3:$P$6),"")</f>
        <v>0.3</v>
      </c>
      <c r="J107" s="5" t="str">
        <f ca="1">IFERROR(SUM(OFFSET(J107,1,1,Tableau1[[#This Row],[nombre de sous-niveau]],1)),"")</f>
        <v/>
      </c>
      <c r="K107" s="6">
        <f>IFERROR(IF(Tableau1[[#This Row],[Type Ligne]]="détail",Tableau1[[#This Row],[Quantité Totale]]*Tableau1[[#This Row],[Prix unitaire HT]]*(1-Tableau1[[#This Row],[% remise ligne]]),""),"")</f>
        <v>355.12399999999997</v>
      </c>
      <c r="L107" s="4" t="s">
        <v>24</v>
      </c>
      <c r="M107" s="5">
        <v>1.1599999999999999</v>
      </c>
    </row>
    <row r="108" spans="1:13" x14ac:dyDescent="0.2">
      <c r="A108" s="3">
        <v>11240000</v>
      </c>
      <c r="B108" s="4" t="s">
        <v>15</v>
      </c>
      <c r="C108" s="3">
        <v>4</v>
      </c>
      <c r="D108" s="3" cm="1">
        <f t="array" ref="D108">MIN(IFERROR(IF(C108-{0;1;2;3;4;5;6;7}&gt;=0,MATCH(C108-{0;1;2;3;4;5;6;7},C109:C$831,0)-1,""),""))</f>
        <v>0</v>
      </c>
      <c r="E108" s="4" t="s">
        <v>16</v>
      </c>
      <c r="F108" s="4" t="s">
        <v>30</v>
      </c>
      <c r="G108" s="5">
        <v>44</v>
      </c>
      <c r="H108" s="5">
        <v>0.84</v>
      </c>
      <c r="I108" s="5">
        <f>IFERROR(_xlfn.XLOOKUP(Tableau1[[#This Row],[Groupe rem. article]],$O$3:$O$6,$P$3:$P$6),"")</f>
        <v>0.3</v>
      </c>
      <c r="J108" s="5" t="str">
        <f ca="1">IFERROR(SUM(OFFSET(J108,1,1,Tableau1[[#This Row],[nombre de sous-niveau]],1)),"")</f>
        <v/>
      </c>
      <c r="K108" s="6">
        <f>IFERROR(IF(Tableau1[[#This Row],[Type Ligne]]="détail",Tableau1[[#This Row],[Quantité Totale]]*Tableau1[[#This Row],[Prix unitaire HT]]*(1-Tableau1[[#This Row],[% remise ligne]]),""),"")</f>
        <v>25.872</v>
      </c>
      <c r="L108" s="4" t="s">
        <v>24</v>
      </c>
      <c r="M108" s="5">
        <v>4.4999999999999998E-2</v>
      </c>
    </row>
    <row r="109" spans="1:13" x14ac:dyDescent="0.2">
      <c r="A109" s="3">
        <v>12000000</v>
      </c>
      <c r="B109" s="4" t="s">
        <v>11</v>
      </c>
      <c r="C109" s="3">
        <v>3</v>
      </c>
      <c r="D109" s="3" cm="1">
        <f t="array" ref="D109">MIN(IFERROR(IF(C109-{0;1;2;3;4;5;6;7}&gt;=0,MATCH(C109-{0;1;2;3;4;5;6;7},C110:C$831,0)-1,""),""))</f>
        <v>29</v>
      </c>
      <c r="E109" s="4" t="s">
        <v>17</v>
      </c>
      <c r="F109" s="4" t="s">
        <v>71</v>
      </c>
      <c r="G109" s="5">
        <v>4</v>
      </c>
      <c r="H109" s="5">
        <v>475</v>
      </c>
      <c r="I109" s="5">
        <f>IFERROR(_xlfn.XLOOKUP(Tableau1[[#This Row],[Groupe rem. article]],$O$3:$O$6,$P$3:$P$6),"")</f>
        <v>0.4</v>
      </c>
      <c r="J109" s="5">
        <f ca="1">IFERROR(SUM(OFFSET(J109,1,1,Tableau1[[#This Row],[nombre de sous-niveau]],1)),"")</f>
        <v>1187.0839999999998</v>
      </c>
      <c r="K109" s="6" t="str">
        <f>IFERROR(IF(Tableau1[[#This Row],[Type Ligne]]="détail",Tableau1[[#This Row],[Quantité Totale]]*Tableau1[[#This Row],[Prix unitaire HT]]*(1-Tableau1[[#This Row],[% remise ligne]]),""),"")</f>
        <v/>
      </c>
      <c r="L109" s="4" t="s">
        <v>19</v>
      </c>
      <c r="M109" s="5">
        <v>41.043999999999997</v>
      </c>
    </row>
    <row r="110" spans="1:13" x14ac:dyDescent="0.2">
      <c r="A110" s="3">
        <v>12010000</v>
      </c>
      <c r="B110" s="4" t="s">
        <v>15</v>
      </c>
      <c r="C110" s="3">
        <v>4</v>
      </c>
      <c r="D110" s="3" cm="1">
        <f t="array" ref="D110">MIN(IFERROR(IF(C110-{0;1;2;3;4;5;6;7}&gt;=0,MATCH(C110-{0;1;2;3;4;5;6;7},C111:C$831,0)-1,""),""))</f>
        <v>0</v>
      </c>
      <c r="E110" s="4" t="s">
        <v>16</v>
      </c>
      <c r="F110" s="4" t="s">
        <v>58</v>
      </c>
      <c r="G110" s="5">
        <v>4</v>
      </c>
      <c r="H110" s="5">
        <v>108.41</v>
      </c>
      <c r="I110" s="5">
        <f>IFERROR(_xlfn.XLOOKUP(Tableau1[[#This Row],[Groupe rem. article]],$O$3:$O$6,$P$3:$P$6),"")</f>
        <v>0.4</v>
      </c>
      <c r="J110" s="5" t="str">
        <f ca="1">IFERROR(SUM(OFFSET(J110,1,1,Tableau1[[#This Row],[nombre de sous-niveau]],1)),"")</f>
        <v/>
      </c>
      <c r="K110" s="6">
        <f>IFERROR(IF(Tableau1[[#This Row],[Type Ligne]]="détail",Tableau1[[#This Row],[Quantité Totale]]*Tableau1[[#This Row],[Prix unitaire HT]]*(1-Tableau1[[#This Row],[% remise ligne]]),""),"")</f>
        <v>260.18399999999997</v>
      </c>
      <c r="L110" s="4" t="s">
        <v>19</v>
      </c>
      <c r="M110" s="5">
        <v>15.9</v>
      </c>
    </row>
    <row r="111" spans="1:13" x14ac:dyDescent="0.2">
      <c r="A111" s="3">
        <v>12020000</v>
      </c>
      <c r="B111" s="4" t="s">
        <v>15</v>
      </c>
      <c r="C111" s="3">
        <v>4</v>
      </c>
      <c r="D111" s="3" cm="1">
        <f t="array" ref="D111">MIN(IFERROR(IF(C111-{0;1;2;3;4;5;6;7}&gt;=0,MATCH(C111-{0;1;2;3;4;5;6;7},C112:C$831,0)-1,""),""))</f>
        <v>0</v>
      </c>
      <c r="E111" s="4" t="s">
        <v>16</v>
      </c>
      <c r="F111" s="4" t="s">
        <v>37</v>
      </c>
      <c r="G111" s="5">
        <v>8</v>
      </c>
      <c r="H111" s="5">
        <v>0.5</v>
      </c>
      <c r="I111" s="5">
        <f>IFERROR(_xlfn.XLOOKUP(Tableau1[[#This Row],[Groupe rem. article]],$O$3:$O$6,$P$3:$P$6),"")</f>
        <v>0.3</v>
      </c>
      <c r="J111" s="5" t="str">
        <f ca="1">IFERROR(SUM(OFFSET(J111,1,1,Tableau1[[#This Row],[nombre de sous-niveau]],1)),"")</f>
        <v/>
      </c>
      <c r="K111" s="6">
        <f>IFERROR(IF(Tableau1[[#This Row],[Type Ligne]]="détail",Tableau1[[#This Row],[Quantité Totale]]*Tableau1[[#This Row],[Prix unitaire HT]]*(1-Tableau1[[#This Row],[% remise ligne]]),""),"")</f>
        <v>2.8</v>
      </c>
      <c r="L111" s="4" t="s">
        <v>24</v>
      </c>
      <c r="M111" s="5">
        <v>0.04</v>
      </c>
    </row>
    <row r="112" spans="1:13" x14ac:dyDescent="0.2">
      <c r="A112" s="3">
        <v>12030000</v>
      </c>
      <c r="B112" s="4" t="s">
        <v>15</v>
      </c>
      <c r="C112" s="3">
        <v>4</v>
      </c>
      <c r="D112" s="3" cm="1">
        <f t="array" ref="D112">MIN(IFERROR(IF(C112-{0;1;2;3;4;5;6;7}&gt;=0,MATCH(C112-{0;1;2;3;4;5;6;7},C113:C$831,0)-1,""),""))</f>
        <v>0</v>
      </c>
      <c r="E112" s="4" t="s">
        <v>16</v>
      </c>
      <c r="F112" s="4" t="s">
        <v>54</v>
      </c>
      <c r="G112" s="5">
        <v>4</v>
      </c>
      <c r="H112" s="5">
        <v>3.01</v>
      </c>
      <c r="I112" s="5">
        <f>IFERROR(_xlfn.XLOOKUP(Tableau1[[#This Row],[Groupe rem. article]],$O$3:$O$6,$P$3:$P$6),"")</f>
        <v>0.4</v>
      </c>
      <c r="J112" s="5" t="str">
        <f ca="1">IFERROR(SUM(OFFSET(J112,1,1,Tableau1[[#This Row],[nombre de sous-niveau]],1)),"")</f>
        <v/>
      </c>
      <c r="K112" s="6">
        <f>IFERROR(IF(Tableau1[[#This Row],[Type Ligne]]="détail",Tableau1[[#This Row],[Quantité Totale]]*Tableau1[[#This Row],[Prix unitaire HT]]*(1-Tableau1[[#This Row],[% remise ligne]]),""),"")</f>
        <v>7.2239999999999993</v>
      </c>
      <c r="L112" s="4" t="s">
        <v>19</v>
      </c>
      <c r="M112" s="5">
        <v>0.37</v>
      </c>
    </row>
    <row r="113" spans="1:13" x14ac:dyDescent="0.2">
      <c r="A113" s="3">
        <v>12040000</v>
      </c>
      <c r="B113" s="4" t="s">
        <v>15</v>
      </c>
      <c r="C113" s="3">
        <v>4</v>
      </c>
      <c r="D113" s="3" cm="1">
        <f t="array" ref="D113">MIN(IFERROR(IF(C113-{0;1;2;3;4;5;6;7}&gt;=0,MATCH(C113-{0;1;2;3;4;5;6;7},C114:C$831,0)-1,""),""))</f>
        <v>0</v>
      </c>
      <c r="E113" s="4" t="s">
        <v>16</v>
      </c>
      <c r="F113" s="4" t="s">
        <v>56</v>
      </c>
      <c r="G113" s="5">
        <v>4</v>
      </c>
      <c r="H113" s="5">
        <v>2.02</v>
      </c>
      <c r="I113" s="5">
        <f>IFERROR(_xlfn.XLOOKUP(Tableau1[[#This Row],[Groupe rem. article]],$O$3:$O$6,$P$3:$P$6),"")</f>
        <v>0.3</v>
      </c>
      <c r="J113" s="5" t="str">
        <f ca="1">IFERROR(SUM(OFFSET(J113,1,1,Tableau1[[#This Row],[nombre de sous-niveau]],1)),"")</f>
        <v/>
      </c>
      <c r="K113" s="6">
        <f>IFERROR(IF(Tableau1[[#This Row],[Type Ligne]]="détail",Tableau1[[#This Row],[Quantité Totale]]*Tableau1[[#This Row],[Prix unitaire HT]]*(1-Tableau1[[#This Row],[% remise ligne]]),""),"")</f>
        <v>5.6559999999999997</v>
      </c>
      <c r="L113" s="4" t="s">
        <v>24</v>
      </c>
      <c r="M113" s="5">
        <v>0.26</v>
      </c>
    </row>
    <row r="114" spans="1:13" x14ac:dyDescent="0.2">
      <c r="A114" s="3">
        <v>12050000</v>
      </c>
      <c r="B114" s="4" t="s">
        <v>15</v>
      </c>
      <c r="C114" s="3">
        <v>4</v>
      </c>
      <c r="D114" s="3" cm="1">
        <f t="array" ref="D114">MIN(IFERROR(IF(C114-{0;1;2;3;4;5;6;7}&gt;=0,MATCH(C114-{0;1;2;3;4;5;6;7},C115:C$831,0)-1,""),""))</f>
        <v>0</v>
      </c>
      <c r="E114" s="4" t="s">
        <v>16</v>
      </c>
      <c r="F114" s="4" t="s">
        <v>57</v>
      </c>
      <c r="G114" s="5">
        <v>4</v>
      </c>
      <c r="H114" s="5">
        <v>0.95</v>
      </c>
      <c r="I114" s="5">
        <f>IFERROR(_xlfn.XLOOKUP(Tableau1[[#This Row],[Groupe rem. article]],$O$3:$O$6,$P$3:$P$6),"")</f>
        <v>0.3</v>
      </c>
      <c r="J114" s="5" t="str">
        <f ca="1">IFERROR(SUM(OFFSET(J114,1,1,Tableau1[[#This Row],[nombre de sous-niveau]],1)),"")</f>
        <v/>
      </c>
      <c r="K114" s="6">
        <f>IFERROR(IF(Tableau1[[#This Row],[Type Ligne]]="détail",Tableau1[[#This Row],[Quantité Totale]]*Tableau1[[#This Row],[Prix unitaire HT]]*(1-Tableau1[[#This Row],[% remise ligne]]),""),"")</f>
        <v>2.6599999999999997</v>
      </c>
      <c r="L114" s="4" t="s">
        <v>24</v>
      </c>
      <c r="M114" s="5">
        <v>0.13100000000000001</v>
      </c>
    </row>
    <row r="115" spans="1:13" x14ac:dyDescent="0.2">
      <c r="A115" s="3">
        <v>12060000</v>
      </c>
      <c r="B115" s="4" t="s">
        <v>15</v>
      </c>
      <c r="C115" s="3">
        <v>4</v>
      </c>
      <c r="D115" s="3" cm="1">
        <f t="array" ref="D115">MIN(IFERROR(IF(C115-{0;1;2;3;4;5;6;7}&gt;=0,MATCH(C115-{0;1;2;3;4;5;6;7},C116:C$831,0)-1,""),""))</f>
        <v>0</v>
      </c>
      <c r="E115" s="4" t="s">
        <v>16</v>
      </c>
      <c r="F115" s="4" t="s">
        <v>42</v>
      </c>
      <c r="G115" s="5">
        <v>12</v>
      </c>
      <c r="H115" s="5">
        <v>0.36</v>
      </c>
      <c r="I115" s="5">
        <f>IFERROR(_xlfn.XLOOKUP(Tableau1[[#This Row],[Groupe rem. article]],$O$3:$O$6,$P$3:$P$6),"")</f>
        <v>0.3</v>
      </c>
      <c r="J115" s="5" t="str">
        <f ca="1">IFERROR(SUM(OFFSET(J115,1,1,Tableau1[[#This Row],[nombre de sous-niveau]],1)),"")</f>
        <v/>
      </c>
      <c r="K115" s="6">
        <f>IFERROR(IF(Tableau1[[#This Row],[Type Ligne]]="détail",Tableau1[[#This Row],[Quantité Totale]]*Tableau1[[#This Row],[Prix unitaire HT]]*(1-Tableau1[[#This Row],[% remise ligne]]),""),"")</f>
        <v>3.024</v>
      </c>
      <c r="L115" s="4" t="s">
        <v>24</v>
      </c>
      <c r="M115" s="5">
        <v>8.7999999999999995E-2</v>
      </c>
    </row>
    <row r="116" spans="1:13" x14ac:dyDescent="0.2">
      <c r="A116" s="3">
        <v>12070000</v>
      </c>
      <c r="B116" s="4" t="s">
        <v>15</v>
      </c>
      <c r="C116" s="3">
        <v>4</v>
      </c>
      <c r="D116" s="3" cm="1">
        <f t="array" ref="D116">MIN(IFERROR(IF(C116-{0;1;2;3;4;5;6;7}&gt;=0,MATCH(C116-{0;1;2;3;4;5;6;7},C117:C$831,0)-1,""),""))</f>
        <v>0</v>
      </c>
      <c r="E116" s="4" t="s">
        <v>16</v>
      </c>
      <c r="F116" s="4" t="s">
        <v>26</v>
      </c>
      <c r="G116" s="5">
        <v>8</v>
      </c>
      <c r="H116" s="5">
        <v>0.12</v>
      </c>
      <c r="I116" s="5">
        <f>IFERROR(_xlfn.XLOOKUP(Tableau1[[#This Row],[Groupe rem. article]],$O$3:$O$6,$P$3:$P$6),"")</f>
        <v>0.3</v>
      </c>
      <c r="J116" s="5" t="str">
        <f ca="1">IFERROR(SUM(OFFSET(J116,1,1,Tableau1[[#This Row],[nombre de sous-niveau]],1)),"")</f>
        <v/>
      </c>
      <c r="K116" s="6">
        <f>IFERROR(IF(Tableau1[[#This Row],[Type Ligne]]="détail",Tableau1[[#This Row],[Quantité Totale]]*Tableau1[[#This Row],[Prix unitaire HT]]*(1-Tableau1[[#This Row],[% remise ligne]]),""),"")</f>
        <v>0.67199999999999993</v>
      </c>
      <c r="L116" s="4" t="s">
        <v>24</v>
      </c>
      <c r="M116" s="5">
        <v>3.0000000000000001E-3</v>
      </c>
    </row>
    <row r="117" spans="1:13" x14ac:dyDescent="0.2">
      <c r="A117" s="3">
        <v>12080000</v>
      </c>
      <c r="B117" s="4" t="s">
        <v>15</v>
      </c>
      <c r="C117" s="3">
        <v>4</v>
      </c>
      <c r="D117" s="3" cm="1">
        <f t="array" ref="D117">MIN(IFERROR(IF(C117-{0;1;2;3;4;5;6;7}&gt;=0,MATCH(C117-{0;1;2;3;4;5;6;7},C118:C$831,0)-1,""),""))</f>
        <v>0</v>
      </c>
      <c r="E117" s="4" t="s">
        <v>16</v>
      </c>
      <c r="F117" s="4" t="s">
        <v>59</v>
      </c>
      <c r="G117" s="5">
        <v>4</v>
      </c>
      <c r="H117" s="5">
        <v>10.32</v>
      </c>
      <c r="I117" s="5">
        <f>IFERROR(_xlfn.XLOOKUP(Tableau1[[#This Row],[Groupe rem. article]],$O$3:$O$6,$P$3:$P$6),"")</f>
        <v>0.3</v>
      </c>
      <c r="J117" s="5" t="str">
        <f ca="1">IFERROR(SUM(OFFSET(J117,1,1,Tableau1[[#This Row],[nombre de sous-niveau]],1)),"")</f>
        <v/>
      </c>
      <c r="K117" s="6">
        <f>IFERROR(IF(Tableau1[[#This Row],[Type Ligne]]="détail",Tableau1[[#This Row],[Quantité Totale]]*Tableau1[[#This Row],[Prix unitaire HT]]*(1-Tableau1[[#This Row],[% remise ligne]]),""),"")</f>
        <v>28.895999999999997</v>
      </c>
      <c r="L117" s="4" t="s">
        <v>24</v>
      </c>
      <c r="M117" s="5">
        <v>1.1399999999999999</v>
      </c>
    </row>
    <row r="118" spans="1:13" x14ac:dyDescent="0.2">
      <c r="A118" s="3">
        <v>12090000</v>
      </c>
      <c r="B118" s="4" t="s">
        <v>15</v>
      </c>
      <c r="C118" s="3">
        <v>4</v>
      </c>
      <c r="D118" s="3" cm="1">
        <f t="array" ref="D118">MIN(IFERROR(IF(C118-{0;1;2;3;4;5;6;7}&gt;=0,MATCH(C118-{0;1;2;3;4;5;6;7},C119:C$831,0)-1,""),""))</f>
        <v>0</v>
      </c>
      <c r="E118" s="4" t="s">
        <v>16</v>
      </c>
      <c r="F118" s="4" t="s">
        <v>63</v>
      </c>
      <c r="G118" s="5">
        <v>8</v>
      </c>
      <c r="H118" s="5">
        <v>83.63</v>
      </c>
      <c r="I118" s="5">
        <f>IFERROR(_xlfn.XLOOKUP(Tableau1[[#This Row],[Groupe rem. article]],$O$3:$O$6,$P$3:$P$6),"")</f>
        <v>0.4</v>
      </c>
      <c r="J118" s="5" t="str">
        <f ca="1">IFERROR(SUM(OFFSET(J118,1,1,Tableau1[[#This Row],[nombre de sous-niveau]],1)),"")</f>
        <v/>
      </c>
      <c r="K118" s="6">
        <f>IFERROR(IF(Tableau1[[#This Row],[Type Ligne]]="détail",Tableau1[[#This Row],[Quantité Totale]]*Tableau1[[#This Row],[Prix unitaire HT]]*(1-Tableau1[[#This Row],[% remise ligne]]),""),"")</f>
        <v>401.42399999999998</v>
      </c>
      <c r="L118" s="4" t="s">
        <v>19</v>
      </c>
      <c r="M118" s="5">
        <v>12.122</v>
      </c>
    </row>
    <row r="119" spans="1:13" x14ac:dyDescent="0.2">
      <c r="A119" s="3">
        <v>12100000</v>
      </c>
      <c r="B119" s="4" t="s">
        <v>15</v>
      </c>
      <c r="C119" s="3">
        <v>4</v>
      </c>
      <c r="D119" s="3" cm="1">
        <f t="array" ref="D119">MIN(IFERROR(IF(C119-{0;1;2;3;4;5;6;7}&gt;=0,MATCH(C119-{0;1;2;3;4;5;6;7},C120:C$831,0)-1,""),""))</f>
        <v>0</v>
      </c>
      <c r="E119" s="4" t="s">
        <v>16</v>
      </c>
      <c r="F119" s="4" t="s">
        <v>72</v>
      </c>
      <c r="G119" s="5">
        <v>8</v>
      </c>
      <c r="H119" s="5">
        <v>18.97</v>
      </c>
      <c r="I119" s="5">
        <f>IFERROR(_xlfn.XLOOKUP(Tableau1[[#This Row],[Groupe rem. article]],$O$3:$O$6,$P$3:$P$6),"")</f>
        <v>0.4</v>
      </c>
      <c r="J119" s="5" t="str">
        <f ca="1">IFERROR(SUM(OFFSET(J119,1,1,Tableau1[[#This Row],[nombre de sous-niveau]],1)),"")</f>
        <v/>
      </c>
      <c r="K119" s="6">
        <f>IFERROR(IF(Tableau1[[#This Row],[Type Ligne]]="détail",Tableau1[[#This Row],[Quantité Totale]]*Tableau1[[#This Row],[Prix unitaire HT]]*(1-Tableau1[[#This Row],[% remise ligne]]),""),"")</f>
        <v>91.055999999999997</v>
      </c>
      <c r="L119" s="4" t="s">
        <v>19</v>
      </c>
      <c r="M119" s="5">
        <v>2.96</v>
      </c>
    </row>
    <row r="120" spans="1:13" x14ac:dyDescent="0.2">
      <c r="A120" s="3">
        <v>12110000</v>
      </c>
      <c r="B120" s="4" t="s">
        <v>15</v>
      </c>
      <c r="C120" s="3">
        <v>4</v>
      </c>
      <c r="D120" s="3" cm="1">
        <f t="array" ref="D120">MIN(IFERROR(IF(C120-{0;1;2;3;4;5;6;7}&gt;=0,MATCH(C120-{0;1;2;3;4;5;6;7},C121:C$831,0)-1,""),""))</f>
        <v>0</v>
      </c>
      <c r="E120" s="4" t="s">
        <v>16</v>
      </c>
      <c r="F120" s="4" t="s">
        <v>73</v>
      </c>
      <c r="G120" s="5">
        <v>8</v>
      </c>
      <c r="H120" s="5">
        <v>0.38</v>
      </c>
      <c r="I120" s="5">
        <f>IFERROR(_xlfn.XLOOKUP(Tableau1[[#This Row],[Groupe rem. article]],$O$3:$O$6,$P$3:$P$6),"")</f>
        <v>0.3</v>
      </c>
      <c r="J120" s="5" t="str">
        <f ca="1">IFERROR(SUM(OFFSET(J120,1,1,Tableau1[[#This Row],[nombre de sous-niveau]],1)),"")</f>
        <v/>
      </c>
      <c r="K120" s="6">
        <f>IFERROR(IF(Tableau1[[#This Row],[Type Ligne]]="détail",Tableau1[[#This Row],[Quantité Totale]]*Tableau1[[#This Row],[Prix unitaire HT]]*(1-Tableau1[[#This Row],[% remise ligne]]),""),"")</f>
        <v>2.1279999999999997</v>
      </c>
      <c r="L120" s="4" t="s">
        <v>24</v>
      </c>
      <c r="M120" s="5">
        <v>0.03</v>
      </c>
    </row>
    <row r="121" spans="1:13" x14ac:dyDescent="0.2">
      <c r="A121" s="3">
        <v>12120000</v>
      </c>
      <c r="B121" s="4" t="s">
        <v>15</v>
      </c>
      <c r="C121" s="3">
        <v>4</v>
      </c>
      <c r="D121" s="3" cm="1">
        <f t="array" ref="D121">MIN(IFERROR(IF(C121-{0;1;2;3;4;5;6;7}&gt;=0,MATCH(C121-{0;1;2;3;4;5;6;7},C122:C$831,0)-1,""),""))</f>
        <v>0</v>
      </c>
      <c r="E121" s="4" t="s">
        <v>16</v>
      </c>
      <c r="F121" s="4" t="s">
        <v>74</v>
      </c>
      <c r="G121" s="5">
        <v>24</v>
      </c>
      <c r="H121" s="5">
        <v>2</v>
      </c>
      <c r="I121" s="5">
        <f>IFERROR(_xlfn.XLOOKUP(Tableau1[[#This Row],[Groupe rem. article]],$O$3:$O$6,$P$3:$P$6),"")</f>
        <v>0.3</v>
      </c>
      <c r="J121" s="5" t="str">
        <f ca="1">IFERROR(SUM(OFFSET(J121,1,1,Tableau1[[#This Row],[nombre de sous-niveau]],1)),"")</f>
        <v/>
      </c>
      <c r="K121" s="6">
        <f>IFERROR(IF(Tableau1[[#This Row],[Type Ligne]]="détail",Tableau1[[#This Row],[Quantité Totale]]*Tableau1[[#This Row],[Prix unitaire HT]]*(1-Tableau1[[#This Row],[% remise ligne]]),""),"")</f>
        <v>33.599999999999994</v>
      </c>
      <c r="L121" s="4" t="s">
        <v>24</v>
      </c>
      <c r="M121" s="5">
        <v>0.17</v>
      </c>
    </row>
    <row r="122" spans="1:13" x14ac:dyDescent="0.2">
      <c r="A122" s="3">
        <v>12130000</v>
      </c>
      <c r="B122" s="4" t="s">
        <v>15</v>
      </c>
      <c r="C122" s="3">
        <v>4</v>
      </c>
      <c r="D122" s="3" cm="1">
        <f t="array" ref="D122">MIN(IFERROR(IF(C122-{0;1;2;3;4;5;6;7}&gt;=0,MATCH(C122-{0;1;2;3;4;5;6;7},C123:C$831,0)-1,""),""))</f>
        <v>0</v>
      </c>
      <c r="E122" s="4" t="s">
        <v>16</v>
      </c>
      <c r="F122" s="4" t="s">
        <v>75</v>
      </c>
      <c r="G122" s="5">
        <v>24</v>
      </c>
      <c r="H122" s="5">
        <v>1.62</v>
      </c>
      <c r="I122" s="5">
        <f>IFERROR(_xlfn.XLOOKUP(Tableau1[[#This Row],[Groupe rem. article]],$O$3:$O$6,$P$3:$P$6),"")</f>
        <v>0.3</v>
      </c>
      <c r="J122" s="5" t="str">
        <f ca="1">IFERROR(SUM(OFFSET(J122,1,1,Tableau1[[#This Row],[nombre de sous-niveau]],1)),"")</f>
        <v/>
      </c>
      <c r="K122" s="6">
        <f>IFERROR(IF(Tableau1[[#This Row],[Type Ligne]]="détail",Tableau1[[#This Row],[Quantité Totale]]*Tableau1[[#This Row],[Prix unitaire HT]]*(1-Tableau1[[#This Row],[% remise ligne]]),""),"")</f>
        <v>27.216000000000001</v>
      </c>
      <c r="L122" s="4" t="s">
        <v>24</v>
      </c>
      <c r="M122" s="5">
        <v>0.156</v>
      </c>
    </row>
    <row r="123" spans="1:13" x14ac:dyDescent="0.2">
      <c r="A123" s="3">
        <v>12140000</v>
      </c>
      <c r="B123" s="4" t="s">
        <v>15</v>
      </c>
      <c r="C123" s="3">
        <v>4</v>
      </c>
      <c r="D123" s="3" cm="1">
        <f t="array" ref="D123">MIN(IFERROR(IF(C123-{0;1;2;3;4;5;6;7}&gt;=0,MATCH(C123-{0;1;2;3;4;5;6;7},C124:C$831,0)-1,""),""))</f>
        <v>0</v>
      </c>
      <c r="E123" s="4" t="s">
        <v>16</v>
      </c>
      <c r="F123" s="4" t="s">
        <v>35</v>
      </c>
      <c r="G123" s="5">
        <v>60</v>
      </c>
      <c r="H123" s="5">
        <v>7.0000000000000007E-2</v>
      </c>
      <c r="I123" s="5">
        <f>IFERROR(_xlfn.XLOOKUP(Tableau1[[#This Row],[Groupe rem. article]],$O$3:$O$6,$P$3:$P$6),"")</f>
        <v>0.3</v>
      </c>
      <c r="J123" s="5" t="str">
        <f ca="1">IFERROR(SUM(OFFSET(J123,1,1,Tableau1[[#This Row],[nombre de sous-niveau]],1)),"")</f>
        <v/>
      </c>
      <c r="K123" s="6">
        <f>IFERROR(IF(Tableau1[[#This Row],[Type Ligne]]="détail",Tableau1[[#This Row],[Quantité Totale]]*Tableau1[[#This Row],[Prix unitaire HT]]*(1-Tableau1[[#This Row],[% remise ligne]]),""),"")</f>
        <v>2.94</v>
      </c>
      <c r="L123" s="4" t="s">
        <v>24</v>
      </c>
      <c r="M123" s="5">
        <v>3.0000000000000001E-3</v>
      </c>
    </row>
    <row r="124" spans="1:13" x14ac:dyDescent="0.2">
      <c r="A124" s="3">
        <v>12150000</v>
      </c>
      <c r="B124" s="4" t="s">
        <v>15</v>
      </c>
      <c r="C124" s="3">
        <v>4</v>
      </c>
      <c r="D124" s="3" cm="1">
        <f t="array" ref="D124">MIN(IFERROR(IF(C124-{0;1;2;3;4;5;6;7}&gt;=0,MATCH(C124-{0;1;2;3;4;5;6;7},C125:C$831,0)-1,""),""))</f>
        <v>0</v>
      </c>
      <c r="E124" s="4" t="s">
        <v>16</v>
      </c>
      <c r="F124" s="4" t="s">
        <v>61</v>
      </c>
      <c r="G124" s="5">
        <v>4</v>
      </c>
      <c r="H124" s="5">
        <v>2.5299999999999998</v>
      </c>
      <c r="I124" s="5">
        <f>IFERROR(_xlfn.XLOOKUP(Tableau1[[#This Row],[Groupe rem. article]],$O$3:$O$6,$P$3:$P$6),"")</f>
        <v>0.3</v>
      </c>
      <c r="J124" s="5" t="str">
        <f ca="1">IFERROR(SUM(OFFSET(J124,1,1,Tableau1[[#This Row],[nombre de sous-niveau]],1)),"")</f>
        <v/>
      </c>
      <c r="K124" s="6">
        <f>IFERROR(IF(Tableau1[[#This Row],[Type Ligne]]="détail",Tableau1[[#This Row],[Quantité Totale]]*Tableau1[[#This Row],[Prix unitaire HT]]*(1-Tableau1[[#This Row],[% remise ligne]]),""),"")</f>
        <v>7.0839999999999987</v>
      </c>
      <c r="L124" s="4" t="s">
        <v>24</v>
      </c>
      <c r="M124" s="5">
        <v>0.214</v>
      </c>
    </row>
    <row r="125" spans="1:13" x14ac:dyDescent="0.2">
      <c r="A125" s="3">
        <v>12160000</v>
      </c>
      <c r="B125" s="4" t="s">
        <v>15</v>
      </c>
      <c r="C125" s="3">
        <v>4</v>
      </c>
      <c r="D125" s="3" cm="1">
        <f t="array" ref="D125">MIN(IFERROR(IF(C125-{0;1;2;3;4;5;6;7}&gt;=0,MATCH(C125-{0;1;2;3;4;5;6;7},C126:C$831,0)-1,""),""))</f>
        <v>0</v>
      </c>
      <c r="E125" s="4" t="s">
        <v>16</v>
      </c>
      <c r="F125" s="4" t="s">
        <v>62</v>
      </c>
      <c r="G125" s="5">
        <v>4</v>
      </c>
      <c r="H125" s="5">
        <v>1.1100000000000001</v>
      </c>
      <c r="I125" s="5">
        <f>IFERROR(_xlfn.XLOOKUP(Tableau1[[#This Row],[Groupe rem. article]],$O$3:$O$6,$P$3:$P$6),"")</f>
        <v>0.3</v>
      </c>
      <c r="J125" s="5" t="str">
        <f ca="1">IFERROR(SUM(OFFSET(J125,1,1,Tableau1[[#This Row],[nombre de sous-niveau]],1)),"")</f>
        <v/>
      </c>
      <c r="K125" s="6">
        <f>IFERROR(IF(Tableau1[[#This Row],[Type Ligne]]="détail",Tableau1[[#This Row],[Quantité Totale]]*Tableau1[[#This Row],[Prix unitaire HT]]*(1-Tableau1[[#This Row],[% remise ligne]]),""),"")</f>
        <v>3.1080000000000001</v>
      </c>
      <c r="L125" s="4" t="s">
        <v>24</v>
      </c>
      <c r="M125" s="5">
        <v>9.1999999999999998E-2</v>
      </c>
    </row>
    <row r="126" spans="1:13" x14ac:dyDescent="0.2">
      <c r="A126" s="3">
        <v>12170000</v>
      </c>
      <c r="B126" s="4" t="s">
        <v>15</v>
      </c>
      <c r="C126" s="3">
        <v>4</v>
      </c>
      <c r="D126" s="3" cm="1">
        <f t="array" ref="D126">MIN(IFERROR(IF(C126-{0;1;2;3;4;5;6;7}&gt;=0,MATCH(C126-{0;1;2;3;4;5;6;7},C127:C$831,0)-1,""),""))</f>
        <v>0</v>
      </c>
      <c r="E126" s="4" t="s">
        <v>16</v>
      </c>
      <c r="F126" s="4" t="s">
        <v>55</v>
      </c>
      <c r="G126" s="5">
        <v>88</v>
      </c>
      <c r="H126" s="5">
        <v>0.23</v>
      </c>
      <c r="I126" s="5">
        <f>IFERROR(_xlfn.XLOOKUP(Tableau1[[#This Row],[Groupe rem. article]],$O$3:$O$6,$P$3:$P$6),"")</f>
        <v>0.3</v>
      </c>
      <c r="J126" s="5" t="str">
        <f ca="1">IFERROR(SUM(OFFSET(J126,1,1,Tableau1[[#This Row],[nombre de sous-niveau]],1)),"")</f>
        <v/>
      </c>
      <c r="K126" s="6">
        <f>IFERROR(IF(Tableau1[[#This Row],[Type Ligne]]="détail",Tableau1[[#This Row],[Quantité Totale]]*Tableau1[[#This Row],[Prix unitaire HT]]*(1-Tableau1[[#This Row],[% remise ligne]]),""),"")</f>
        <v>14.168000000000001</v>
      </c>
      <c r="L126" s="4" t="s">
        <v>24</v>
      </c>
      <c r="M126" s="5">
        <v>1.4999999999999999E-2</v>
      </c>
    </row>
    <row r="127" spans="1:13" x14ac:dyDescent="0.2">
      <c r="A127" s="3">
        <v>12180000</v>
      </c>
      <c r="B127" s="4" t="s">
        <v>15</v>
      </c>
      <c r="C127" s="3">
        <v>4</v>
      </c>
      <c r="D127" s="3" cm="1">
        <f t="array" ref="D127">MIN(IFERROR(IF(C127-{0;1;2;3;4;5;6;7}&gt;=0,MATCH(C127-{0;1;2;3;4;5;6;7},C128:C$831,0)-1,""),""))</f>
        <v>0</v>
      </c>
      <c r="E127" s="4" t="s">
        <v>16</v>
      </c>
      <c r="F127" s="4" t="s">
        <v>76</v>
      </c>
      <c r="G127" s="5">
        <v>4</v>
      </c>
      <c r="H127" s="5">
        <v>25.85</v>
      </c>
      <c r="I127" s="5">
        <f>IFERROR(_xlfn.XLOOKUP(Tableau1[[#This Row],[Groupe rem. article]],$O$3:$O$6,$P$3:$P$6),"")</f>
        <v>0.4</v>
      </c>
      <c r="J127" s="5" t="str">
        <f ca="1">IFERROR(SUM(OFFSET(J127,1,1,Tableau1[[#This Row],[nombre de sous-niveau]],1)),"")</f>
        <v/>
      </c>
      <c r="K127" s="6">
        <f>IFERROR(IF(Tableau1[[#This Row],[Type Ligne]]="détail",Tableau1[[#This Row],[Quantité Totale]]*Tableau1[[#This Row],[Prix unitaire HT]]*(1-Tableau1[[#This Row],[% remise ligne]]),""),"")</f>
        <v>62.04</v>
      </c>
      <c r="L127" s="4" t="s">
        <v>19</v>
      </c>
      <c r="M127" s="5">
        <v>3.8140000000000001</v>
      </c>
    </row>
    <row r="128" spans="1:13" x14ac:dyDescent="0.2">
      <c r="A128" s="3">
        <v>12190000</v>
      </c>
      <c r="B128" s="4" t="s">
        <v>15</v>
      </c>
      <c r="C128" s="3">
        <v>4</v>
      </c>
      <c r="D128" s="3" cm="1">
        <f t="array" ref="D128">MIN(IFERROR(IF(C128-{0;1;2;3;4;5;6;7}&gt;=0,MATCH(C128-{0;1;2;3;4;5;6;7},C129:C$831,0)-1,""),""))</f>
        <v>0</v>
      </c>
      <c r="E128" s="4" t="s">
        <v>16</v>
      </c>
      <c r="F128" s="4" t="s">
        <v>65</v>
      </c>
      <c r="G128" s="5">
        <v>12</v>
      </c>
      <c r="H128" s="5">
        <v>4.9400000000000004</v>
      </c>
      <c r="I128" s="5">
        <f>IFERROR(_xlfn.XLOOKUP(Tableau1[[#This Row],[Groupe rem. article]],$O$3:$O$6,$P$3:$P$6),"")</f>
        <v>0.4</v>
      </c>
      <c r="J128" s="5" t="str">
        <f ca="1">IFERROR(SUM(OFFSET(J128,1,1,Tableau1[[#This Row],[nombre de sous-niveau]],1)),"")</f>
        <v/>
      </c>
      <c r="K128" s="6">
        <f>IFERROR(IF(Tableau1[[#This Row],[Type Ligne]]="détail",Tableau1[[#This Row],[Quantité Totale]]*Tableau1[[#This Row],[Prix unitaire HT]]*(1-Tableau1[[#This Row],[% remise ligne]]),""),"")</f>
        <v>35.567999999999998</v>
      </c>
      <c r="L128" s="4" t="s">
        <v>19</v>
      </c>
      <c r="M128" s="5">
        <v>0.68700000000000006</v>
      </c>
    </row>
    <row r="129" spans="1:13" x14ac:dyDescent="0.2">
      <c r="A129" s="3">
        <v>12200000</v>
      </c>
      <c r="B129" s="4" t="s">
        <v>15</v>
      </c>
      <c r="C129" s="3">
        <v>4</v>
      </c>
      <c r="D129" s="3" cm="1">
        <f t="array" ref="D129">MIN(IFERROR(IF(C129-{0;1;2;3;4;5;6;7}&gt;=0,MATCH(C129-{0;1;2;3;4;5;6;7},C130:C$831,0)-1,""),""))</f>
        <v>0</v>
      </c>
      <c r="E129" s="4" t="s">
        <v>16</v>
      </c>
      <c r="F129" s="4" t="s">
        <v>66</v>
      </c>
      <c r="G129" s="5">
        <v>4</v>
      </c>
      <c r="H129" s="5">
        <v>0.35</v>
      </c>
      <c r="I129" s="5">
        <f>IFERROR(_xlfn.XLOOKUP(Tableau1[[#This Row],[Groupe rem. article]],$O$3:$O$6,$P$3:$P$6),"")</f>
        <v>0.3</v>
      </c>
      <c r="J129" s="5" t="str">
        <f ca="1">IFERROR(SUM(OFFSET(J129,1,1,Tableau1[[#This Row],[nombre de sous-niveau]],1)),"")</f>
        <v/>
      </c>
      <c r="K129" s="6">
        <f>IFERROR(IF(Tableau1[[#This Row],[Type Ligne]]="détail",Tableau1[[#This Row],[Quantité Totale]]*Tableau1[[#This Row],[Prix unitaire HT]]*(1-Tableau1[[#This Row],[% remise ligne]]),""),"")</f>
        <v>0.97999999999999987</v>
      </c>
      <c r="L129" s="4" t="s">
        <v>24</v>
      </c>
      <c r="M129" s="5">
        <v>2.5000000000000001E-2</v>
      </c>
    </row>
    <row r="130" spans="1:13" x14ac:dyDescent="0.2">
      <c r="A130" s="3">
        <v>12210000</v>
      </c>
      <c r="B130" s="4" t="s">
        <v>15</v>
      </c>
      <c r="C130" s="3">
        <v>4</v>
      </c>
      <c r="D130" s="3" cm="1">
        <f t="array" ref="D130">MIN(IFERROR(IF(C130-{0;1;2;3;4;5;6;7}&gt;=0,MATCH(C130-{0;1;2;3;4;5;6;7},C131:C$831,0)-1,""),""))</f>
        <v>0</v>
      </c>
      <c r="E130" s="4" t="s">
        <v>16</v>
      </c>
      <c r="F130" s="4" t="s">
        <v>23</v>
      </c>
      <c r="G130" s="5">
        <v>8</v>
      </c>
      <c r="H130" s="5">
        <v>0.21</v>
      </c>
      <c r="I130" s="5">
        <f>IFERROR(_xlfn.XLOOKUP(Tableau1[[#This Row],[Groupe rem. article]],$O$3:$O$6,$P$3:$P$6),"")</f>
        <v>0.3</v>
      </c>
      <c r="J130" s="5" t="str">
        <f ca="1">IFERROR(SUM(OFFSET(J130,1,1,Tableau1[[#This Row],[nombre de sous-niveau]],1)),"")</f>
        <v/>
      </c>
      <c r="K130" s="6">
        <f>IFERROR(IF(Tableau1[[#This Row],[Type Ligne]]="détail",Tableau1[[#This Row],[Quantité Totale]]*Tableau1[[#This Row],[Prix unitaire HT]]*(1-Tableau1[[#This Row],[% remise ligne]]),""),"")</f>
        <v>1.1759999999999999</v>
      </c>
      <c r="L130" s="4" t="s">
        <v>24</v>
      </c>
      <c r="M130" s="5">
        <v>0.01</v>
      </c>
    </row>
    <row r="131" spans="1:13" x14ac:dyDescent="0.2">
      <c r="A131" s="3">
        <v>12220000</v>
      </c>
      <c r="B131" s="4" t="s">
        <v>15</v>
      </c>
      <c r="C131" s="3">
        <v>4</v>
      </c>
      <c r="D131" s="3" cm="1">
        <f t="array" ref="D131">MIN(IFERROR(IF(C131-{0;1;2;3;4;5;6;7}&gt;=0,MATCH(C131-{0;1;2;3;4;5;6;7},C132:C$831,0)-1,""),""))</f>
        <v>0</v>
      </c>
      <c r="E131" s="4" t="s">
        <v>16</v>
      </c>
      <c r="F131" s="4" t="s">
        <v>67</v>
      </c>
      <c r="G131" s="5">
        <v>24</v>
      </c>
      <c r="H131" s="5">
        <v>0.75</v>
      </c>
      <c r="I131" s="5">
        <f>IFERROR(_xlfn.XLOOKUP(Tableau1[[#This Row],[Groupe rem. article]],$O$3:$O$6,$P$3:$P$6),"")</f>
        <v>0.3</v>
      </c>
      <c r="J131" s="5" t="str">
        <f ca="1">IFERROR(SUM(OFFSET(J131,1,1,Tableau1[[#This Row],[nombre de sous-niveau]],1)),"")</f>
        <v/>
      </c>
      <c r="K131" s="6">
        <f>IFERROR(IF(Tableau1[[#This Row],[Type Ligne]]="détail",Tableau1[[#This Row],[Quantité Totale]]*Tableau1[[#This Row],[Prix unitaire HT]]*(1-Tableau1[[#This Row],[% remise ligne]]),""),"")</f>
        <v>12.6</v>
      </c>
      <c r="L131" s="4" t="s">
        <v>24</v>
      </c>
      <c r="M131" s="5">
        <v>4.4999999999999998E-2</v>
      </c>
    </row>
    <row r="132" spans="1:13" x14ac:dyDescent="0.2">
      <c r="A132" s="3">
        <v>12230000</v>
      </c>
      <c r="B132" s="4" t="s">
        <v>15</v>
      </c>
      <c r="C132" s="3">
        <v>4</v>
      </c>
      <c r="D132" s="3" cm="1">
        <f t="array" ref="D132">MIN(IFERROR(IF(C132-{0;1;2;3;4;5;6;7}&gt;=0,MATCH(C132-{0;1;2;3;4;5;6;7},C133:C$831,0)-1,""),""))</f>
        <v>0</v>
      </c>
      <c r="E132" s="4" t="s">
        <v>16</v>
      </c>
      <c r="F132" s="4" t="s">
        <v>32</v>
      </c>
      <c r="G132" s="5">
        <v>108</v>
      </c>
      <c r="H132" s="5">
        <v>0.09</v>
      </c>
      <c r="I132" s="5">
        <f>IFERROR(_xlfn.XLOOKUP(Tableau1[[#This Row],[Groupe rem. article]],$O$3:$O$6,$P$3:$P$6),"")</f>
        <v>0.3</v>
      </c>
      <c r="J132" s="5" t="str">
        <f ca="1">IFERROR(SUM(OFFSET(J132,1,1,Tableau1[[#This Row],[nombre de sous-niveau]],1)),"")</f>
        <v/>
      </c>
      <c r="K132" s="6">
        <f>IFERROR(IF(Tableau1[[#This Row],[Type Ligne]]="détail",Tableau1[[#This Row],[Quantité Totale]]*Tableau1[[#This Row],[Prix unitaire HT]]*(1-Tableau1[[#This Row],[% remise ligne]]),""),"")</f>
        <v>6.8039999999999985</v>
      </c>
      <c r="L132" s="4" t="s">
        <v>24</v>
      </c>
      <c r="M132" s="5">
        <v>5.0000000000000001E-3</v>
      </c>
    </row>
    <row r="133" spans="1:13" x14ac:dyDescent="0.2">
      <c r="A133" s="3">
        <v>12240000</v>
      </c>
      <c r="B133" s="4" t="s">
        <v>15</v>
      </c>
      <c r="C133" s="3">
        <v>4</v>
      </c>
      <c r="D133" s="3" cm="1">
        <f t="array" ref="D133">MIN(IFERROR(IF(C133-{0;1;2;3;4;5;6;7}&gt;=0,MATCH(C133-{0;1;2;3;4;5;6;7},C134:C$831,0)-1,""),""))</f>
        <v>0</v>
      </c>
      <c r="E133" s="4" t="s">
        <v>16</v>
      </c>
      <c r="F133" s="4" t="s">
        <v>27</v>
      </c>
      <c r="G133" s="5">
        <v>8</v>
      </c>
      <c r="H133" s="5">
        <v>0.16</v>
      </c>
      <c r="I133" s="5">
        <f>IFERROR(_xlfn.XLOOKUP(Tableau1[[#This Row],[Groupe rem. article]],$O$3:$O$6,$P$3:$P$6),"")</f>
        <v>0.3</v>
      </c>
      <c r="J133" s="5" t="str">
        <f ca="1">IFERROR(SUM(OFFSET(J133,1,1,Tableau1[[#This Row],[nombre de sous-niveau]],1)),"")</f>
        <v/>
      </c>
      <c r="K133" s="6">
        <f>IFERROR(IF(Tableau1[[#This Row],[Type Ligne]]="détail",Tableau1[[#This Row],[Quantité Totale]]*Tableau1[[#This Row],[Prix unitaire HT]]*(1-Tableau1[[#This Row],[% remise ligne]]),""),"")</f>
        <v>0.89599999999999991</v>
      </c>
      <c r="L133" s="4" t="s">
        <v>24</v>
      </c>
      <c r="M133" s="5">
        <v>7.0000000000000001E-3</v>
      </c>
    </row>
    <row r="134" spans="1:13" x14ac:dyDescent="0.2">
      <c r="A134" s="3">
        <v>12250000</v>
      </c>
      <c r="B134" s="4" t="s">
        <v>15</v>
      </c>
      <c r="C134" s="3">
        <v>4</v>
      </c>
      <c r="D134" s="3" cm="1">
        <f t="array" ref="D134">MIN(IFERROR(IF(C134-{0;1;2;3;4;5;6;7}&gt;=0,MATCH(C134-{0;1;2;3;4;5;6;7},C135:C$831,0)-1,""),""))</f>
        <v>0</v>
      </c>
      <c r="E134" s="4" t="s">
        <v>16</v>
      </c>
      <c r="F134" s="4" t="s">
        <v>70</v>
      </c>
      <c r="G134" s="5">
        <v>4</v>
      </c>
      <c r="H134" s="5">
        <v>23.06</v>
      </c>
      <c r="I134" s="5">
        <f>IFERROR(_xlfn.XLOOKUP(Tableau1[[#This Row],[Groupe rem. article]],$O$3:$O$6,$P$3:$P$6),"")</f>
        <v>0.3</v>
      </c>
      <c r="J134" s="5" t="str">
        <f ca="1">IFERROR(SUM(OFFSET(J134,1,1,Tableau1[[#This Row],[nombre de sous-niveau]],1)),"")</f>
        <v/>
      </c>
      <c r="K134" s="6">
        <f>IFERROR(IF(Tableau1[[#This Row],[Type Ligne]]="détail",Tableau1[[#This Row],[Quantité Totale]]*Tableau1[[#This Row],[Prix unitaire HT]]*(1-Tableau1[[#This Row],[% remise ligne]]),""),"")</f>
        <v>64.567999999999998</v>
      </c>
      <c r="L134" s="4" t="s">
        <v>24</v>
      </c>
      <c r="M134" s="5">
        <v>1.1599999999999999</v>
      </c>
    </row>
    <row r="135" spans="1:13" x14ac:dyDescent="0.2">
      <c r="A135" s="3">
        <v>12260000</v>
      </c>
      <c r="B135" s="4" t="s">
        <v>15</v>
      </c>
      <c r="C135" s="3">
        <v>4</v>
      </c>
      <c r="D135" s="3" cm="1">
        <f t="array" ref="D135">MIN(IFERROR(IF(C135-{0;1;2;3;4;5;6;7}&gt;=0,MATCH(C135-{0;1;2;3;4;5;6;7},C136:C$831,0)-1,""),""))</f>
        <v>0</v>
      </c>
      <c r="E135" s="4" t="s">
        <v>16</v>
      </c>
      <c r="F135" s="4" t="s">
        <v>68</v>
      </c>
      <c r="G135" s="5">
        <v>4</v>
      </c>
      <c r="H135" s="5">
        <v>22.49</v>
      </c>
      <c r="I135" s="5">
        <f>IFERROR(_xlfn.XLOOKUP(Tableau1[[#This Row],[Groupe rem. article]],$O$3:$O$6,$P$3:$P$6),"")</f>
        <v>0.3</v>
      </c>
      <c r="J135" s="5" t="str">
        <f ca="1">IFERROR(SUM(OFFSET(J135,1,1,Tableau1[[#This Row],[nombre de sous-niveau]],1)),"")</f>
        <v/>
      </c>
      <c r="K135" s="6">
        <f>IFERROR(IF(Tableau1[[#This Row],[Type Ligne]]="détail",Tableau1[[#This Row],[Quantité Totale]]*Tableau1[[#This Row],[Prix unitaire HT]]*(1-Tableau1[[#This Row],[% remise ligne]]),""),"")</f>
        <v>62.971999999999994</v>
      </c>
      <c r="L135" s="4" t="s">
        <v>24</v>
      </c>
      <c r="M135" s="5">
        <v>0.83</v>
      </c>
    </row>
    <row r="136" spans="1:13" x14ac:dyDescent="0.2">
      <c r="A136" s="3">
        <v>12270000</v>
      </c>
      <c r="B136" s="4" t="s">
        <v>15</v>
      </c>
      <c r="C136" s="3">
        <v>4</v>
      </c>
      <c r="D136" s="3" cm="1">
        <f t="array" ref="D136">MIN(IFERROR(IF(C136-{0;1;2;3;4;5;6;7}&gt;=0,MATCH(C136-{0;1;2;3;4;5;6;7},C137:C$831,0)-1,""),""))</f>
        <v>0</v>
      </c>
      <c r="E136" s="4" t="s">
        <v>16</v>
      </c>
      <c r="F136" s="4" t="s">
        <v>69</v>
      </c>
      <c r="G136" s="5">
        <v>8</v>
      </c>
      <c r="H136" s="5">
        <v>1.3</v>
      </c>
      <c r="I136" s="5">
        <f>IFERROR(_xlfn.XLOOKUP(Tableau1[[#This Row],[Groupe rem. article]],$O$3:$O$6,$P$3:$P$6),"")</f>
        <v>0.3</v>
      </c>
      <c r="J136" s="5" t="str">
        <f ca="1">IFERROR(SUM(OFFSET(J136,1,1,Tableau1[[#This Row],[nombre de sous-niveau]],1)),"")</f>
        <v/>
      </c>
      <c r="K136" s="6">
        <f>IFERROR(IF(Tableau1[[#This Row],[Type Ligne]]="détail",Tableau1[[#This Row],[Quantité Totale]]*Tableau1[[#This Row],[Prix unitaire HT]]*(1-Tableau1[[#This Row],[% remise ligne]]),""),"")</f>
        <v>7.2799999999999994</v>
      </c>
      <c r="L136" s="4" t="s">
        <v>24</v>
      </c>
      <c r="M136" s="5">
        <v>9.1999999999999998E-2</v>
      </c>
    </row>
    <row r="137" spans="1:13" x14ac:dyDescent="0.2">
      <c r="A137" s="3">
        <v>12280000</v>
      </c>
      <c r="B137" s="4" t="s">
        <v>15</v>
      </c>
      <c r="C137" s="3">
        <v>4</v>
      </c>
      <c r="D137" s="3" cm="1">
        <f t="array" ref="D137">MIN(IFERROR(IF(C137-{0;1;2;3;4;5;6;7}&gt;=0,MATCH(C137-{0;1;2;3;4;5;6;7},C138:C$831,0)-1,""),""))</f>
        <v>0</v>
      </c>
      <c r="E137" s="4" t="s">
        <v>16</v>
      </c>
      <c r="F137" s="4" t="s">
        <v>77</v>
      </c>
      <c r="G137" s="5">
        <v>4</v>
      </c>
      <c r="H137" s="5">
        <v>12.02</v>
      </c>
      <c r="I137" s="5">
        <f>IFERROR(_xlfn.XLOOKUP(Tableau1[[#This Row],[Groupe rem. article]],$O$3:$O$6,$P$3:$P$6),"")</f>
        <v>0.3</v>
      </c>
      <c r="J137" s="5" t="str">
        <f ca="1">IFERROR(SUM(OFFSET(J137,1,1,Tableau1[[#This Row],[nombre de sous-niveau]],1)),"")</f>
        <v/>
      </c>
      <c r="K137" s="6">
        <f>IFERROR(IF(Tableau1[[#This Row],[Type Ligne]]="détail",Tableau1[[#This Row],[Quantité Totale]]*Tableau1[[#This Row],[Prix unitaire HT]]*(1-Tableau1[[#This Row],[% remise ligne]]),""),"")</f>
        <v>33.655999999999999</v>
      </c>
      <c r="L137" s="4" t="s">
        <v>24</v>
      </c>
      <c r="M137" s="5">
        <v>0.63</v>
      </c>
    </row>
    <row r="138" spans="1:13" x14ac:dyDescent="0.2">
      <c r="A138" s="3">
        <v>12290000</v>
      </c>
      <c r="B138" s="4" t="s">
        <v>15</v>
      </c>
      <c r="C138" s="3">
        <v>4</v>
      </c>
      <c r="D138" s="3" cm="1">
        <f t="array" ref="D138">MIN(IFERROR(IF(C138-{0;1;2;3;4;5;6;7}&gt;=0,MATCH(C138-{0;1;2;3;4;5;6;7},C139:C$831,0)-1,""),""))</f>
        <v>0</v>
      </c>
      <c r="E138" s="4" t="s">
        <v>16</v>
      </c>
      <c r="F138" s="4" t="s">
        <v>30</v>
      </c>
      <c r="G138" s="5">
        <v>8</v>
      </c>
      <c r="H138" s="5">
        <v>0.84</v>
      </c>
      <c r="I138" s="5">
        <f>IFERROR(_xlfn.XLOOKUP(Tableau1[[#This Row],[Groupe rem. article]],$O$3:$O$6,$P$3:$P$6),"")</f>
        <v>0.3</v>
      </c>
      <c r="J138" s="5" t="str">
        <f ca="1">IFERROR(SUM(OFFSET(J138,1,1,Tableau1[[#This Row],[nombre de sous-niveau]],1)),"")</f>
        <v/>
      </c>
      <c r="K138" s="6">
        <f>IFERROR(IF(Tableau1[[#This Row],[Type Ligne]]="détail",Tableau1[[#This Row],[Quantité Totale]]*Tableau1[[#This Row],[Prix unitaire HT]]*(1-Tableau1[[#This Row],[% remise ligne]]),""),"")</f>
        <v>4.7039999999999997</v>
      </c>
      <c r="L138" s="4" t="s">
        <v>24</v>
      </c>
      <c r="M138" s="5">
        <v>4.4999999999999998E-2</v>
      </c>
    </row>
    <row r="139" spans="1:13" x14ac:dyDescent="0.2">
      <c r="A139" s="3">
        <v>13000000</v>
      </c>
      <c r="B139" s="4" t="s">
        <v>11</v>
      </c>
      <c r="C139" s="3">
        <v>3</v>
      </c>
      <c r="D139" s="3" cm="1">
        <f t="array" ref="D139">MIN(IFERROR(IF(C139-{0;1;2;3;4;5;6;7}&gt;=0,MATCH(C139-{0;1;2;3;4;5;6;7},C140:C$831,0)-1,""),""))</f>
        <v>4</v>
      </c>
      <c r="E139" s="4" t="s">
        <v>17</v>
      </c>
      <c r="F139" s="4" t="s">
        <v>78</v>
      </c>
      <c r="G139" s="5">
        <v>4</v>
      </c>
      <c r="H139" s="5">
        <v>130.22999999999999</v>
      </c>
      <c r="I139" s="5" t="str">
        <f>IFERROR(_xlfn.XLOOKUP(Tableau1[[#This Row],[Groupe rem. article]],$O$3:$O$6,$P$3:$P$6),"")</f>
        <v/>
      </c>
      <c r="J139" s="5">
        <f ca="1">IFERROR(SUM(OFFSET(J139,1,1,Tableau1[[#This Row],[nombre de sous-niveau]],1)),"")</f>
        <v>321.27999999999997</v>
      </c>
      <c r="K139" s="6" t="str">
        <f>IFERROR(IF(Tableau1[[#This Row],[Type Ligne]]="détail",Tableau1[[#This Row],[Quantité Totale]]*Tableau1[[#This Row],[Prix unitaire HT]]*(1-Tableau1[[#This Row],[% remise ligne]]),""),"")</f>
        <v/>
      </c>
      <c r="L139" s="4" t="s">
        <v>14</v>
      </c>
      <c r="M139" s="5">
        <v>17.085000000000001</v>
      </c>
    </row>
    <row r="140" spans="1:13" x14ac:dyDescent="0.2">
      <c r="A140" s="3">
        <v>13010000</v>
      </c>
      <c r="B140" s="4" t="s">
        <v>15</v>
      </c>
      <c r="C140" s="3">
        <v>4</v>
      </c>
      <c r="D140" s="3" cm="1">
        <f t="array" ref="D140">MIN(IFERROR(IF(C140-{0;1;2;3;4;5;6;7}&gt;=0,MATCH(C140-{0;1;2;3;4;5;6;7},C141:C$831,0)-1,""),""))</f>
        <v>0</v>
      </c>
      <c r="E140" s="4" t="s">
        <v>16</v>
      </c>
      <c r="F140" s="4" t="s">
        <v>59</v>
      </c>
      <c r="G140" s="5">
        <v>8</v>
      </c>
      <c r="H140" s="5">
        <v>10.32</v>
      </c>
      <c r="I140" s="5">
        <f>IFERROR(_xlfn.XLOOKUP(Tableau1[[#This Row],[Groupe rem. article]],$O$3:$O$6,$P$3:$P$6),"")</f>
        <v>0.3</v>
      </c>
      <c r="J140" s="5" t="str">
        <f ca="1">IFERROR(SUM(OFFSET(J140,1,1,Tableau1[[#This Row],[nombre de sous-niveau]],1)),"")</f>
        <v/>
      </c>
      <c r="K140" s="6">
        <f>IFERROR(IF(Tableau1[[#This Row],[Type Ligne]]="détail",Tableau1[[#This Row],[Quantité Totale]]*Tableau1[[#This Row],[Prix unitaire HT]]*(1-Tableau1[[#This Row],[% remise ligne]]),""),"")</f>
        <v>57.791999999999994</v>
      </c>
      <c r="L140" s="4" t="s">
        <v>24</v>
      </c>
      <c r="M140" s="5">
        <v>1.1399999999999999</v>
      </c>
    </row>
    <row r="141" spans="1:13" x14ac:dyDescent="0.2">
      <c r="A141" s="3">
        <v>13020000</v>
      </c>
      <c r="B141" s="4" t="s">
        <v>15</v>
      </c>
      <c r="C141" s="3">
        <v>4</v>
      </c>
      <c r="D141" s="3" cm="1">
        <f t="array" ref="D141">MIN(IFERROR(IF(C141-{0;1;2;3;4;5;6;7}&gt;=0,MATCH(C141-{0;1;2;3;4;5;6;7},C142:C$831,0)-1,""),""))</f>
        <v>0</v>
      </c>
      <c r="E141" s="4" t="s">
        <v>16</v>
      </c>
      <c r="F141" s="4" t="s">
        <v>37</v>
      </c>
      <c r="G141" s="5">
        <v>8</v>
      </c>
      <c r="H141" s="5">
        <v>0.5</v>
      </c>
      <c r="I141" s="5">
        <f>IFERROR(_xlfn.XLOOKUP(Tableau1[[#This Row],[Groupe rem. article]],$O$3:$O$6,$P$3:$P$6),"")</f>
        <v>0.3</v>
      </c>
      <c r="J141" s="5" t="str">
        <f ca="1">IFERROR(SUM(OFFSET(J141,1,1,Tableau1[[#This Row],[nombre de sous-niveau]],1)),"")</f>
        <v/>
      </c>
      <c r="K141" s="6">
        <f>IFERROR(IF(Tableau1[[#This Row],[Type Ligne]]="détail",Tableau1[[#This Row],[Quantité Totale]]*Tableau1[[#This Row],[Prix unitaire HT]]*(1-Tableau1[[#This Row],[% remise ligne]]),""),"")</f>
        <v>2.8</v>
      </c>
      <c r="L141" s="4" t="s">
        <v>24</v>
      </c>
      <c r="M141" s="5">
        <v>0.04</v>
      </c>
    </row>
    <row r="142" spans="1:13" x14ac:dyDescent="0.2">
      <c r="A142" s="3">
        <v>13030000</v>
      </c>
      <c r="B142" s="4" t="s">
        <v>15</v>
      </c>
      <c r="C142" s="3">
        <v>4</v>
      </c>
      <c r="D142" s="3" cm="1">
        <f t="array" ref="D142">MIN(IFERROR(IF(C142-{0;1;2;3;4;5;6;7}&gt;=0,MATCH(C142-{0;1;2;3;4;5;6;7},C143:C$831,0)-1,""),""))</f>
        <v>0</v>
      </c>
      <c r="E142" s="4" t="s">
        <v>16</v>
      </c>
      <c r="F142" s="4" t="s">
        <v>58</v>
      </c>
      <c r="G142" s="5">
        <v>4</v>
      </c>
      <c r="H142" s="5">
        <v>108.41</v>
      </c>
      <c r="I142" s="5">
        <f>IFERROR(_xlfn.XLOOKUP(Tableau1[[#This Row],[Groupe rem. article]],$O$3:$O$6,$P$3:$P$6),"")</f>
        <v>0.4</v>
      </c>
      <c r="J142" s="5" t="str">
        <f ca="1">IFERROR(SUM(OFFSET(J142,1,1,Tableau1[[#This Row],[nombre de sous-niveau]],1)),"")</f>
        <v/>
      </c>
      <c r="K142" s="6">
        <f>IFERROR(IF(Tableau1[[#This Row],[Type Ligne]]="détail",Tableau1[[#This Row],[Quantité Totale]]*Tableau1[[#This Row],[Prix unitaire HT]]*(1-Tableau1[[#This Row],[% remise ligne]]),""),"")</f>
        <v>260.18399999999997</v>
      </c>
      <c r="L142" s="4" t="s">
        <v>19</v>
      </c>
      <c r="M142" s="5">
        <v>15.9</v>
      </c>
    </row>
    <row r="143" spans="1:13" x14ac:dyDescent="0.2">
      <c r="A143" s="3">
        <v>13040000</v>
      </c>
      <c r="B143" s="4" t="s">
        <v>15</v>
      </c>
      <c r="C143" s="3">
        <v>4</v>
      </c>
      <c r="D143" s="3" cm="1">
        <f t="array" ref="D143">MIN(IFERROR(IF(C143-{0;1;2;3;4;5;6;7}&gt;=0,MATCH(C143-{0;1;2;3;4;5;6;7},C144:C$831,0)-1,""),""))</f>
        <v>0</v>
      </c>
      <c r="E143" s="4" t="s">
        <v>16</v>
      </c>
      <c r="F143" s="4" t="s">
        <v>32</v>
      </c>
      <c r="G143" s="5">
        <v>8</v>
      </c>
      <c r="H143" s="5">
        <v>0.09</v>
      </c>
      <c r="I143" s="5">
        <f>IFERROR(_xlfn.XLOOKUP(Tableau1[[#This Row],[Groupe rem. article]],$O$3:$O$6,$P$3:$P$6),"")</f>
        <v>0.3</v>
      </c>
      <c r="J143" s="5" t="str">
        <f ca="1">IFERROR(SUM(OFFSET(J143,1,1,Tableau1[[#This Row],[nombre de sous-niveau]],1)),"")</f>
        <v/>
      </c>
      <c r="K143" s="6">
        <f>IFERROR(IF(Tableau1[[#This Row],[Type Ligne]]="détail",Tableau1[[#This Row],[Quantité Totale]]*Tableau1[[#This Row],[Prix unitaire HT]]*(1-Tableau1[[#This Row],[% remise ligne]]),""),"")</f>
        <v>0.504</v>
      </c>
      <c r="L143" s="4" t="s">
        <v>24</v>
      </c>
      <c r="M143" s="5">
        <v>5.0000000000000001E-3</v>
      </c>
    </row>
    <row r="144" spans="1:13" x14ac:dyDescent="0.2">
      <c r="A144" s="3">
        <v>14000000</v>
      </c>
      <c r="B144" s="4" t="s">
        <v>11</v>
      </c>
      <c r="C144" s="3">
        <v>3</v>
      </c>
      <c r="D144" s="3" cm="1">
        <f t="array" ref="D144">MIN(IFERROR(IF(C144-{0;1;2;3;4;5;6;7}&gt;=0,MATCH(C144-{0;1;2;3;4;5;6;7},C145:C$831,0)-1,""),""))</f>
        <v>4</v>
      </c>
      <c r="E144" s="4" t="s">
        <v>17</v>
      </c>
      <c r="F144" s="4" t="s">
        <v>79</v>
      </c>
      <c r="G144" s="5">
        <v>22</v>
      </c>
      <c r="H144" s="5">
        <v>101.92</v>
      </c>
      <c r="I144" s="5">
        <f>IFERROR(_xlfn.XLOOKUP(Tableau1[[#This Row],[Groupe rem. article]],$O$3:$O$6,$P$3:$P$6),"")</f>
        <v>0.4</v>
      </c>
      <c r="J144" s="5">
        <f ca="1">IFERROR(SUM(OFFSET(J144,1,1,Tableau1[[#This Row],[nombre de sous-niveau]],1)),"")</f>
        <v>1393.348</v>
      </c>
      <c r="K144" s="6" t="str">
        <f>IFERROR(IF(Tableau1[[#This Row],[Type Ligne]]="détail",Tableau1[[#This Row],[Quantité Totale]]*Tableau1[[#This Row],[Prix unitaire HT]]*(1-Tableau1[[#This Row],[% remise ligne]]),""),"")</f>
        <v/>
      </c>
      <c r="L144" s="4" t="s">
        <v>19</v>
      </c>
      <c r="M144" s="5">
        <v>13.185</v>
      </c>
    </row>
    <row r="145" spans="1:13" x14ac:dyDescent="0.2">
      <c r="A145" s="3">
        <v>14010000</v>
      </c>
      <c r="B145" s="4" t="s">
        <v>15</v>
      </c>
      <c r="C145" s="3">
        <v>4</v>
      </c>
      <c r="D145" s="3" cm="1">
        <f t="array" ref="D145">MIN(IFERROR(IF(C145-{0;1;2;3;4;5;6;7}&gt;=0,MATCH(C145-{0;1;2;3;4;5;6;7},C146:C$831,0)-1,""),""))</f>
        <v>0</v>
      </c>
      <c r="E145" s="4" t="s">
        <v>16</v>
      </c>
      <c r="F145" s="4" t="s">
        <v>59</v>
      </c>
      <c r="G145" s="5">
        <v>44</v>
      </c>
      <c r="H145" s="5">
        <v>10.32</v>
      </c>
      <c r="I145" s="5">
        <f>IFERROR(_xlfn.XLOOKUP(Tableau1[[#This Row],[Groupe rem. article]],$O$3:$O$6,$P$3:$P$6),"")</f>
        <v>0.3</v>
      </c>
      <c r="J145" s="5" t="str">
        <f ca="1">IFERROR(SUM(OFFSET(J145,1,1,Tableau1[[#This Row],[nombre de sous-niveau]],1)),"")</f>
        <v/>
      </c>
      <c r="K145" s="6">
        <f>IFERROR(IF(Tableau1[[#This Row],[Type Ligne]]="détail",Tableau1[[#This Row],[Quantité Totale]]*Tableau1[[#This Row],[Prix unitaire HT]]*(1-Tableau1[[#This Row],[% remise ligne]]),""),"")</f>
        <v>317.85599999999999</v>
      </c>
      <c r="L145" s="4" t="s">
        <v>24</v>
      </c>
      <c r="M145" s="5">
        <v>1.1399999999999999</v>
      </c>
    </row>
    <row r="146" spans="1:13" x14ac:dyDescent="0.2">
      <c r="A146" s="3">
        <v>14020000</v>
      </c>
      <c r="B146" s="4" t="s">
        <v>15</v>
      </c>
      <c r="C146" s="3">
        <v>4</v>
      </c>
      <c r="D146" s="3" cm="1">
        <f t="array" ref="D146">MIN(IFERROR(IF(C146-{0;1;2;3;4;5;6;7}&gt;=0,MATCH(C146-{0;1;2;3;4;5;6;7},C147:C$831,0)-1,""),""))</f>
        <v>0</v>
      </c>
      <c r="E146" s="4" t="s">
        <v>16</v>
      </c>
      <c r="F146" s="4" t="s">
        <v>37</v>
      </c>
      <c r="G146" s="5">
        <v>44</v>
      </c>
      <c r="H146" s="5">
        <v>0.5</v>
      </c>
      <c r="I146" s="5">
        <f>IFERROR(_xlfn.XLOOKUP(Tableau1[[#This Row],[Groupe rem. article]],$O$3:$O$6,$P$3:$P$6),"")</f>
        <v>0.3</v>
      </c>
      <c r="J146" s="5" t="str">
        <f ca="1">IFERROR(SUM(OFFSET(J146,1,1,Tableau1[[#This Row],[nombre de sous-niveau]],1)),"")</f>
        <v/>
      </c>
      <c r="K146" s="6">
        <f>IFERROR(IF(Tableau1[[#This Row],[Type Ligne]]="détail",Tableau1[[#This Row],[Quantité Totale]]*Tableau1[[#This Row],[Prix unitaire HT]]*(1-Tableau1[[#This Row],[% remise ligne]]),""),"")</f>
        <v>15.399999999999999</v>
      </c>
      <c r="L146" s="4" t="s">
        <v>24</v>
      </c>
      <c r="M146" s="5">
        <v>0.04</v>
      </c>
    </row>
    <row r="147" spans="1:13" x14ac:dyDescent="0.2">
      <c r="A147" s="3">
        <v>14030000</v>
      </c>
      <c r="B147" s="4" t="s">
        <v>15</v>
      </c>
      <c r="C147" s="3">
        <v>4</v>
      </c>
      <c r="D147" s="3" cm="1">
        <f t="array" ref="D147">MIN(IFERROR(IF(C147-{0;1;2;3;4;5;6;7}&gt;=0,MATCH(C147-{0;1;2;3;4;5;6;7},C148:C$831,0)-1,""),""))</f>
        <v>0</v>
      </c>
      <c r="E147" s="4" t="s">
        <v>16</v>
      </c>
      <c r="F147" s="4" t="s">
        <v>80</v>
      </c>
      <c r="G147" s="5">
        <v>22</v>
      </c>
      <c r="H147" s="5">
        <v>80.099999999999994</v>
      </c>
      <c r="I147" s="5">
        <f>IFERROR(_xlfn.XLOOKUP(Tableau1[[#This Row],[Groupe rem. article]],$O$3:$O$6,$P$3:$P$6),"")</f>
        <v>0.4</v>
      </c>
      <c r="J147" s="5" t="str">
        <f ca="1">IFERROR(SUM(OFFSET(J147,1,1,Tableau1[[#This Row],[nombre de sous-niveau]],1)),"")</f>
        <v/>
      </c>
      <c r="K147" s="6">
        <f>IFERROR(IF(Tableau1[[#This Row],[Type Ligne]]="détail",Tableau1[[#This Row],[Quantité Totale]]*Tableau1[[#This Row],[Prix unitaire HT]]*(1-Tableau1[[#This Row],[% remise ligne]]),""),"")</f>
        <v>1057.32</v>
      </c>
      <c r="L147" s="4" t="s">
        <v>19</v>
      </c>
      <c r="M147" s="5">
        <v>12</v>
      </c>
    </row>
    <row r="148" spans="1:13" x14ac:dyDescent="0.2">
      <c r="A148" s="3">
        <v>14040000</v>
      </c>
      <c r="B148" s="4" t="s">
        <v>15</v>
      </c>
      <c r="C148" s="3">
        <v>4</v>
      </c>
      <c r="D148" s="3" cm="1">
        <f t="array" ref="D148">MIN(IFERROR(IF(C148-{0;1;2;3;4;5;6;7}&gt;=0,MATCH(C148-{0;1;2;3;4;5;6;7},C149:C$831,0)-1,""),""))</f>
        <v>0</v>
      </c>
      <c r="E148" s="4" t="s">
        <v>16</v>
      </c>
      <c r="F148" s="4" t="s">
        <v>32</v>
      </c>
      <c r="G148" s="5">
        <v>44</v>
      </c>
      <c r="H148" s="5">
        <v>0.09</v>
      </c>
      <c r="I148" s="5">
        <f>IFERROR(_xlfn.XLOOKUP(Tableau1[[#This Row],[Groupe rem. article]],$O$3:$O$6,$P$3:$P$6),"")</f>
        <v>0.3</v>
      </c>
      <c r="J148" s="5" t="str">
        <f ca="1">IFERROR(SUM(OFFSET(J148,1,1,Tableau1[[#This Row],[nombre de sous-niveau]],1)),"")</f>
        <v/>
      </c>
      <c r="K148" s="6">
        <f>IFERROR(IF(Tableau1[[#This Row],[Type Ligne]]="détail",Tableau1[[#This Row],[Quantité Totale]]*Tableau1[[#This Row],[Prix unitaire HT]]*(1-Tableau1[[#This Row],[% remise ligne]]),""),"")</f>
        <v>2.7719999999999998</v>
      </c>
      <c r="L148" s="4" t="s">
        <v>24</v>
      </c>
      <c r="M148" s="5">
        <v>5.0000000000000001E-3</v>
      </c>
    </row>
    <row r="149" spans="1:13" x14ac:dyDescent="0.2">
      <c r="A149" s="3">
        <v>15000000</v>
      </c>
      <c r="B149" s="4" t="s">
        <v>11</v>
      </c>
      <c r="C149" s="3">
        <v>3</v>
      </c>
      <c r="D149" s="3" cm="1">
        <f t="array" ref="D149">MIN(IFERROR(IF(C149-{0;1;2;3;4;5;6;7}&gt;=0,MATCH(C149-{0;1;2;3;4;5;6;7},C150:C$831,0)-1,""),""))</f>
        <v>5</v>
      </c>
      <c r="E149" s="4" t="s">
        <v>17</v>
      </c>
      <c r="F149" s="4" t="s">
        <v>81</v>
      </c>
      <c r="G149" s="5">
        <v>30</v>
      </c>
      <c r="H149" s="5">
        <v>29.47</v>
      </c>
      <c r="I149" s="5" t="str">
        <f>IFERROR(_xlfn.XLOOKUP(Tableau1[[#This Row],[Groupe rem. article]],$O$3:$O$6,$P$3:$P$6),"")</f>
        <v/>
      </c>
      <c r="J149" s="5">
        <f ca="1">IFERROR(SUM(OFFSET(J149,1,1,Tableau1[[#This Row],[nombre de sous-niveau]],1)),"")</f>
        <v>534.26999999999987</v>
      </c>
      <c r="K149" s="6" t="str">
        <f>IFERROR(IF(Tableau1[[#This Row],[Type Ligne]]="détail",Tableau1[[#This Row],[Quantité Totale]]*Tableau1[[#This Row],[Prix unitaire HT]]*(1-Tableau1[[#This Row],[% remise ligne]]),""),"")</f>
        <v/>
      </c>
      <c r="L149" s="4" t="s">
        <v>14</v>
      </c>
      <c r="M149" s="5">
        <v>4.016</v>
      </c>
    </row>
    <row r="150" spans="1:13" x14ac:dyDescent="0.2">
      <c r="A150" s="3">
        <v>15010000</v>
      </c>
      <c r="B150" s="4" t="s">
        <v>15</v>
      </c>
      <c r="C150" s="3">
        <v>4</v>
      </c>
      <c r="D150" s="3" cm="1">
        <f t="array" ref="D150">MIN(IFERROR(IF(C150-{0;1;2;3;4;5;6;7}&gt;=0,MATCH(C150-{0;1;2;3;4;5;6;7},C151:C$831,0)-1,""),""))</f>
        <v>0</v>
      </c>
      <c r="E150" s="4" t="s">
        <v>16</v>
      </c>
      <c r="F150" s="4" t="s">
        <v>27</v>
      </c>
      <c r="G150" s="5">
        <v>60</v>
      </c>
      <c r="H150" s="5">
        <v>0.16</v>
      </c>
      <c r="I150" s="5">
        <f>IFERROR(_xlfn.XLOOKUP(Tableau1[[#This Row],[Groupe rem. article]],$O$3:$O$6,$P$3:$P$6),"")</f>
        <v>0.3</v>
      </c>
      <c r="J150" s="5" t="str">
        <f ca="1">IFERROR(SUM(OFFSET(J150,1,1,Tableau1[[#This Row],[nombre de sous-niveau]],1)),"")</f>
        <v/>
      </c>
      <c r="K150" s="6">
        <f>IFERROR(IF(Tableau1[[#This Row],[Type Ligne]]="détail",Tableau1[[#This Row],[Quantité Totale]]*Tableau1[[#This Row],[Prix unitaire HT]]*(1-Tableau1[[#This Row],[% remise ligne]]),""),"")</f>
        <v>6.72</v>
      </c>
      <c r="L150" s="4" t="s">
        <v>24</v>
      </c>
      <c r="M150" s="5">
        <v>7.0000000000000001E-3</v>
      </c>
    </row>
    <row r="151" spans="1:13" x14ac:dyDescent="0.2">
      <c r="A151" s="3">
        <v>15020000</v>
      </c>
      <c r="B151" s="4" t="s">
        <v>15</v>
      </c>
      <c r="C151" s="3">
        <v>4</v>
      </c>
      <c r="D151" s="3" cm="1">
        <f t="array" ref="D151">MIN(IFERROR(IF(C151-{0;1;2;3;4;5;6;7}&gt;=0,MATCH(C151-{0;1;2;3;4;5;6;7},C152:C$831,0)-1,""),""))</f>
        <v>0</v>
      </c>
      <c r="E151" s="4" t="s">
        <v>16</v>
      </c>
      <c r="F151" s="4" t="s">
        <v>82</v>
      </c>
      <c r="G151" s="5">
        <v>30</v>
      </c>
      <c r="H151" s="5">
        <v>28.2</v>
      </c>
      <c r="I151" s="5">
        <f>IFERROR(_xlfn.XLOOKUP(Tableau1[[#This Row],[Groupe rem. article]],$O$3:$O$6,$P$3:$P$6),"")</f>
        <v>0.4</v>
      </c>
      <c r="J151" s="5" t="str">
        <f ca="1">IFERROR(SUM(OFFSET(J151,1,1,Tableau1[[#This Row],[nombre de sous-niveau]],1)),"")</f>
        <v/>
      </c>
      <c r="K151" s="6">
        <f>IFERROR(IF(Tableau1[[#This Row],[Type Ligne]]="détail",Tableau1[[#This Row],[Quantité Totale]]*Tableau1[[#This Row],[Prix unitaire HT]]*(1-Tableau1[[#This Row],[% remise ligne]]),""),"")</f>
        <v>507.59999999999997</v>
      </c>
      <c r="L151" s="4" t="s">
        <v>19</v>
      </c>
      <c r="M151" s="5">
        <v>3.8759999999999999</v>
      </c>
    </row>
    <row r="152" spans="1:13" x14ac:dyDescent="0.2">
      <c r="A152" s="3">
        <v>15030000</v>
      </c>
      <c r="B152" s="4" t="s">
        <v>15</v>
      </c>
      <c r="C152" s="3">
        <v>4</v>
      </c>
      <c r="D152" s="3" cm="1">
        <f t="array" ref="D152">MIN(IFERROR(IF(C152-{0;1;2;3;4;5;6;7}&gt;=0,MATCH(C152-{0;1;2;3;4;5;6;7},C153:C$831,0)-1,""),""))</f>
        <v>0</v>
      </c>
      <c r="E152" s="4" t="s">
        <v>16</v>
      </c>
      <c r="F152" s="4" t="s">
        <v>42</v>
      </c>
      <c r="G152" s="5">
        <v>30</v>
      </c>
      <c r="H152" s="5">
        <v>0.36</v>
      </c>
      <c r="I152" s="5">
        <f>IFERROR(_xlfn.XLOOKUP(Tableau1[[#This Row],[Groupe rem. article]],$O$3:$O$6,$P$3:$P$6),"")</f>
        <v>0.3</v>
      </c>
      <c r="J152" s="5" t="str">
        <f ca="1">IFERROR(SUM(OFFSET(J152,1,1,Tableau1[[#This Row],[nombre de sous-niveau]],1)),"")</f>
        <v/>
      </c>
      <c r="K152" s="6">
        <f>IFERROR(IF(Tableau1[[#This Row],[Type Ligne]]="détail",Tableau1[[#This Row],[Quantité Totale]]*Tableau1[[#This Row],[Prix unitaire HT]]*(1-Tableau1[[#This Row],[% remise ligne]]),""),"")</f>
        <v>7.5599999999999987</v>
      </c>
      <c r="L152" s="4" t="s">
        <v>24</v>
      </c>
      <c r="M152" s="5">
        <v>8.7999999999999995E-2</v>
      </c>
    </row>
    <row r="153" spans="1:13" x14ac:dyDescent="0.2">
      <c r="A153" s="3">
        <v>15040000</v>
      </c>
      <c r="B153" s="4" t="s">
        <v>15</v>
      </c>
      <c r="C153" s="3">
        <v>4</v>
      </c>
      <c r="D153" s="3" cm="1">
        <f t="array" ref="D153">MIN(IFERROR(IF(C153-{0;1;2;3;4;5;6;7}&gt;=0,MATCH(C153-{0;1;2;3;4;5;6;7},C154:C$831,0)-1,""),""))</f>
        <v>0</v>
      </c>
      <c r="E153" s="4" t="s">
        <v>16</v>
      </c>
      <c r="F153" s="4" t="s">
        <v>37</v>
      </c>
      <c r="G153" s="5">
        <v>30</v>
      </c>
      <c r="H153" s="5">
        <v>0.5</v>
      </c>
      <c r="I153" s="5">
        <f>IFERROR(_xlfn.XLOOKUP(Tableau1[[#This Row],[Groupe rem. article]],$O$3:$O$6,$P$3:$P$6),"")</f>
        <v>0.3</v>
      </c>
      <c r="J153" s="5" t="str">
        <f ca="1">IFERROR(SUM(OFFSET(J153,1,1,Tableau1[[#This Row],[nombre de sous-niveau]],1)),"")</f>
        <v/>
      </c>
      <c r="K153" s="6">
        <f>IFERROR(IF(Tableau1[[#This Row],[Type Ligne]]="détail",Tableau1[[#This Row],[Quantité Totale]]*Tableau1[[#This Row],[Prix unitaire HT]]*(1-Tableau1[[#This Row],[% remise ligne]]),""),"")</f>
        <v>10.5</v>
      </c>
      <c r="L153" s="4" t="s">
        <v>24</v>
      </c>
      <c r="M153" s="5">
        <v>0.04</v>
      </c>
    </row>
    <row r="154" spans="1:13" x14ac:dyDescent="0.2">
      <c r="A154" s="3">
        <v>15050000</v>
      </c>
      <c r="B154" s="4" t="s">
        <v>15</v>
      </c>
      <c r="C154" s="3">
        <v>4</v>
      </c>
      <c r="D154" s="3" cm="1">
        <f t="array" ref="D154">MIN(IFERROR(IF(C154-{0;1;2;3;4;5;6;7}&gt;=0,MATCH(C154-{0;1;2;3;4;5;6;7},C155:C$831,0)-1,""),""))</f>
        <v>0</v>
      </c>
      <c r="E154" s="4" t="s">
        <v>16</v>
      </c>
      <c r="F154" s="4" t="s">
        <v>32</v>
      </c>
      <c r="G154" s="5">
        <v>30</v>
      </c>
      <c r="H154" s="5">
        <v>0.09</v>
      </c>
      <c r="I154" s="5">
        <f>IFERROR(_xlfn.XLOOKUP(Tableau1[[#This Row],[Groupe rem. article]],$O$3:$O$6,$P$3:$P$6),"")</f>
        <v>0.3</v>
      </c>
      <c r="J154" s="5" t="str">
        <f ca="1">IFERROR(SUM(OFFSET(J154,1,1,Tableau1[[#This Row],[nombre de sous-niveau]],1)),"")</f>
        <v/>
      </c>
      <c r="K154" s="6">
        <f>IFERROR(IF(Tableau1[[#This Row],[Type Ligne]]="détail",Tableau1[[#This Row],[Quantité Totale]]*Tableau1[[#This Row],[Prix unitaire HT]]*(1-Tableau1[[#This Row],[% remise ligne]]),""),"")</f>
        <v>1.8899999999999997</v>
      </c>
      <c r="L154" s="4" t="s">
        <v>24</v>
      </c>
      <c r="M154" s="5">
        <v>5.0000000000000001E-3</v>
      </c>
    </row>
    <row r="155" spans="1:13" x14ac:dyDescent="0.2">
      <c r="A155" s="3">
        <v>16000000</v>
      </c>
      <c r="B155" s="4" t="s">
        <v>11</v>
      </c>
      <c r="C155" s="3">
        <v>3</v>
      </c>
      <c r="D155" s="3" cm="1">
        <f t="array" ref="D155">MIN(IFERROR(IF(C155-{0;1;2;3;4;5;6;7}&gt;=0,MATCH(C155-{0;1;2;3;4;5;6;7},C156:C$831,0)-1,""),""))</f>
        <v>5</v>
      </c>
      <c r="E155" s="4" t="s">
        <v>17</v>
      </c>
      <c r="F155" s="4" t="s">
        <v>83</v>
      </c>
      <c r="G155" s="5">
        <v>22</v>
      </c>
      <c r="H155" s="5">
        <v>23.61</v>
      </c>
      <c r="I155" s="5" t="str">
        <f>IFERROR(_xlfn.XLOOKUP(Tableau1[[#This Row],[Groupe rem. article]],$O$3:$O$6,$P$3:$P$6),"")</f>
        <v/>
      </c>
      <c r="J155" s="5">
        <f ca="1">IFERROR(SUM(OFFSET(J155,1,1,Tableau1[[#This Row],[nombre de sous-niveau]],1)),"")</f>
        <v>314.11599999999999</v>
      </c>
      <c r="K155" s="6" t="str">
        <f>IFERROR(IF(Tableau1[[#This Row],[Type Ligne]]="détail",Tableau1[[#This Row],[Quantité Totale]]*Tableau1[[#This Row],[Prix unitaire HT]]*(1-Tableau1[[#This Row],[% remise ligne]]),""),"")</f>
        <v/>
      </c>
      <c r="L155" s="4" t="s">
        <v>14</v>
      </c>
      <c r="M155" s="5">
        <v>3.0225</v>
      </c>
    </row>
    <row r="156" spans="1:13" x14ac:dyDescent="0.2">
      <c r="A156" s="3">
        <v>16010000</v>
      </c>
      <c r="B156" s="4" t="s">
        <v>15</v>
      </c>
      <c r="C156" s="3">
        <v>4</v>
      </c>
      <c r="D156" s="3" cm="1">
        <f t="array" ref="D156">MIN(IFERROR(IF(C156-{0;1;2;3;4;5;6;7}&gt;=0,MATCH(C156-{0;1;2;3;4;5;6;7},C157:C$831,0)-1,""),""))</f>
        <v>0</v>
      </c>
      <c r="E156" s="4" t="s">
        <v>16</v>
      </c>
      <c r="F156" s="4" t="s">
        <v>27</v>
      </c>
      <c r="G156" s="5">
        <v>44</v>
      </c>
      <c r="H156" s="5">
        <v>0.16</v>
      </c>
      <c r="I156" s="5">
        <f>IFERROR(_xlfn.XLOOKUP(Tableau1[[#This Row],[Groupe rem. article]],$O$3:$O$6,$P$3:$P$6),"")</f>
        <v>0.3</v>
      </c>
      <c r="J156" s="5" t="str">
        <f ca="1">IFERROR(SUM(OFFSET(J156,1,1,Tableau1[[#This Row],[nombre de sous-niveau]],1)),"")</f>
        <v/>
      </c>
      <c r="K156" s="6">
        <f>IFERROR(IF(Tableau1[[#This Row],[Type Ligne]]="détail",Tableau1[[#This Row],[Quantité Totale]]*Tableau1[[#This Row],[Prix unitaire HT]]*(1-Tableau1[[#This Row],[% remise ligne]]),""),"")</f>
        <v>4.9279999999999999</v>
      </c>
      <c r="L156" s="4" t="s">
        <v>24</v>
      </c>
      <c r="M156" s="5">
        <v>7.0000000000000001E-3</v>
      </c>
    </row>
    <row r="157" spans="1:13" x14ac:dyDescent="0.2">
      <c r="A157" s="3">
        <v>16020000</v>
      </c>
      <c r="B157" s="4" t="s">
        <v>15</v>
      </c>
      <c r="C157" s="3">
        <v>4</v>
      </c>
      <c r="D157" s="3" cm="1">
        <f t="array" ref="D157">MIN(IFERROR(IF(C157-{0;1;2;3;4;5;6;7}&gt;=0,MATCH(C157-{0;1;2;3;4;5;6;7},C158:C$831,0)-1,""),""))</f>
        <v>0</v>
      </c>
      <c r="E157" s="4" t="s">
        <v>16</v>
      </c>
      <c r="F157" s="4" t="s">
        <v>84</v>
      </c>
      <c r="G157" s="5">
        <v>22</v>
      </c>
      <c r="H157" s="5">
        <v>22.49</v>
      </c>
      <c r="I157" s="5">
        <f>IFERROR(_xlfn.XLOOKUP(Tableau1[[#This Row],[Groupe rem. article]],$O$3:$O$6,$P$3:$P$6),"")</f>
        <v>0.4</v>
      </c>
      <c r="J157" s="5" t="str">
        <f ca="1">IFERROR(SUM(OFFSET(J157,1,1,Tableau1[[#This Row],[nombre de sous-niveau]],1)),"")</f>
        <v/>
      </c>
      <c r="K157" s="6">
        <f>IFERROR(IF(Tableau1[[#This Row],[Type Ligne]]="détail",Tableau1[[#This Row],[Quantité Totale]]*Tableau1[[#This Row],[Prix unitaire HT]]*(1-Tableau1[[#This Row],[% remise ligne]]),""),"")</f>
        <v>296.86799999999999</v>
      </c>
      <c r="L157" s="4" t="s">
        <v>19</v>
      </c>
      <c r="M157" s="5">
        <v>2.8975</v>
      </c>
    </row>
    <row r="158" spans="1:13" x14ac:dyDescent="0.2">
      <c r="A158" s="3">
        <v>16030000</v>
      </c>
      <c r="B158" s="4" t="s">
        <v>15</v>
      </c>
      <c r="C158" s="3">
        <v>4</v>
      </c>
      <c r="D158" s="3" cm="1">
        <f t="array" ref="D158">MIN(IFERROR(IF(C158-{0;1;2;3;4;5;6;7}&gt;=0,MATCH(C158-{0;1;2;3;4;5;6;7},C159:C$831,0)-1,""),""))</f>
        <v>0</v>
      </c>
      <c r="E158" s="4" t="s">
        <v>16</v>
      </c>
      <c r="F158" s="4" t="s">
        <v>42</v>
      </c>
      <c r="G158" s="5">
        <v>22</v>
      </c>
      <c r="H158" s="5">
        <v>0.36</v>
      </c>
      <c r="I158" s="5">
        <f>IFERROR(_xlfn.XLOOKUP(Tableau1[[#This Row],[Groupe rem. article]],$O$3:$O$6,$P$3:$P$6),"")</f>
        <v>0.3</v>
      </c>
      <c r="J158" s="5" t="str">
        <f ca="1">IFERROR(SUM(OFFSET(J158,1,1,Tableau1[[#This Row],[nombre de sous-niveau]],1)),"")</f>
        <v/>
      </c>
      <c r="K158" s="6">
        <f>IFERROR(IF(Tableau1[[#This Row],[Type Ligne]]="détail",Tableau1[[#This Row],[Quantité Totale]]*Tableau1[[#This Row],[Prix unitaire HT]]*(1-Tableau1[[#This Row],[% remise ligne]]),""),"")</f>
        <v>5.5439999999999996</v>
      </c>
      <c r="L158" s="4" t="s">
        <v>24</v>
      </c>
      <c r="M158" s="5">
        <v>8.7999999999999995E-2</v>
      </c>
    </row>
    <row r="159" spans="1:13" x14ac:dyDescent="0.2">
      <c r="A159" s="3">
        <v>16040000</v>
      </c>
      <c r="B159" s="4" t="s">
        <v>15</v>
      </c>
      <c r="C159" s="3">
        <v>4</v>
      </c>
      <c r="D159" s="3" cm="1">
        <f t="array" ref="D159">MIN(IFERROR(IF(C159-{0;1;2;3;4;5;6;7}&gt;=0,MATCH(C159-{0;1;2;3;4;5;6;7},C160:C$831,0)-1,""),""))</f>
        <v>0</v>
      </c>
      <c r="E159" s="4" t="s">
        <v>16</v>
      </c>
      <c r="F159" s="4" t="s">
        <v>66</v>
      </c>
      <c r="G159" s="5">
        <v>22</v>
      </c>
      <c r="H159" s="5">
        <v>0.35</v>
      </c>
      <c r="I159" s="5">
        <f>IFERROR(_xlfn.XLOOKUP(Tableau1[[#This Row],[Groupe rem. article]],$O$3:$O$6,$P$3:$P$6),"")</f>
        <v>0.3</v>
      </c>
      <c r="J159" s="5" t="str">
        <f ca="1">IFERROR(SUM(OFFSET(J159,1,1,Tableau1[[#This Row],[nombre de sous-niveau]],1)),"")</f>
        <v/>
      </c>
      <c r="K159" s="6">
        <f>IFERROR(IF(Tableau1[[#This Row],[Type Ligne]]="détail",Tableau1[[#This Row],[Quantité Totale]]*Tableau1[[#This Row],[Prix unitaire HT]]*(1-Tableau1[[#This Row],[% remise ligne]]),""),"")</f>
        <v>5.3899999999999988</v>
      </c>
      <c r="L159" s="4" t="s">
        <v>24</v>
      </c>
      <c r="M159" s="5">
        <v>2.5000000000000001E-2</v>
      </c>
    </row>
    <row r="160" spans="1:13" x14ac:dyDescent="0.2">
      <c r="A160" s="3">
        <v>16050000</v>
      </c>
      <c r="B160" s="4" t="s">
        <v>15</v>
      </c>
      <c r="C160" s="3">
        <v>4</v>
      </c>
      <c r="D160" s="3" cm="1">
        <f t="array" ref="D160">MIN(IFERROR(IF(C160-{0;1;2;3;4;5;6;7}&gt;=0,MATCH(C160-{0;1;2;3;4;5;6;7},C161:C$831,0)-1,""),""))</f>
        <v>0</v>
      </c>
      <c r="E160" s="4" t="s">
        <v>16</v>
      </c>
      <c r="F160" s="4" t="s">
        <v>32</v>
      </c>
      <c r="G160" s="5">
        <v>22</v>
      </c>
      <c r="H160" s="5">
        <v>0.09</v>
      </c>
      <c r="I160" s="5">
        <f>IFERROR(_xlfn.XLOOKUP(Tableau1[[#This Row],[Groupe rem. article]],$O$3:$O$6,$P$3:$P$6),"")</f>
        <v>0.3</v>
      </c>
      <c r="J160" s="5" t="str">
        <f ca="1">IFERROR(SUM(OFFSET(J160,1,1,Tableau1[[#This Row],[nombre de sous-niveau]],1)),"")</f>
        <v/>
      </c>
      <c r="K160" s="6">
        <f>IFERROR(IF(Tableau1[[#This Row],[Type Ligne]]="détail",Tableau1[[#This Row],[Quantité Totale]]*Tableau1[[#This Row],[Prix unitaire HT]]*(1-Tableau1[[#This Row],[% remise ligne]]),""),"")</f>
        <v>1.3859999999999999</v>
      </c>
      <c r="L160" s="4" t="s">
        <v>24</v>
      </c>
      <c r="M160" s="5">
        <v>5.0000000000000001E-3</v>
      </c>
    </row>
    <row r="161" spans="1:13" x14ac:dyDescent="0.2">
      <c r="A161" s="3">
        <v>17000000</v>
      </c>
      <c r="B161" s="4" t="s">
        <v>11</v>
      </c>
      <c r="C161" s="3">
        <v>3</v>
      </c>
      <c r="D161" s="3" cm="1">
        <f t="array" ref="D161">MIN(IFERROR(IF(C161-{0;1;2;3;4;5;6;7}&gt;=0,MATCH(C161-{0;1;2;3;4;5;6;7},C162:C$831,0)-1,""),""))</f>
        <v>7</v>
      </c>
      <c r="E161" s="4" t="s">
        <v>17</v>
      </c>
      <c r="F161" s="4" t="s">
        <v>85</v>
      </c>
      <c r="G161" s="5">
        <v>4</v>
      </c>
      <c r="H161" s="5">
        <v>114.42</v>
      </c>
      <c r="I161" s="5" t="str">
        <f>IFERROR(_xlfn.XLOOKUP(Tableau1[[#This Row],[Groupe rem. article]],$O$3:$O$6,$P$3:$P$6),"")</f>
        <v/>
      </c>
      <c r="J161" s="5">
        <f ca="1">IFERROR(SUM(OFFSET(J161,1,1,Tableau1[[#This Row],[nombre de sous-niveau]],1)),"")</f>
        <v>288.12799999999999</v>
      </c>
      <c r="K161" s="6" t="str">
        <f>IFERROR(IF(Tableau1[[#This Row],[Type Ligne]]="détail",Tableau1[[#This Row],[Quantité Totale]]*Tableau1[[#This Row],[Prix unitaire HT]]*(1-Tableau1[[#This Row],[% remise ligne]]),""),"")</f>
        <v/>
      </c>
      <c r="L161" s="4" t="s">
        <v>14</v>
      </c>
      <c r="M161" s="5">
        <v>7.1260000000000003</v>
      </c>
    </row>
    <row r="162" spans="1:13" x14ac:dyDescent="0.2">
      <c r="A162" s="3">
        <v>17010000</v>
      </c>
      <c r="B162" s="4" t="s">
        <v>15</v>
      </c>
      <c r="C162" s="3">
        <v>4</v>
      </c>
      <c r="D162" s="3" cm="1">
        <f t="array" ref="D162">MIN(IFERROR(IF(C162-{0;1;2;3;4;5;6;7}&gt;=0,MATCH(C162-{0;1;2;3;4;5;6;7},C163:C$831,0)-1,""),""))</f>
        <v>0</v>
      </c>
      <c r="E162" s="4" t="s">
        <v>16</v>
      </c>
      <c r="F162" s="4" t="s">
        <v>86</v>
      </c>
      <c r="G162" s="5">
        <v>8</v>
      </c>
      <c r="H162" s="5">
        <v>40.31</v>
      </c>
      <c r="I162" s="5">
        <f>IFERROR(_xlfn.XLOOKUP(Tableau1[[#This Row],[Groupe rem. article]],$O$3:$O$6,$P$3:$P$6),"")</f>
        <v>0.4</v>
      </c>
      <c r="J162" s="5" t="str">
        <f ca="1">IFERROR(SUM(OFFSET(J162,1,1,Tableau1[[#This Row],[nombre de sous-niveau]],1)),"")</f>
        <v/>
      </c>
      <c r="K162" s="6">
        <f>IFERROR(IF(Tableau1[[#This Row],[Type Ligne]]="détail",Tableau1[[#This Row],[Quantité Totale]]*Tableau1[[#This Row],[Prix unitaire HT]]*(1-Tableau1[[#This Row],[% remise ligne]]),""),"")</f>
        <v>193.488</v>
      </c>
      <c r="L162" s="4" t="s">
        <v>19</v>
      </c>
      <c r="M162" s="5">
        <v>6.2789999999999999</v>
      </c>
    </row>
    <row r="163" spans="1:13" x14ac:dyDescent="0.2">
      <c r="A163" s="3">
        <v>17020000</v>
      </c>
      <c r="B163" s="4" t="s">
        <v>15</v>
      </c>
      <c r="C163" s="3">
        <v>4</v>
      </c>
      <c r="D163" s="3" cm="1">
        <f t="array" ref="D163">MIN(IFERROR(IF(C163-{0;1;2;3;4;5;6;7}&gt;=0,MATCH(C163-{0;1;2;3;4;5;6;7},C164:C$831,0)-1,""),""))</f>
        <v>0</v>
      </c>
      <c r="E163" s="4" t="s">
        <v>16</v>
      </c>
      <c r="F163" s="4" t="s">
        <v>87</v>
      </c>
      <c r="G163" s="5">
        <v>16</v>
      </c>
      <c r="H163" s="5">
        <v>6.66</v>
      </c>
      <c r="I163" s="5">
        <f>IFERROR(_xlfn.XLOOKUP(Tableau1[[#This Row],[Groupe rem. article]],$O$3:$O$6,$P$3:$P$6),"")</f>
        <v>0.3</v>
      </c>
      <c r="J163" s="5" t="str">
        <f ca="1">IFERROR(SUM(OFFSET(J163,1,1,Tableau1[[#This Row],[nombre de sous-niveau]],1)),"")</f>
        <v/>
      </c>
      <c r="K163" s="6">
        <f>IFERROR(IF(Tableau1[[#This Row],[Type Ligne]]="détail",Tableau1[[#This Row],[Quantité Totale]]*Tableau1[[#This Row],[Prix unitaire HT]]*(1-Tableau1[[#This Row],[% remise ligne]]),""),"")</f>
        <v>74.591999999999999</v>
      </c>
      <c r="L163" s="4" t="s">
        <v>24</v>
      </c>
      <c r="M163" s="5">
        <v>0.72499999999999998</v>
      </c>
    </row>
    <row r="164" spans="1:13" x14ac:dyDescent="0.2">
      <c r="A164" s="3">
        <v>17030000</v>
      </c>
      <c r="B164" s="4" t="s">
        <v>15</v>
      </c>
      <c r="C164" s="3">
        <v>4</v>
      </c>
      <c r="D164" s="3" cm="1">
        <f t="array" ref="D164">MIN(IFERROR(IF(C164-{0;1;2;3;4;5;6;7}&gt;=0,MATCH(C164-{0;1;2;3;4;5;6;7},C165:C$831,0)-1,""),""))</f>
        <v>0</v>
      </c>
      <c r="E164" s="4" t="s">
        <v>16</v>
      </c>
      <c r="F164" s="4" t="s">
        <v>88</v>
      </c>
      <c r="G164" s="5">
        <v>16</v>
      </c>
      <c r="H164" s="5">
        <v>1.07</v>
      </c>
      <c r="I164" s="5">
        <f>IFERROR(_xlfn.XLOOKUP(Tableau1[[#This Row],[Groupe rem. article]],$O$3:$O$6,$P$3:$P$6),"")</f>
        <v>0.3</v>
      </c>
      <c r="J164" s="5" t="str">
        <f ca="1">IFERROR(SUM(OFFSET(J164,1,1,Tableau1[[#This Row],[nombre de sous-niveau]],1)),"")</f>
        <v/>
      </c>
      <c r="K164" s="6">
        <f>IFERROR(IF(Tableau1[[#This Row],[Type Ligne]]="détail",Tableau1[[#This Row],[Quantité Totale]]*Tableau1[[#This Row],[Prix unitaire HT]]*(1-Tableau1[[#This Row],[% remise ligne]]),""),"")</f>
        <v>11.984</v>
      </c>
      <c r="L164" s="4" t="s">
        <v>24</v>
      </c>
      <c r="M164" s="5">
        <v>7.4999999999999997E-2</v>
      </c>
    </row>
    <row r="165" spans="1:13" x14ac:dyDescent="0.2">
      <c r="A165" s="3">
        <v>17040000</v>
      </c>
      <c r="B165" s="4" t="s">
        <v>15</v>
      </c>
      <c r="C165" s="3">
        <v>4</v>
      </c>
      <c r="D165" s="3" cm="1">
        <f t="array" ref="D165">MIN(IFERROR(IF(C165-{0;1;2;3;4;5;6;7}&gt;=0,MATCH(C165-{0;1;2;3;4;5;6;7},C166:C$831,0)-1,""),""))</f>
        <v>0</v>
      </c>
      <c r="E165" s="4" t="s">
        <v>16</v>
      </c>
      <c r="F165" s="4" t="s">
        <v>23</v>
      </c>
      <c r="G165" s="5">
        <v>16</v>
      </c>
      <c r="H165" s="5">
        <v>0.21</v>
      </c>
      <c r="I165" s="5">
        <f>IFERROR(_xlfn.XLOOKUP(Tableau1[[#This Row],[Groupe rem. article]],$O$3:$O$6,$P$3:$P$6),"")</f>
        <v>0.3</v>
      </c>
      <c r="J165" s="5" t="str">
        <f ca="1">IFERROR(SUM(OFFSET(J165,1,1,Tableau1[[#This Row],[nombre de sous-niveau]],1)),"")</f>
        <v/>
      </c>
      <c r="K165" s="6">
        <f>IFERROR(IF(Tableau1[[#This Row],[Type Ligne]]="détail",Tableau1[[#This Row],[Quantité Totale]]*Tableau1[[#This Row],[Prix unitaire HT]]*(1-Tableau1[[#This Row],[% remise ligne]]),""),"")</f>
        <v>2.3519999999999999</v>
      </c>
      <c r="L165" s="4" t="s">
        <v>24</v>
      </c>
      <c r="M165" s="5">
        <v>0.01</v>
      </c>
    </row>
    <row r="166" spans="1:13" x14ac:dyDescent="0.2">
      <c r="A166" s="3">
        <v>17050000</v>
      </c>
      <c r="B166" s="4" t="s">
        <v>15</v>
      </c>
      <c r="C166" s="3">
        <v>4</v>
      </c>
      <c r="D166" s="3" cm="1">
        <f t="array" ref="D166">MIN(IFERROR(IF(C166-{0;1;2;3;4;5;6;7}&gt;=0,MATCH(C166-{0;1;2;3;4;5;6;7},C167:C$831,0)-1,""),""))</f>
        <v>0</v>
      </c>
      <c r="E166" s="4" t="s">
        <v>16</v>
      </c>
      <c r="F166" s="4" t="s">
        <v>66</v>
      </c>
      <c r="G166" s="5">
        <v>4</v>
      </c>
      <c r="H166" s="5">
        <v>0.35</v>
      </c>
      <c r="I166" s="5">
        <f>IFERROR(_xlfn.XLOOKUP(Tableau1[[#This Row],[Groupe rem. article]],$O$3:$O$6,$P$3:$P$6),"")</f>
        <v>0.3</v>
      </c>
      <c r="J166" s="5" t="str">
        <f ca="1">IFERROR(SUM(OFFSET(J166,1,1,Tableau1[[#This Row],[nombre de sous-niveau]],1)),"")</f>
        <v/>
      </c>
      <c r="K166" s="6">
        <f>IFERROR(IF(Tableau1[[#This Row],[Type Ligne]]="détail",Tableau1[[#This Row],[Quantité Totale]]*Tableau1[[#This Row],[Prix unitaire HT]]*(1-Tableau1[[#This Row],[% remise ligne]]),""),"")</f>
        <v>0.97999999999999987</v>
      </c>
      <c r="L166" s="4" t="s">
        <v>24</v>
      </c>
      <c r="M166" s="5">
        <v>2.5000000000000001E-2</v>
      </c>
    </row>
    <row r="167" spans="1:13" x14ac:dyDescent="0.2">
      <c r="A167" s="3">
        <v>17060000</v>
      </c>
      <c r="B167" s="4" t="s">
        <v>15</v>
      </c>
      <c r="C167" s="3">
        <v>4</v>
      </c>
      <c r="D167" s="3" cm="1">
        <f t="array" ref="D167">MIN(IFERROR(IF(C167-{0;1;2;3;4;5;6;7}&gt;=0,MATCH(C167-{0;1;2;3;4;5;6;7},C168:C$831,0)-1,""),""))</f>
        <v>0</v>
      </c>
      <c r="E167" s="4" t="s">
        <v>16</v>
      </c>
      <c r="F167" s="4" t="s">
        <v>32</v>
      </c>
      <c r="G167" s="5">
        <v>4</v>
      </c>
      <c r="H167" s="5">
        <v>0.09</v>
      </c>
      <c r="I167" s="5">
        <f>IFERROR(_xlfn.XLOOKUP(Tableau1[[#This Row],[Groupe rem. article]],$O$3:$O$6,$P$3:$P$6),"")</f>
        <v>0.3</v>
      </c>
      <c r="J167" s="5" t="str">
        <f ca="1">IFERROR(SUM(OFFSET(J167,1,1,Tableau1[[#This Row],[nombre de sous-niveau]],1)),"")</f>
        <v/>
      </c>
      <c r="K167" s="6">
        <f>IFERROR(IF(Tableau1[[#This Row],[Type Ligne]]="détail",Tableau1[[#This Row],[Quantité Totale]]*Tableau1[[#This Row],[Prix unitaire HT]]*(1-Tableau1[[#This Row],[% remise ligne]]),""),"")</f>
        <v>0.252</v>
      </c>
      <c r="L167" s="4" t="s">
        <v>24</v>
      </c>
      <c r="M167" s="5">
        <v>5.0000000000000001E-3</v>
      </c>
    </row>
    <row r="168" spans="1:13" x14ac:dyDescent="0.2">
      <c r="A168" s="3">
        <v>17070000</v>
      </c>
      <c r="B168" s="4" t="s">
        <v>15</v>
      </c>
      <c r="C168" s="3">
        <v>4</v>
      </c>
      <c r="D168" s="3" cm="1">
        <f t="array" ref="D168">MIN(IFERROR(IF(C168-{0;1;2;3;4;5;6;7}&gt;=0,MATCH(C168-{0;1;2;3;4;5;6;7},C169:C$831,0)-1,""),""))</f>
        <v>0</v>
      </c>
      <c r="E168" s="4" t="s">
        <v>16</v>
      </c>
      <c r="F168" s="4" t="s">
        <v>48</v>
      </c>
      <c r="G168" s="5">
        <v>40</v>
      </c>
      <c r="H168" s="5">
        <v>0.16</v>
      </c>
      <c r="I168" s="5">
        <f>IFERROR(_xlfn.XLOOKUP(Tableau1[[#This Row],[Groupe rem. article]],$O$3:$O$6,$P$3:$P$6),"")</f>
        <v>0.3</v>
      </c>
      <c r="J168" s="5" t="str">
        <f ca="1">IFERROR(SUM(OFFSET(J168,1,1,Tableau1[[#This Row],[nombre de sous-niveau]],1)),"")</f>
        <v/>
      </c>
      <c r="K168" s="6">
        <f>IFERROR(IF(Tableau1[[#This Row],[Type Ligne]]="détail",Tableau1[[#This Row],[Quantité Totale]]*Tableau1[[#This Row],[Prix unitaire HT]]*(1-Tableau1[[#This Row],[% remise ligne]]),""),"")</f>
        <v>4.4799999999999995</v>
      </c>
      <c r="L168" s="4" t="s">
        <v>24</v>
      </c>
      <c r="M168" s="5">
        <v>7.0000000000000001E-3</v>
      </c>
    </row>
    <row r="169" spans="1:13" x14ac:dyDescent="0.2">
      <c r="A169" s="3">
        <v>18000000</v>
      </c>
      <c r="B169" s="4" t="s">
        <v>11</v>
      </c>
      <c r="C169" s="3">
        <v>3</v>
      </c>
      <c r="D169" s="3" cm="1">
        <f t="array" ref="D169">MIN(IFERROR(IF(C169-{0;1;2;3;4;5;6;7}&gt;=0,MATCH(C169-{0;1;2;3;4;5;6;7},C170:C$831,0)-1,""),""))</f>
        <v>7</v>
      </c>
      <c r="E169" s="4" t="s">
        <v>17</v>
      </c>
      <c r="F169" s="4" t="s">
        <v>89</v>
      </c>
      <c r="G169" s="5">
        <v>4</v>
      </c>
      <c r="H169" s="5">
        <v>97.34</v>
      </c>
      <c r="I169" s="5">
        <f>IFERROR(_xlfn.XLOOKUP(Tableau1[[#This Row],[Groupe rem. article]],$O$3:$O$6,$P$3:$P$6),"")</f>
        <v>0.4</v>
      </c>
      <c r="J169" s="5">
        <f ca="1">IFERROR(SUM(OFFSET(J169,1,1,Tableau1[[#This Row],[nombre de sous-niveau]],1)),"")</f>
        <v>238.59199999999998</v>
      </c>
      <c r="K169" s="6" t="str">
        <f>IFERROR(IF(Tableau1[[#This Row],[Type Ligne]]="détail",Tableau1[[#This Row],[Quantité Totale]]*Tableau1[[#This Row],[Prix unitaire HT]]*(1-Tableau1[[#This Row],[% remise ligne]]),""),"")</f>
        <v/>
      </c>
      <c r="L169" s="4" t="s">
        <v>19</v>
      </c>
      <c r="M169" s="5">
        <v>6.6740000000000004</v>
      </c>
    </row>
    <row r="170" spans="1:13" x14ac:dyDescent="0.2">
      <c r="A170" s="3">
        <v>18010000</v>
      </c>
      <c r="B170" s="4" t="s">
        <v>15</v>
      </c>
      <c r="C170" s="3">
        <v>4</v>
      </c>
      <c r="D170" s="3" cm="1">
        <f t="array" ref="D170">MIN(IFERROR(IF(C170-{0;1;2;3;4;5;6;7}&gt;=0,MATCH(C170-{0;1;2;3;4;5;6;7},C171:C$831,0)-1,""),""))</f>
        <v>0</v>
      </c>
      <c r="E170" s="4" t="s">
        <v>16</v>
      </c>
      <c r="F170" s="4" t="s">
        <v>55</v>
      </c>
      <c r="G170" s="5">
        <v>32</v>
      </c>
      <c r="H170" s="5">
        <v>0.23</v>
      </c>
      <c r="I170" s="5">
        <f>IFERROR(_xlfn.XLOOKUP(Tableau1[[#This Row],[Groupe rem. article]],$O$3:$O$6,$P$3:$P$6),"")</f>
        <v>0.3</v>
      </c>
      <c r="J170" s="5" t="str">
        <f ca="1">IFERROR(SUM(OFFSET(J170,1,1,Tableau1[[#This Row],[nombre de sous-niveau]],1)),"")</f>
        <v/>
      </c>
      <c r="K170" s="6">
        <f>IFERROR(IF(Tableau1[[#This Row],[Type Ligne]]="détail",Tableau1[[#This Row],[Quantité Totale]]*Tableau1[[#This Row],[Prix unitaire HT]]*(1-Tableau1[[#This Row],[% remise ligne]]),""),"")</f>
        <v>5.1520000000000001</v>
      </c>
      <c r="L170" s="4" t="s">
        <v>24</v>
      </c>
      <c r="M170" s="5">
        <v>1.4999999999999999E-2</v>
      </c>
    </row>
    <row r="171" spans="1:13" x14ac:dyDescent="0.2">
      <c r="A171" s="3">
        <v>18020000</v>
      </c>
      <c r="B171" s="4" t="s">
        <v>15</v>
      </c>
      <c r="C171" s="3">
        <v>4</v>
      </c>
      <c r="D171" s="3" cm="1">
        <f t="array" ref="D171">MIN(IFERROR(IF(C171-{0;1;2;3;4;5;6;7}&gt;=0,MATCH(C171-{0;1;2;3;4;5;6;7},C172:C$831,0)-1,""),""))</f>
        <v>0</v>
      </c>
      <c r="E171" s="4" t="s">
        <v>16</v>
      </c>
      <c r="F171" s="4" t="s">
        <v>35</v>
      </c>
      <c r="G171" s="5">
        <v>16</v>
      </c>
      <c r="H171" s="5">
        <v>7.0000000000000007E-2</v>
      </c>
      <c r="I171" s="5">
        <f>IFERROR(_xlfn.XLOOKUP(Tableau1[[#This Row],[Groupe rem. article]],$O$3:$O$6,$P$3:$P$6),"")</f>
        <v>0.3</v>
      </c>
      <c r="J171" s="5" t="str">
        <f ca="1">IFERROR(SUM(OFFSET(J171,1,1,Tableau1[[#This Row],[nombre de sous-niveau]],1)),"")</f>
        <v/>
      </c>
      <c r="K171" s="6">
        <f>IFERROR(IF(Tableau1[[#This Row],[Type Ligne]]="détail",Tableau1[[#This Row],[Quantité Totale]]*Tableau1[[#This Row],[Prix unitaire HT]]*(1-Tableau1[[#This Row],[% remise ligne]]),""),"")</f>
        <v>0.78400000000000003</v>
      </c>
      <c r="L171" s="4" t="s">
        <v>24</v>
      </c>
      <c r="M171" s="5">
        <v>3.0000000000000001E-3</v>
      </c>
    </row>
    <row r="172" spans="1:13" x14ac:dyDescent="0.2">
      <c r="A172" s="3">
        <v>18030000</v>
      </c>
      <c r="B172" s="4" t="s">
        <v>15</v>
      </c>
      <c r="C172" s="3">
        <v>4</v>
      </c>
      <c r="D172" s="3" cm="1">
        <f t="array" ref="D172">MIN(IFERROR(IF(C172-{0;1;2;3;4;5;6;7}&gt;=0,MATCH(C172-{0;1;2;3;4;5;6;7},C173:C$831,0)-1,""),""))</f>
        <v>0</v>
      </c>
      <c r="E172" s="4" t="s">
        <v>16</v>
      </c>
      <c r="F172" s="4" t="s">
        <v>66</v>
      </c>
      <c r="G172" s="5">
        <v>4</v>
      </c>
      <c r="H172" s="5">
        <v>0.35</v>
      </c>
      <c r="I172" s="5">
        <f>IFERROR(_xlfn.XLOOKUP(Tableau1[[#This Row],[Groupe rem. article]],$O$3:$O$6,$P$3:$P$6),"")</f>
        <v>0.3</v>
      </c>
      <c r="J172" s="5" t="str">
        <f ca="1">IFERROR(SUM(OFFSET(J172,1,1,Tableau1[[#This Row],[nombre de sous-niveau]],1)),"")</f>
        <v/>
      </c>
      <c r="K172" s="6">
        <f>IFERROR(IF(Tableau1[[#This Row],[Type Ligne]]="détail",Tableau1[[#This Row],[Quantité Totale]]*Tableau1[[#This Row],[Prix unitaire HT]]*(1-Tableau1[[#This Row],[% remise ligne]]),""),"")</f>
        <v>0.97999999999999987</v>
      </c>
      <c r="L172" s="4" t="s">
        <v>24</v>
      </c>
      <c r="M172" s="5">
        <v>2.5000000000000001E-2</v>
      </c>
    </row>
    <row r="173" spans="1:13" x14ac:dyDescent="0.2">
      <c r="A173" s="3">
        <v>18040000</v>
      </c>
      <c r="B173" s="4" t="s">
        <v>15</v>
      </c>
      <c r="C173" s="3">
        <v>4</v>
      </c>
      <c r="D173" s="3" cm="1">
        <f t="array" ref="D173">MIN(IFERROR(IF(C173-{0;1;2;3;4;5;6;7}&gt;=0,MATCH(C173-{0;1;2;3;4;5;6;7},C174:C$831,0)-1,""),""))</f>
        <v>0</v>
      </c>
      <c r="E173" s="4" t="s">
        <v>16</v>
      </c>
      <c r="F173" s="4" t="s">
        <v>86</v>
      </c>
      <c r="G173" s="5">
        <v>8</v>
      </c>
      <c r="H173" s="5">
        <v>40.31</v>
      </c>
      <c r="I173" s="5">
        <f>IFERROR(_xlfn.XLOOKUP(Tableau1[[#This Row],[Groupe rem. article]],$O$3:$O$6,$P$3:$P$6),"")</f>
        <v>0.4</v>
      </c>
      <c r="J173" s="5" t="str">
        <f ca="1">IFERROR(SUM(OFFSET(J173,1,1,Tableau1[[#This Row],[nombre de sous-niveau]],1)),"")</f>
        <v/>
      </c>
      <c r="K173" s="6">
        <f>IFERROR(IF(Tableau1[[#This Row],[Type Ligne]]="détail",Tableau1[[#This Row],[Quantité Totale]]*Tableau1[[#This Row],[Prix unitaire HT]]*(1-Tableau1[[#This Row],[% remise ligne]]),""),"")</f>
        <v>193.488</v>
      </c>
      <c r="L173" s="4" t="s">
        <v>19</v>
      </c>
      <c r="M173" s="5">
        <v>6.2789999999999999</v>
      </c>
    </row>
    <row r="174" spans="1:13" x14ac:dyDescent="0.2">
      <c r="A174" s="3">
        <v>18050000</v>
      </c>
      <c r="B174" s="4" t="s">
        <v>15</v>
      </c>
      <c r="C174" s="3">
        <v>4</v>
      </c>
      <c r="D174" s="3" cm="1">
        <f t="array" ref="D174">MIN(IFERROR(IF(C174-{0;1;2;3;4;5;6;7}&gt;=0,MATCH(C174-{0;1;2;3;4;5;6;7},C175:C$831,0)-1,""),""))</f>
        <v>0</v>
      </c>
      <c r="E174" s="4" t="s">
        <v>16</v>
      </c>
      <c r="F174" s="4" t="s">
        <v>32</v>
      </c>
      <c r="G174" s="5">
        <v>36</v>
      </c>
      <c r="H174" s="5">
        <v>0.09</v>
      </c>
      <c r="I174" s="5">
        <f>IFERROR(_xlfn.XLOOKUP(Tableau1[[#This Row],[Groupe rem. article]],$O$3:$O$6,$P$3:$P$6),"")</f>
        <v>0.3</v>
      </c>
      <c r="J174" s="5" t="str">
        <f ca="1">IFERROR(SUM(OFFSET(J174,1,1,Tableau1[[#This Row],[nombre de sous-niveau]],1)),"")</f>
        <v/>
      </c>
      <c r="K174" s="6">
        <f>IFERROR(IF(Tableau1[[#This Row],[Type Ligne]]="détail",Tableau1[[#This Row],[Quantité Totale]]*Tableau1[[#This Row],[Prix unitaire HT]]*(1-Tableau1[[#This Row],[% remise ligne]]),""),"")</f>
        <v>2.2679999999999998</v>
      </c>
      <c r="L174" s="4" t="s">
        <v>24</v>
      </c>
      <c r="M174" s="5">
        <v>5.0000000000000001E-3</v>
      </c>
    </row>
    <row r="175" spans="1:13" x14ac:dyDescent="0.2">
      <c r="A175" s="3">
        <v>18060000</v>
      </c>
      <c r="B175" s="4" t="s">
        <v>15</v>
      </c>
      <c r="C175" s="3">
        <v>4</v>
      </c>
      <c r="D175" s="3" cm="1">
        <f t="array" ref="D175">MIN(IFERROR(IF(C175-{0;1;2;3;4;5;6;7}&gt;=0,MATCH(C175-{0;1;2;3;4;5;6;7},C176:C$831,0)-1,""),""))</f>
        <v>0</v>
      </c>
      <c r="E175" s="4" t="s">
        <v>16</v>
      </c>
      <c r="F175" s="4" t="s">
        <v>90</v>
      </c>
      <c r="G175" s="5">
        <v>16</v>
      </c>
      <c r="H175" s="5">
        <v>2.29</v>
      </c>
      <c r="I175" s="5">
        <f>IFERROR(_xlfn.XLOOKUP(Tableau1[[#This Row],[Groupe rem. article]],$O$3:$O$6,$P$3:$P$6),"")</f>
        <v>0.3</v>
      </c>
      <c r="J175" s="5" t="str">
        <f ca="1">IFERROR(SUM(OFFSET(J175,1,1,Tableau1[[#This Row],[nombre de sous-niveau]],1)),"")</f>
        <v/>
      </c>
      <c r="K175" s="6">
        <f>IFERROR(IF(Tableau1[[#This Row],[Type Ligne]]="détail",Tableau1[[#This Row],[Quantité Totale]]*Tableau1[[#This Row],[Prix unitaire HT]]*(1-Tableau1[[#This Row],[% remise ligne]]),""),"")</f>
        <v>25.648</v>
      </c>
      <c r="L175" s="4" t="s">
        <v>24</v>
      </c>
      <c r="M175" s="5">
        <v>0.23</v>
      </c>
    </row>
    <row r="176" spans="1:13" x14ac:dyDescent="0.2">
      <c r="A176" s="3">
        <v>18070000</v>
      </c>
      <c r="B176" s="4" t="s">
        <v>15</v>
      </c>
      <c r="C176" s="3">
        <v>4</v>
      </c>
      <c r="D176" s="3" cm="1">
        <f t="array" ref="D176">MIN(IFERROR(IF(C176-{0;1;2;3;4;5;6;7}&gt;=0,MATCH(C176-{0;1;2;3;4;5;6;7},C177:C$831,0)-1,""),""))</f>
        <v>0</v>
      </c>
      <c r="E176" s="4" t="s">
        <v>16</v>
      </c>
      <c r="F176" s="4" t="s">
        <v>91</v>
      </c>
      <c r="G176" s="5">
        <v>16</v>
      </c>
      <c r="H176" s="5">
        <v>1.07</v>
      </c>
      <c r="I176" s="5">
        <f>IFERROR(_xlfn.XLOOKUP(Tableau1[[#This Row],[Groupe rem. article]],$O$3:$O$6,$P$3:$P$6),"")</f>
        <v>0.4</v>
      </c>
      <c r="J176" s="5" t="str">
        <f ca="1">IFERROR(SUM(OFFSET(J176,1,1,Tableau1[[#This Row],[nombre de sous-niveau]],1)),"")</f>
        <v/>
      </c>
      <c r="K176" s="6">
        <f>IFERROR(IF(Tableau1[[#This Row],[Type Ligne]]="détail",Tableau1[[#This Row],[Quantité Totale]]*Tableau1[[#This Row],[Prix unitaire HT]]*(1-Tableau1[[#This Row],[% remise ligne]]),""),"")</f>
        <v>10.272</v>
      </c>
      <c r="L176" s="4" t="s">
        <v>19</v>
      </c>
      <c r="M176" s="5">
        <v>0.11700000000000001</v>
      </c>
    </row>
    <row r="177" spans="1:13" x14ac:dyDescent="0.2">
      <c r="A177" s="3">
        <v>19000000</v>
      </c>
      <c r="B177" s="4" t="s">
        <v>11</v>
      </c>
      <c r="C177" s="3">
        <v>3</v>
      </c>
      <c r="D177" s="3" cm="1">
        <f t="array" ref="D177">MIN(IFERROR(IF(C177-{0;1;2;3;4;5;6;7}&gt;=0,MATCH(C177-{0;1;2;3;4;5;6;7},C178:C$831,0)-1,""),""))</f>
        <v>7</v>
      </c>
      <c r="E177" s="4" t="s">
        <v>17</v>
      </c>
      <c r="F177" s="4" t="s">
        <v>92</v>
      </c>
      <c r="G177" s="5">
        <v>6</v>
      </c>
      <c r="H177" s="5">
        <v>301.83999999999997</v>
      </c>
      <c r="I177" s="5" t="str">
        <f>IFERROR(_xlfn.XLOOKUP(Tableau1[[#This Row],[Groupe rem. article]],$O$3:$O$6,$P$3:$P$6),"")</f>
        <v/>
      </c>
      <c r="J177" s="5">
        <f ca="1">IFERROR(SUM(OFFSET(J177,1,1,Tableau1[[#This Row],[nombre de sous-niveau]],1)),"")</f>
        <v>1114.44</v>
      </c>
      <c r="K177" s="6" t="str">
        <f>IFERROR(IF(Tableau1[[#This Row],[Type Ligne]]="détail",Tableau1[[#This Row],[Quantité Totale]]*Tableau1[[#This Row],[Prix unitaire HT]]*(1-Tableau1[[#This Row],[% remise ligne]]),""),"")</f>
        <v/>
      </c>
      <c r="L177" s="4" t="s">
        <v>14</v>
      </c>
      <c r="M177" s="5">
        <v>20.640999999999998</v>
      </c>
    </row>
    <row r="178" spans="1:13" x14ac:dyDescent="0.2">
      <c r="A178" s="3">
        <v>19010000</v>
      </c>
      <c r="B178" s="4" t="s">
        <v>15</v>
      </c>
      <c r="C178" s="3">
        <v>4</v>
      </c>
      <c r="D178" s="3" cm="1">
        <f t="array" ref="D178">MIN(IFERROR(IF(C178-{0;1;2;3;4;5;6;7}&gt;=0,MATCH(C178-{0;1;2;3;4;5;6;7},C179:C$831,0)-1,""),""))</f>
        <v>0</v>
      </c>
      <c r="E178" s="4" t="s">
        <v>16</v>
      </c>
      <c r="F178" s="4" t="s">
        <v>93</v>
      </c>
      <c r="G178" s="5">
        <v>12</v>
      </c>
      <c r="H178" s="5">
        <v>127.74</v>
      </c>
      <c r="I178" s="5">
        <f>IFERROR(_xlfn.XLOOKUP(Tableau1[[#This Row],[Groupe rem. article]],$O$3:$O$6,$P$3:$P$6),"")</f>
        <v>0.4</v>
      </c>
      <c r="J178" s="5" t="str">
        <f ca="1">IFERROR(SUM(OFFSET(J178,1,1,Tableau1[[#This Row],[nombre de sous-niveau]],1)),"")</f>
        <v/>
      </c>
      <c r="K178" s="6">
        <f>IFERROR(IF(Tableau1[[#This Row],[Type Ligne]]="détail",Tableau1[[#This Row],[Quantité Totale]]*Tableau1[[#This Row],[Prix unitaire HT]]*(1-Tableau1[[#This Row],[% remise ligne]]),""),"")</f>
        <v>919.72799999999995</v>
      </c>
      <c r="L178" s="4" t="s">
        <v>19</v>
      </c>
      <c r="M178" s="5">
        <v>17.994</v>
      </c>
    </row>
    <row r="179" spans="1:13" x14ac:dyDescent="0.2">
      <c r="A179" s="3">
        <v>19020000</v>
      </c>
      <c r="B179" s="4" t="s">
        <v>15</v>
      </c>
      <c r="C179" s="3">
        <v>4</v>
      </c>
      <c r="D179" s="3" cm="1">
        <f t="array" ref="D179">MIN(IFERROR(IF(C179-{0;1;2;3;4;5;6;7}&gt;=0,MATCH(C179-{0;1;2;3;4;5;6;7},C180:C$831,0)-1,""),""))</f>
        <v>0</v>
      </c>
      <c r="E179" s="4" t="s">
        <v>16</v>
      </c>
      <c r="F179" s="4" t="s">
        <v>94</v>
      </c>
      <c r="G179" s="5">
        <v>6</v>
      </c>
      <c r="H179" s="5">
        <v>10.09</v>
      </c>
      <c r="I179" s="5">
        <f>IFERROR(_xlfn.XLOOKUP(Tableau1[[#This Row],[Groupe rem. article]],$O$3:$O$6,$P$3:$P$6),"")</f>
        <v>0.3</v>
      </c>
      <c r="J179" s="5" t="str">
        <f ca="1">IFERROR(SUM(OFFSET(J179,1,1,Tableau1[[#This Row],[nombre de sous-niveau]],1)),"")</f>
        <v/>
      </c>
      <c r="K179" s="6">
        <f>IFERROR(IF(Tableau1[[#This Row],[Type Ligne]]="détail",Tableau1[[#This Row],[Quantité Totale]]*Tableau1[[#This Row],[Prix unitaire HT]]*(1-Tableau1[[#This Row],[% remise ligne]]),""),"")</f>
        <v>42.378</v>
      </c>
      <c r="L179" s="4" t="s">
        <v>24</v>
      </c>
      <c r="M179" s="5">
        <v>0.79</v>
      </c>
    </row>
    <row r="180" spans="1:13" x14ac:dyDescent="0.2">
      <c r="A180" s="3">
        <v>19030000</v>
      </c>
      <c r="B180" s="4" t="s">
        <v>15</v>
      </c>
      <c r="C180" s="3">
        <v>4</v>
      </c>
      <c r="D180" s="3" cm="1">
        <f t="array" ref="D180">MIN(IFERROR(IF(C180-{0;1;2;3;4;5;6;7}&gt;=0,MATCH(C180-{0;1;2;3;4;5;6;7},C181:C$831,0)-1,""),""))</f>
        <v>0</v>
      </c>
      <c r="E180" s="4" t="s">
        <v>16</v>
      </c>
      <c r="F180" s="4" t="s">
        <v>95</v>
      </c>
      <c r="G180" s="5">
        <v>6</v>
      </c>
      <c r="H180" s="5">
        <v>10.09</v>
      </c>
      <c r="I180" s="5">
        <f>IFERROR(_xlfn.XLOOKUP(Tableau1[[#This Row],[Groupe rem. article]],$O$3:$O$6,$P$3:$P$6),"")</f>
        <v>0.3</v>
      </c>
      <c r="J180" s="5" t="str">
        <f ca="1">IFERROR(SUM(OFFSET(J180,1,1,Tableau1[[#This Row],[nombre de sous-niveau]],1)),"")</f>
        <v/>
      </c>
      <c r="K180" s="6">
        <f>IFERROR(IF(Tableau1[[#This Row],[Type Ligne]]="détail",Tableau1[[#This Row],[Quantité Totale]]*Tableau1[[#This Row],[Prix unitaire HT]]*(1-Tableau1[[#This Row],[% remise ligne]]),""),"")</f>
        <v>42.378</v>
      </c>
      <c r="L180" s="4" t="s">
        <v>24</v>
      </c>
      <c r="M180" s="5">
        <v>0.79</v>
      </c>
    </row>
    <row r="181" spans="1:13" x14ac:dyDescent="0.2">
      <c r="A181" s="3">
        <v>19040000</v>
      </c>
      <c r="B181" s="4" t="s">
        <v>15</v>
      </c>
      <c r="C181" s="3">
        <v>4</v>
      </c>
      <c r="D181" s="3" cm="1">
        <f t="array" ref="D181">MIN(IFERROR(IF(C181-{0;1;2;3;4;5;6;7}&gt;=0,MATCH(C181-{0;1;2;3;4;5;6;7},C182:C$831,0)-1,""),""))</f>
        <v>0</v>
      </c>
      <c r="E181" s="4" t="s">
        <v>16</v>
      </c>
      <c r="F181" s="4" t="s">
        <v>96</v>
      </c>
      <c r="G181" s="5">
        <v>12</v>
      </c>
      <c r="H181" s="5">
        <v>9.4499999999999993</v>
      </c>
      <c r="I181" s="5">
        <f>IFERROR(_xlfn.XLOOKUP(Tableau1[[#This Row],[Groupe rem. article]],$O$3:$O$6,$P$3:$P$6),"")</f>
        <v>0.3</v>
      </c>
      <c r="J181" s="5" t="str">
        <f ca="1">IFERROR(SUM(OFFSET(J181,1,1,Tableau1[[#This Row],[nombre de sous-niveau]],1)),"")</f>
        <v/>
      </c>
      <c r="K181" s="6">
        <f>IFERROR(IF(Tableau1[[#This Row],[Type Ligne]]="détail",Tableau1[[#This Row],[Quantité Totale]]*Tableau1[[#This Row],[Prix unitaire HT]]*(1-Tableau1[[#This Row],[% remise ligne]]),""),"")</f>
        <v>79.38</v>
      </c>
      <c r="L181" s="4" t="s">
        <v>24</v>
      </c>
      <c r="M181" s="5">
        <v>0.94</v>
      </c>
    </row>
    <row r="182" spans="1:13" x14ac:dyDescent="0.2">
      <c r="A182" s="3">
        <v>19050000</v>
      </c>
      <c r="B182" s="4" t="s">
        <v>15</v>
      </c>
      <c r="C182" s="3">
        <v>4</v>
      </c>
      <c r="D182" s="3" cm="1">
        <f t="array" ref="D182">MIN(IFERROR(IF(C182-{0;1;2;3;4;5;6;7}&gt;=0,MATCH(C182-{0;1;2;3;4;5;6;7},C183:C$831,0)-1,""),""))</f>
        <v>0</v>
      </c>
      <c r="E182" s="4" t="s">
        <v>16</v>
      </c>
      <c r="F182" s="4" t="s">
        <v>69</v>
      </c>
      <c r="G182" s="5">
        <v>12</v>
      </c>
      <c r="H182" s="5">
        <v>1.3</v>
      </c>
      <c r="I182" s="5">
        <f>IFERROR(_xlfn.XLOOKUP(Tableau1[[#This Row],[Groupe rem. article]],$O$3:$O$6,$P$3:$P$6),"")</f>
        <v>0.3</v>
      </c>
      <c r="J182" s="5" t="str">
        <f ca="1">IFERROR(SUM(OFFSET(J182,1,1,Tableau1[[#This Row],[nombre de sous-niveau]],1)),"")</f>
        <v/>
      </c>
      <c r="K182" s="6">
        <f>IFERROR(IF(Tableau1[[#This Row],[Type Ligne]]="détail",Tableau1[[#This Row],[Quantité Totale]]*Tableau1[[#This Row],[Prix unitaire HT]]*(1-Tableau1[[#This Row],[% remise ligne]]),""),"")</f>
        <v>10.92</v>
      </c>
      <c r="L182" s="4" t="s">
        <v>24</v>
      </c>
      <c r="M182" s="5">
        <v>9.1999999999999998E-2</v>
      </c>
    </row>
    <row r="183" spans="1:13" x14ac:dyDescent="0.2">
      <c r="A183" s="3">
        <v>19060000</v>
      </c>
      <c r="B183" s="4" t="s">
        <v>15</v>
      </c>
      <c r="C183" s="3">
        <v>4</v>
      </c>
      <c r="D183" s="3" cm="1">
        <f t="array" ref="D183">MIN(IFERROR(IF(C183-{0;1;2;3;4;5;6;7}&gt;=0,MATCH(C183-{0;1;2;3;4;5;6;7},C184:C$831,0)-1,""),""))</f>
        <v>0</v>
      </c>
      <c r="E183" s="4" t="s">
        <v>16</v>
      </c>
      <c r="F183" s="4" t="s">
        <v>97</v>
      </c>
      <c r="G183" s="5">
        <v>48</v>
      </c>
      <c r="H183" s="5">
        <v>0.45</v>
      </c>
      <c r="I183" s="5">
        <f>IFERROR(_xlfn.XLOOKUP(Tableau1[[#This Row],[Groupe rem. article]],$O$3:$O$6,$P$3:$P$6),"")</f>
        <v>0.3</v>
      </c>
      <c r="J183" s="5" t="str">
        <f ca="1">IFERROR(SUM(OFFSET(J183,1,1,Tableau1[[#This Row],[nombre de sous-niveau]],1)),"")</f>
        <v/>
      </c>
      <c r="K183" s="6">
        <f>IFERROR(IF(Tableau1[[#This Row],[Type Ligne]]="détail",Tableau1[[#This Row],[Quantité Totale]]*Tableau1[[#This Row],[Prix unitaire HT]]*(1-Tableau1[[#This Row],[% remise ligne]]),""),"")</f>
        <v>15.12</v>
      </c>
      <c r="L183" s="4" t="s">
        <v>24</v>
      </c>
      <c r="M183" s="5">
        <v>0.03</v>
      </c>
    </row>
    <row r="184" spans="1:13" x14ac:dyDescent="0.2">
      <c r="A184" s="3">
        <v>19070000</v>
      </c>
      <c r="B184" s="4" t="s">
        <v>15</v>
      </c>
      <c r="C184" s="3">
        <v>4</v>
      </c>
      <c r="D184" s="3" cm="1">
        <f t="array" ref="D184">MIN(IFERROR(IF(C184-{0;1;2;3;4;5;6;7}&gt;=0,MATCH(C184-{0;1;2;3;4;5;6;7},C185:C$831,0)-1,""),""))</f>
        <v>0</v>
      </c>
      <c r="E184" s="4" t="s">
        <v>16</v>
      </c>
      <c r="F184" s="4" t="s">
        <v>32</v>
      </c>
      <c r="G184" s="5">
        <v>72</v>
      </c>
      <c r="H184" s="5">
        <v>0.09</v>
      </c>
      <c r="I184" s="5">
        <f>IFERROR(_xlfn.XLOOKUP(Tableau1[[#This Row],[Groupe rem. article]],$O$3:$O$6,$P$3:$P$6),"")</f>
        <v>0.3</v>
      </c>
      <c r="J184" s="5" t="str">
        <f ca="1">IFERROR(SUM(OFFSET(J184,1,1,Tableau1[[#This Row],[nombre de sous-niveau]],1)),"")</f>
        <v/>
      </c>
      <c r="K184" s="6">
        <f>IFERROR(IF(Tableau1[[#This Row],[Type Ligne]]="détail",Tableau1[[#This Row],[Quantité Totale]]*Tableau1[[#This Row],[Prix unitaire HT]]*(1-Tableau1[[#This Row],[% remise ligne]]),""),"")</f>
        <v>4.5359999999999996</v>
      </c>
      <c r="L184" s="4" t="s">
        <v>24</v>
      </c>
      <c r="M184" s="5">
        <v>5.0000000000000001E-3</v>
      </c>
    </row>
    <row r="185" spans="1:13" x14ac:dyDescent="0.2">
      <c r="A185" s="3">
        <v>20000000</v>
      </c>
      <c r="B185" s="4" t="s">
        <v>15</v>
      </c>
      <c r="C185" s="3">
        <v>3</v>
      </c>
      <c r="D185" s="3" cm="1">
        <f t="array" ref="D185">MIN(IFERROR(IF(C185-{0;1;2;3;4;5;6;7}&gt;=0,MATCH(C185-{0;1;2;3;4;5;6;7},C186:C$831,0)-1,""),""))</f>
        <v>0</v>
      </c>
      <c r="E185" s="4" t="s">
        <v>16</v>
      </c>
      <c r="F185" s="4" t="s">
        <v>98</v>
      </c>
      <c r="G185" s="5">
        <v>4</v>
      </c>
      <c r="H185" s="5">
        <v>46.98</v>
      </c>
      <c r="I185" s="5">
        <f>IFERROR(_xlfn.XLOOKUP(Tableau1[[#This Row],[Groupe rem. article]],$O$3:$O$6,$P$3:$P$6),"")</f>
        <v>0.4</v>
      </c>
      <c r="J185" s="5" t="str">
        <f ca="1">IFERROR(SUM(OFFSET(J185,1,1,Tableau1[[#This Row],[nombre de sous-niveau]],1)),"")</f>
        <v/>
      </c>
      <c r="K185" s="6">
        <f>IFERROR(IF(Tableau1[[#This Row],[Type Ligne]]="détail",Tableau1[[#This Row],[Quantité Totale]]*Tableau1[[#This Row],[Prix unitaire HT]]*(1-Tableau1[[#This Row],[% remise ligne]]),""),"")</f>
        <v>112.752</v>
      </c>
      <c r="L185" s="4" t="s">
        <v>19</v>
      </c>
      <c r="M185" s="5">
        <v>1.48</v>
      </c>
    </row>
    <row r="186" spans="1:13" x14ac:dyDescent="0.2">
      <c r="A186" s="3">
        <v>21000000</v>
      </c>
      <c r="B186" s="4" t="s">
        <v>15</v>
      </c>
      <c r="C186" s="3">
        <v>3</v>
      </c>
      <c r="D186" s="3" cm="1">
        <f t="array" ref="D186">MIN(IFERROR(IF(C186-{0;1;2;3;4;5;6;7}&gt;=0,MATCH(C186-{0;1;2;3;4;5;6;7},C187:C$831,0)-1,""),""))</f>
        <v>0</v>
      </c>
      <c r="E186" s="4" t="s">
        <v>16</v>
      </c>
      <c r="F186" s="4" t="s">
        <v>99</v>
      </c>
      <c r="G186" s="5">
        <v>4</v>
      </c>
      <c r="H186" s="5">
        <v>98.05</v>
      </c>
      <c r="I186" s="5">
        <f>IFERROR(_xlfn.XLOOKUP(Tableau1[[#This Row],[Groupe rem. article]],$O$3:$O$6,$P$3:$P$6),"")</f>
        <v>0.4</v>
      </c>
      <c r="J186" s="5" t="str">
        <f ca="1">IFERROR(SUM(OFFSET(J186,1,1,Tableau1[[#This Row],[nombre de sous-niveau]],1)),"")</f>
        <v/>
      </c>
      <c r="K186" s="6">
        <f>IFERROR(IF(Tableau1[[#This Row],[Type Ligne]]="détail",Tableau1[[#This Row],[Quantité Totale]]*Tableau1[[#This Row],[Prix unitaire HT]]*(1-Tableau1[[#This Row],[% remise ligne]]),""),"")</f>
        <v>235.32</v>
      </c>
      <c r="L186" s="4" t="s">
        <v>19</v>
      </c>
      <c r="M186" s="5">
        <v>3.9</v>
      </c>
    </row>
    <row r="187" spans="1:13" x14ac:dyDescent="0.2">
      <c r="A187" s="3">
        <v>22000000</v>
      </c>
      <c r="B187" s="4" t="s">
        <v>11</v>
      </c>
      <c r="C187" s="3">
        <v>3</v>
      </c>
      <c r="D187" s="3" cm="1">
        <f t="array" ref="D187">MIN(IFERROR(IF(C187-{0;1;2;3;4;5;6;7}&gt;=0,MATCH(C187-{0;1;2;3;4;5;6;7},C188:C$831,0)-1,""),""))</f>
        <v>22</v>
      </c>
      <c r="E187" s="4" t="s">
        <v>17</v>
      </c>
      <c r="F187" s="4" t="s">
        <v>100</v>
      </c>
      <c r="G187" s="5">
        <v>1</v>
      </c>
      <c r="H187" s="5">
        <v>143.93</v>
      </c>
      <c r="I187" s="5" t="str">
        <f>IFERROR(_xlfn.XLOOKUP(Tableau1[[#This Row],[Groupe rem. article]],$O$3:$O$6,$P$3:$P$6),"")</f>
        <v/>
      </c>
      <c r="J187" s="5">
        <f ca="1">IFERROR(SUM(OFFSET(J187,1,1,Tableau1[[#This Row],[nombre de sous-niveau]],1)),"")</f>
        <v>98.875</v>
      </c>
      <c r="K187" s="6" t="str">
        <f>IFERROR(IF(Tableau1[[#This Row],[Type Ligne]]="détail",Tableau1[[#This Row],[Quantité Totale]]*Tableau1[[#This Row],[Prix unitaire HT]]*(1-Tableau1[[#This Row],[% remise ligne]]),""),"")</f>
        <v/>
      </c>
      <c r="L187" s="4" t="s">
        <v>14</v>
      </c>
      <c r="M187" s="5">
        <v>1.3660000000000001</v>
      </c>
    </row>
    <row r="188" spans="1:13" x14ac:dyDescent="0.2">
      <c r="A188" s="3">
        <v>22010000</v>
      </c>
      <c r="B188" s="4" t="s">
        <v>15</v>
      </c>
      <c r="C188" s="3">
        <v>4</v>
      </c>
      <c r="D188" s="3" cm="1">
        <f t="array" ref="D188">MIN(IFERROR(IF(C188-{0;1;2;3;4;5;6;7}&gt;=0,MATCH(C188-{0;1;2;3;4;5;6;7},C189:C$831,0)-1,""),""))</f>
        <v>0</v>
      </c>
      <c r="E188" s="4" t="s">
        <v>16</v>
      </c>
      <c r="F188" s="4" t="s">
        <v>101</v>
      </c>
      <c r="G188" s="5">
        <v>100</v>
      </c>
      <c r="H188" s="5">
        <v>0.06</v>
      </c>
      <c r="I188" s="5">
        <f>IFERROR(_xlfn.XLOOKUP(Tableau1[[#This Row],[Groupe rem. article]],$O$3:$O$6,$P$3:$P$6),"")</f>
        <v>0.3</v>
      </c>
      <c r="J188" s="5" t="str">
        <f ca="1">IFERROR(SUM(OFFSET(J188,1,1,Tableau1[[#This Row],[nombre de sous-niveau]],1)),"")</f>
        <v/>
      </c>
      <c r="K188" s="6">
        <f>IFERROR(IF(Tableau1[[#This Row],[Type Ligne]]="détail",Tableau1[[#This Row],[Quantité Totale]]*Tableau1[[#This Row],[Prix unitaire HT]]*(1-Tableau1[[#This Row],[% remise ligne]]),""),"")</f>
        <v>4.1999999999999993</v>
      </c>
      <c r="L188" s="4" t="s">
        <v>24</v>
      </c>
      <c r="M188" s="5">
        <v>3.0000000000000001E-3</v>
      </c>
    </row>
    <row r="189" spans="1:13" x14ac:dyDescent="0.2">
      <c r="A189" s="3">
        <v>22020000</v>
      </c>
      <c r="B189" s="4" t="s">
        <v>15</v>
      </c>
      <c r="C189" s="3">
        <v>4</v>
      </c>
      <c r="D189" s="3" cm="1">
        <f t="array" ref="D189">MIN(IFERROR(IF(C189-{0;1;2;3;4;5;6;7}&gt;=0,MATCH(C189-{0;1;2;3;4;5;6;7},C190:C$831,0)-1,""),""))</f>
        <v>0</v>
      </c>
      <c r="E189" s="4" t="s">
        <v>16</v>
      </c>
      <c r="F189" s="4" t="s">
        <v>102</v>
      </c>
      <c r="G189" s="5">
        <v>30</v>
      </c>
      <c r="H189" s="5">
        <v>0.33</v>
      </c>
      <c r="I189" s="5">
        <f>IFERROR(_xlfn.XLOOKUP(Tableau1[[#This Row],[Groupe rem. article]],$O$3:$O$6,$P$3:$P$6),"")</f>
        <v>0.3</v>
      </c>
      <c r="J189" s="5" t="str">
        <f ca="1">IFERROR(SUM(OFFSET(J189,1,1,Tableau1[[#This Row],[nombre de sous-niveau]],1)),"")</f>
        <v/>
      </c>
      <c r="K189" s="6">
        <f>IFERROR(IF(Tableau1[[#This Row],[Type Ligne]]="détail",Tableau1[[#This Row],[Quantité Totale]]*Tableau1[[#This Row],[Prix unitaire HT]]*(1-Tableau1[[#This Row],[% remise ligne]]),""),"")</f>
        <v>6.93</v>
      </c>
      <c r="L189" s="4" t="s">
        <v>24</v>
      </c>
      <c r="M189" s="5">
        <v>0.02</v>
      </c>
    </row>
    <row r="190" spans="1:13" x14ac:dyDescent="0.2">
      <c r="A190" s="3">
        <v>22030000</v>
      </c>
      <c r="B190" s="4" t="s">
        <v>15</v>
      </c>
      <c r="C190" s="3">
        <v>4</v>
      </c>
      <c r="D190" s="3" cm="1">
        <f t="array" ref="D190">MIN(IFERROR(IF(C190-{0;1;2;3;4;5;6;7}&gt;=0,MATCH(C190-{0;1;2;3;4;5;6;7},C191:C$831,0)-1,""),""))</f>
        <v>0</v>
      </c>
      <c r="E190" s="4" t="s">
        <v>16</v>
      </c>
      <c r="F190" s="4" t="s">
        <v>25</v>
      </c>
      <c r="G190" s="5">
        <v>20</v>
      </c>
      <c r="H190" s="5">
        <v>0.17</v>
      </c>
      <c r="I190" s="5">
        <f>IFERROR(_xlfn.XLOOKUP(Tableau1[[#This Row],[Groupe rem. article]],$O$3:$O$6,$P$3:$P$6),"")</f>
        <v>0.3</v>
      </c>
      <c r="J190" s="5" t="str">
        <f ca="1">IFERROR(SUM(OFFSET(J190,1,1,Tableau1[[#This Row],[nombre de sous-niveau]],1)),"")</f>
        <v/>
      </c>
      <c r="K190" s="6">
        <f>IFERROR(IF(Tableau1[[#This Row],[Type Ligne]]="détail",Tableau1[[#This Row],[Quantité Totale]]*Tableau1[[#This Row],[Prix unitaire HT]]*(1-Tableau1[[#This Row],[% remise ligne]]),""),"")</f>
        <v>2.38</v>
      </c>
      <c r="L190" s="4" t="s">
        <v>24</v>
      </c>
      <c r="M190" s="5">
        <v>1.4999999999999999E-2</v>
      </c>
    </row>
    <row r="191" spans="1:13" x14ac:dyDescent="0.2">
      <c r="A191" s="3">
        <v>22040000</v>
      </c>
      <c r="B191" s="4" t="s">
        <v>15</v>
      </c>
      <c r="C191" s="3">
        <v>4</v>
      </c>
      <c r="D191" s="3" cm="1">
        <f t="array" ref="D191">MIN(IFERROR(IF(C191-{0;1;2;3;4;5;6;7}&gt;=0,MATCH(C191-{0;1;2;3;4;5;6;7},C192:C$831,0)-1,""),""))</f>
        <v>0</v>
      </c>
      <c r="E191" s="4" t="s">
        <v>16</v>
      </c>
      <c r="F191" s="4" t="s">
        <v>97</v>
      </c>
      <c r="G191" s="5">
        <v>30</v>
      </c>
      <c r="H191" s="5">
        <v>0.45</v>
      </c>
      <c r="I191" s="5">
        <f>IFERROR(_xlfn.XLOOKUP(Tableau1[[#This Row],[Groupe rem. article]],$O$3:$O$6,$P$3:$P$6),"")</f>
        <v>0.3</v>
      </c>
      <c r="J191" s="5" t="str">
        <f ca="1">IFERROR(SUM(OFFSET(J191,1,1,Tableau1[[#This Row],[nombre de sous-niveau]],1)),"")</f>
        <v/>
      </c>
      <c r="K191" s="6">
        <f>IFERROR(IF(Tableau1[[#This Row],[Type Ligne]]="détail",Tableau1[[#This Row],[Quantité Totale]]*Tableau1[[#This Row],[Prix unitaire HT]]*(1-Tableau1[[#This Row],[% remise ligne]]),""),"")</f>
        <v>9.4499999999999993</v>
      </c>
      <c r="L191" s="4" t="s">
        <v>24</v>
      </c>
      <c r="M191" s="5">
        <v>0.03</v>
      </c>
    </row>
    <row r="192" spans="1:13" x14ac:dyDescent="0.2">
      <c r="A192" s="3">
        <v>22050000</v>
      </c>
      <c r="B192" s="4" t="s">
        <v>15</v>
      </c>
      <c r="C192" s="3">
        <v>4</v>
      </c>
      <c r="D192" s="3" cm="1">
        <f t="array" ref="D192">MIN(IFERROR(IF(C192-{0;1;2;3;4;5;6;7}&gt;=0,MATCH(C192-{0;1;2;3;4;5;6;7},C193:C$831,0)-1,""),""))</f>
        <v>0</v>
      </c>
      <c r="E192" s="4" t="s">
        <v>16</v>
      </c>
      <c r="F192" s="4" t="s">
        <v>37</v>
      </c>
      <c r="G192" s="5">
        <v>10</v>
      </c>
      <c r="H192" s="5">
        <v>0.5</v>
      </c>
      <c r="I192" s="5">
        <f>IFERROR(_xlfn.XLOOKUP(Tableau1[[#This Row],[Groupe rem. article]],$O$3:$O$6,$P$3:$P$6),"")</f>
        <v>0.3</v>
      </c>
      <c r="J192" s="5" t="str">
        <f ca="1">IFERROR(SUM(OFFSET(J192,1,1,Tableau1[[#This Row],[nombre de sous-niveau]],1)),"")</f>
        <v/>
      </c>
      <c r="K192" s="6">
        <f>IFERROR(IF(Tableau1[[#This Row],[Type Ligne]]="détail",Tableau1[[#This Row],[Quantité Totale]]*Tableau1[[#This Row],[Prix unitaire HT]]*(1-Tableau1[[#This Row],[% remise ligne]]),""),"")</f>
        <v>3.5</v>
      </c>
      <c r="L192" s="4" t="s">
        <v>24</v>
      </c>
      <c r="M192" s="5">
        <v>0.04</v>
      </c>
    </row>
    <row r="193" spans="1:13" x14ac:dyDescent="0.2">
      <c r="A193" s="3">
        <v>22060000</v>
      </c>
      <c r="B193" s="4" t="s">
        <v>15</v>
      </c>
      <c r="C193" s="3">
        <v>4</v>
      </c>
      <c r="D193" s="3" cm="1">
        <f t="array" ref="D193">MIN(IFERROR(IF(C193-{0;1;2;3;4;5;6;7}&gt;=0,MATCH(C193-{0;1;2;3;4;5;6;7},C194:C$831,0)-1,""),""))</f>
        <v>0</v>
      </c>
      <c r="E193" s="4" t="s">
        <v>16</v>
      </c>
      <c r="F193" s="4" t="s">
        <v>103</v>
      </c>
      <c r="G193" s="5">
        <v>2</v>
      </c>
      <c r="H193" s="5">
        <v>2.15</v>
      </c>
      <c r="I193" s="5">
        <f>IFERROR(_xlfn.XLOOKUP(Tableau1[[#This Row],[Groupe rem. article]],$O$3:$O$6,$P$3:$P$6),"")</f>
        <v>0.3</v>
      </c>
      <c r="J193" s="5" t="str">
        <f ca="1">IFERROR(SUM(OFFSET(J193,1,1,Tableau1[[#This Row],[nombre de sous-niveau]],1)),"")</f>
        <v/>
      </c>
      <c r="K193" s="6">
        <f>IFERROR(IF(Tableau1[[#This Row],[Type Ligne]]="détail",Tableau1[[#This Row],[Quantité Totale]]*Tableau1[[#This Row],[Prix unitaire HT]]*(1-Tableau1[[#This Row],[% remise ligne]]),""),"")</f>
        <v>3.01</v>
      </c>
      <c r="L193" s="4" t="s">
        <v>24</v>
      </c>
      <c r="M193" s="5">
        <v>2E-3</v>
      </c>
    </row>
    <row r="194" spans="1:13" x14ac:dyDescent="0.2">
      <c r="A194" s="3">
        <v>22070000</v>
      </c>
      <c r="B194" s="4" t="s">
        <v>15</v>
      </c>
      <c r="C194" s="3">
        <v>4</v>
      </c>
      <c r="D194" s="3" cm="1">
        <f t="array" ref="D194">MIN(IFERROR(IF(C194-{0;1;2;3;4;5;6;7}&gt;=0,MATCH(C194-{0;1;2;3;4;5;6;7},C195:C$831,0)-1,""),""))</f>
        <v>0</v>
      </c>
      <c r="E194" s="4" t="s">
        <v>16</v>
      </c>
      <c r="F194" s="4" t="s">
        <v>27</v>
      </c>
      <c r="G194" s="5">
        <v>20</v>
      </c>
      <c r="H194" s="5">
        <v>0.16</v>
      </c>
      <c r="I194" s="5">
        <f>IFERROR(_xlfn.XLOOKUP(Tableau1[[#This Row],[Groupe rem. article]],$O$3:$O$6,$P$3:$P$6),"")</f>
        <v>0.3</v>
      </c>
      <c r="J194" s="5" t="str">
        <f ca="1">IFERROR(SUM(OFFSET(J194,1,1,Tableau1[[#This Row],[nombre de sous-niveau]],1)),"")</f>
        <v/>
      </c>
      <c r="K194" s="6">
        <f>IFERROR(IF(Tableau1[[#This Row],[Type Ligne]]="détail",Tableau1[[#This Row],[Quantité Totale]]*Tableau1[[#This Row],[Prix unitaire HT]]*(1-Tableau1[[#This Row],[% remise ligne]]),""),"")</f>
        <v>2.2399999999999998</v>
      </c>
      <c r="L194" s="4" t="s">
        <v>24</v>
      </c>
      <c r="M194" s="5">
        <v>7.0000000000000001E-3</v>
      </c>
    </row>
    <row r="195" spans="1:13" x14ac:dyDescent="0.2">
      <c r="A195" s="3">
        <v>22080000</v>
      </c>
      <c r="B195" s="4" t="s">
        <v>15</v>
      </c>
      <c r="C195" s="3">
        <v>4</v>
      </c>
      <c r="D195" s="3" cm="1">
        <f t="array" ref="D195">MIN(IFERROR(IF(C195-{0;1;2;3;4;5;6;7}&gt;=0,MATCH(C195-{0;1;2;3;4;5;6;7},C196:C$831,0)-1,""),""))</f>
        <v>0</v>
      </c>
      <c r="E195" s="4" t="s">
        <v>16</v>
      </c>
      <c r="F195" s="4" t="s">
        <v>26</v>
      </c>
      <c r="G195" s="5">
        <v>20</v>
      </c>
      <c r="H195" s="5">
        <v>0.12</v>
      </c>
      <c r="I195" s="5">
        <f>IFERROR(_xlfn.XLOOKUP(Tableau1[[#This Row],[Groupe rem. article]],$O$3:$O$6,$P$3:$P$6),"")</f>
        <v>0.3</v>
      </c>
      <c r="J195" s="5" t="str">
        <f ca="1">IFERROR(SUM(OFFSET(J195,1,1,Tableau1[[#This Row],[nombre de sous-niveau]],1)),"")</f>
        <v/>
      </c>
      <c r="K195" s="6">
        <f>IFERROR(IF(Tableau1[[#This Row],[Type Ligne]]="détail",Tableau1[[#This Row],[Quantité Totale]]*Tableau1[[#This Row],[Prix unitaire HT]]*(1-Tableau1[[#This Row],[% remise ligne]]),""),"")</f>
        <v>1.68</v>
      </c>
      <c r="L195" s="4" t="s">
        <v>24</v>
      </c>
      <c r="M195" s="5">
        <v>3.0000000000000001E-3</v>
      </c>
    </row>
    <row r="196" spans="1:13" x14ac:dyDescent="0.2">
      <c r="A196" s="3">
        <v>22090000</v>
      </c>
      <c r="B196" s="4" t="s">
        <v>15</v>
      </c>
      <c r="C196" s="3">
        <v>4</v>
      </c>
      <c r="D196" s="3" cm="1">
        <f t="array" ref="D196">MIN(IFERROR(IF(C196-{0;1;2;3;4;5;6;7}&gt;=0,MATCH(C196-{0;1;2;3;4;5;6;7},C197:C$831,0)-1,""),""))</f>
        <v>0</v>
      </c>
      <c r="E196" s="4" t="s">
        <v>16</v>
      </c>
      <c r="F196" s="4" t="s">
        <v>104</v>
      </c>
      <c r="G196" s="5">
        <v>2</v>
      </c>
      <c r="H196" s="5">
        <v>0.45</v>
      </c>
      <c r="I196" s="5">
        <f>IFERROR(_xlfn.XLOOKUP(Tableau1[[#This Row],[Groupe rem. article]],$O$3:$O$6,$P$3:$P$6),"")</f>
        <v>0.3</v>
      </c>
      <c r="J196" s="5" t="str">
        <f ca="1">IFERROR(SUM(OFFSET(J196,1,1,Tableau1[[#This Row],[nombre de sous-niveau]],1)),"")</f>
        <v/>
      </c>
      <c r="K196" s="6">
        <f>IFERROR(IF(Tableau1[[#This Row],[Type Ligne]]="détail",Tableau1[[#This Row],[Quantité Totale]]*Tableau1[[#This Row],[Prix unitaire HT]]*(1-Tableau1[[#This Row],[% remise ligne]]),""),"")</f>
        <v>0.63</v>
      </c>
      <c r="L196" s="4" t="s">
        <v>24</v>
      </c>
      <c r="M196" s="5">
        <v>5.5E-2</v>
      </c>
    </row>
    <row r="197" spans="1:13" x14ac:dyDescent="0.2">
      <c r="A197" s="3">
        <v>22100000</v>
      </c>
      <c r="B197" s="4" t="s">
        <v>15</v>
      </c>
      <c r="C197" s="3">
        <v>4</v>
      </c>
      <c r="D197" s="3" cm="1">
        <f t="array" ref="D197">MIN(IFERROR(IF(C197-{0;1;2;3;4;5;6;7}&gt;=0,MATCH(C197-{0;1;2;3;4;5;6;7},C198:C$831,0)-1,""),""))</f>
        <v>0</v>
      </c>
      <c r="E197" s="4" t="s">
        <v>16</v>
      </c>
      <c r="F197" s="4" t="s">
        <v>105</v>
      </c>
      <c r="G197" s="5">
        <v>2</v>
      </c>
      <c r="H197" s="5">
        <v>1.78</v>
      </c>
      <c r="I197" s="5">
        <f>IFERROR(_xlfn.XLOOKUP(Tableau1[[#This Row],[Groupe rem. article]],$O$3:$O$6,$P$3:$P$6),"")</f>
        <v>0.4</v>
      </c>
      <c r="J197" s="5" t="str">
        <f ca="1">IFERROR(SUM(OFFSET(J197,1,1,Tableau1[[#This Row],[nombre de sous-niveau]],1)),"")</f>
        <v/>
      </c>
      <c r="K197" s="6">
        <f>IFERROR(IF(Tableau1[[#This Row],[Type Ligne]]="détail",Tableau1[[#This Row],[Quantité Totale]]*Tableau1[[#This Row],[Prix unitaire HT]]*(1-Tableau1[[#This Row],[% remise ligne]]),""),"")</f>
        <v>2.1360000000000001</v>
      </c>
      <c r="L197" s="4" t="s">
        <v>19</v>
      </c>
      <c r="M197" s="5">
        <v>0.185</v>
      </c>
    </row>
    <row r="198" spans="1:13" x14ac:dyDescent="0.2">
      <c r="A198" s="3">
        <v>22110000</v>
      </c>
      <c r="B198" s="4" t="s">
        <v>15</v>
      </c>
      <c r="C198" s="3">
        <v>4</v>
      </c>
      <c r="D198" s="3" cm="1">
        <f t="array" ref="D198">MIN(IFERROR(IF(C198-{0;1;2;3;4;5;6;7}&gt;=0,MATCH(C198-{0;1;2;3;4;5;6;7},C199:C$831,0)-1,""),""))</f>
        <v>0</v>
      </c>
      <c r="E198" s="4" t="s">
        <v>16</v>
      </c>
      <c r="F198" s="4" t="s">
        <v>56</v>
      </c>
      <c r="G198" s="5">
        <v>1</v>
      </c>
      <c r="H198" s="5">
        <v>2.02</v>
      </c>
      <c r="I198" s="5">
        <f>IFERROR(_xlfn.XLOOKUP(Tableau1[[#This Row],[Groupe rem. article]],$O$3:$O$6,$P$3:$P$6),"")</f>
        <v>0.3</v>
      </c>
      <c r="J198" s="5" t="str">
        <f ca="1">IFERROR(SUM(OFFSET(J198,1,1,Tableau1[[#This Row],[nombre de sous-niveau]],1)),"")</f>
        <v/>
      </c>
      <c r="K198" s="6">
        <f>IFERROR(IF(Tableau1[[#This Row],[Type Ligne]]="détail",Tableau1[[#This Row],[Quantité Totale]]*Tableau1[[#This Row],[Prix unitaire HT]]*(1-Tableau1[[#This Row],[% remise ligne]]),""),"")</f>
        <v>1.4139999999999999</v>
      </c>
      <c r="L198" s="4" t="s">
        <v>24</v>
      </c>
      <c r="M198" s="5">
        <v>0.26</v>
      </c>
    </row>
    <row r="199" spans="1:13" x14ac:dyDescent="0.2">
      <c r="A199" s="3">
        <v>22120000</v>
      </c>
      <c r="B199" s="4" t="s">
        <v>15</v>
      </c>
      <c r="C199" s="3">
        <v>4</v>
      </c>
      <c r="D199" s="3" cm="1">
        <f t="array" ref="D199">MIN(IFERROR(IF(C199-{0;1;2;3;4;5;6;7}&gt;=0,MATCH(C199-{0;1;2;3;4;5;6;7},C200:C$831,0)-1,""),""))</f>
        <v>0</v>
      </c>
      <c r="E199" s="4" t="s">
        <v>16</v>
      </c>
      <c r="F199" s="4" t="s">
        <v>35</v>
      </c>
      <c r="G199" s="5">
        <v>100</v>
      </c>
      <c r="H199" s="5">
        <v>7.0000000000000007E-2</v>
      </c>
      <c r="I199" s="5">
        <f>IFERROR(_xlfn.XLOOKUP(Tableau1[[#This Row],[Groupe rem. article]],$O$3:$O$6,$P$3:$P$6),"")</f>
        <v>0.3</v>
      </c>
      <c r="J199" s="5" t="str">
        <f ca="1">IFERROR(SUM(OFFSET(J199,1,1,Tableau1[[#This Row],[nombre de sous-niveau]],1)),"")</f>
        <v/>
      </c>
      <c r="K199" s="6">
        <f>IFERROR(IF(Tableau1[[#This Row],[Type Ligne]]="détail",Tableau1[[#This Row],[Quantité Totale]]*Tableau1[[#This Row],[Prix unitaire HT]]*(1-Tableau1[[#This Row],[% remise ligne]]),""),"")</f>
        <v>4.9000000000000004</v>
      </c>
      <c r="L199" s="4" t="s">
        <v>24</v>
      </c>
      <c r="M199" s="5">
        <v>3.0000000000000001E-3</v>
      </c>
    </row>
    <row r="200" spans="1:13" x14ac:dyDescent="0.2">
      <c r="A200" s="3">
        <v>22130000</v>
      </c>
      <c r="B200" s="4" t="s">
        <v>15</v>
      </c>
      <c r="C200" s="3">
        <v>4</v>
      </c>
      <c r="D200" s="3" cm="1">
        <f t="array" ref="D200">MIN(IFERROR(IF(C200-{0;1;2;3;4;5;6;7}&gt;=0,MATCH(C200-{0;1;2;3;4;5;6;7},C201:C$831,0)-1,""),""))</f>
        <v>0</v>
      </c>
      <c r="E200" s="4" t="s">
        <v>16</v>
      </c>
      <c r="F200" s="4" t="s">
        <v>57</v>
      </c>
      <c r="G200" s="5">
        <v>1</v>
      </c>
      <c r="H200" s="5">
        <v>0.95</v>
      </c>
      <c r="I200" s="5">
        <f>IFERROR(_xlfn.XLOOKUP(Tableau1[[#This Row],[Groupe rem. article]],$O$3:$O$6,$P$3:$P$6),"")</f>
        <v>0.3</v>
      </c>
      <c r="J200" s="5" t="str">
        <f ca="1">IFERROR(SUM(OFFSET(J200,1,1,Tableau1[[#This Row],[nombre de sous-niveau]],1)),"")</f>
        <v/>
      </c>
      <c r="K200" s="6">
        <f>IFERROR(IF(Tableau1[[#This Row],[Type Ligne]]="détail",Tableau1[[#This Row],[Quantité Totale]]*Tableau1[[#This Row],[Prix unitaire HT]]*(1-Tableau1[[#This Row],[% remise ligne]]),""),"")</f>
        <v>0.66499999999999992</v>
      </c>
      <c r="L200" s="4" t="s">
        <v>24</v>
      </c>
      <c r="M200" s="5">
        <v>0.13100000000000001</v>
      </c>
    </row>
    <row r="201" spans="1:13" x14ac:dyDescent="0.2">
      <c r="A201" s="3">
        <v>22140000</v>
      </c>
      <c r="B201" s="4" t="s">
        <v>15</v>
      </c>
      <c r="C201" s="3">
        <v>4</v>
      </c>
      <c r="D201" s="3" cm="1">
        <f t="array" ref="D201">MIN(IFERROR(IF(C201-{0;1;2;3;4;5;6;7}&gt;=0,MATCH(C201-{0;1;2;3;4;5;6;7},C202:C$831,0)-1,""),""))</f>
        <v>0</v>
      </c>
      <c r="E201" s="4" t="s">
        <v>16</v>
      </c>
      <c r="F201" s="4" t="s">
        <v>106</v>
      </c>
      <c r="G201" s="5">
        <v>5</v>
      </c>
      <c r="H201" s="5">
        <v>1.37</v>
      </c>
      <c r="I201" s="5">
        <f>IFERROR(_xlfn.XLOOKUP(Tableau1[[#This Row],[Groupe rem. article]],$O$3:$O$6,$P$3:$P$6),"")</f>
        <v>0.4</v>
      </c>
      <c r="J201" s="5" t="str">
        <f ca="1">IFERROR(SUM(OFFSET(J201,1,1,Tableau1[[#This Row],[nombre de sous-niveau]],1)),"")</f>
        <v/>
      </c>
      <c r="K201" s="6">
        <f>IFERROR(IF(Tableau1[[#This Row],[Type Ligne]]="détail",Tableau1[[#This Row],[Quantité Totale]]*Tableau1[[#This Row],[Prix unitaire HT]]*(1-Tableau1[[#This Row],[% remise ligne]]),""),"")</f>
        <v>4.1100000000000003</v>
      </c>
      <c r="L201" s="4" t="s">
        <v>19</v>
      </c>
      <c r="M201" s="5">
        <v>0.08</v>
      </c>
    </row>
    <row r="202" spans="1:13" x14ac:dyDescent="0.2">
      <c r="A202" s="3">
        <v>22150000</v>
      </c>
      <c r="B202" s="4" t="s">
        <v>15</v>
      </c>
      <c r="C202" s="3">
        <v>4</v>
      </c>
      <c r="D202" s="3" cm="1">
        <f t="array" ref="D202">MIN(IFERROR(IF(C202-{0;1;2;3;4;5;6;7}&gt;=0,MATCH(C202-{0;1;2;3;4;5;6;7},C203:C$831,0)-1,""),""))</f>
        <v>0</v>
      </c>
      <c r="E202" s="4" t="s">
        <v>16</v>
      </c>
      <c r="F202" s="4" t="s">
        <v>107</v>
      </c>
      <c r="G202" s="5">
        <v>5</v>
      </c>
      <c r="H202" s="5">
        <v>1.67</v>
      </c>
      <c r="I202" s="5">
        <f>IFERROR(_xlfn.XLOOKUP(Tableau1[[#This Row],[Groupe rem. article]],$O$3:$O$6,$P$3:$P$6),"")</f>
        <v>0.4</v>
      </c>
      <c r="J202" s="5" t="str">
        <f ca="1">IFERROR(SUM(OFFSET(J202,1,1,Tableau1[[#This Row],[nombre de sous-niveau]],1)),"")</f>
        <v/>
      </c>
      <c r="K202" s="6">
        <f>IFERROR(IF(Tableau1[[#This Row],[Type Ligne]]="détail",Tableau1[[#This Row],[Quantité Totale]]*Tableau1[[#This Row],[Prix unitaire HT]]*(1-Tableau1[[#This Row],[% remise ligne]]),""),"")</f>
        <v>5.01</v>
      </c>
      <c r="L202" s="4" t="s">
        <v>19</v>
      </c>
      <c r="M202" s="5">
        <v>0.105</v>
      </c>
    </row>
    <row r="203" spans="1:13" x14ac:dyDescent="0.2">
      <c r="A203" s="3">
        <v>22160000</v>
      </c>
      <c r="B203" s="4" t="s">
        <v>15</v>
      </c>
      <c r="C203" s="3">
        <v>4</v>
      </c>
      <c r="D203" s="3" cm="1">
        <f t="array" ref="D203">MIN(IFERROR(IF(C203-{0;1;2;3;4;5;6;7}&gt;=0,MATCH(C203-{0;1;2;3;4;5;6;7},C204:C$831,0)-1,""),""))</f>
        <v>0</v>
      </c>
      <c r="E203" s="4" t="s">
        <v>16</v>
      </c>
      <c r="F203" s="4" t="s">
        <v>33</v>
      </c>
      <c r="G203" s="5">
        <v>30</v>
      </c>
      <c r="H203" s="5">
        <v>0.81</v>
      </c>
      <c r="I203" s="5">
        <f>IFERROR(_xlfn.XLOOKUP(Tableau1[[#This Row],[Groupe rem. article]],$O$3:$O$6,$P$3:$P$6),"")</f>
        <v>0.3</v>
      </c>
      <c r="J203" s="5" t="str">
        <f ca="1">IFERROR(SUM(OFFSET(J203,1,1,Tableau1[[#This Row],[nombre de sous-niveau]],1)),"")</f>
        <v/>
      </c>
      <c r="K203" s="6">
        <f>IFERROR(IF(Tableau1[[#This Row],[Type Ligne]]="détail",Tableau1[[#This Row],[Quantité Totale]]*Tableau1[[#This Row],[Prix unitaire HT]]*(1-Tableau1[[#This Row],[% remise ligne]]),""),"")</f>
        <v>17.009999999999998</v>
      </c>
      <c r="L203" s="4" t="s">
        <v>24</v>
      </c>
      <c r="M203" s="5">
        <v>0.05</v>
      </c>
    </row>
    <row r="204" spans="1:13" x14ac:dyDescent="0.2">
      <c r="A204" s="3">
        <v>22170000</v>
      </c>
      <c r="B204" s="4" t="s">
        <v>15</v>
      </c>
      <c r="C204" s="3">
        <v>4</v>
      </c>
      <c r="D204" s="3" cm="1">
        <f t="array" ref="D204">MIN(IFERROR(IF(C204-{0;1;2;3;4;5;6;7}&gt;=0,MATCH(C204-{0;1;2;3;4;5;6;7},C205:C$831,0)-1,""),""))</f>
        <v>0</v>
      </c>
      <c r="E204" s="4" t="s">
        <v>16</v>
      </c>
      <c r="F204" s="4" t="s">
        <v>55</v>
      </c>
      <c r="G204" s="5">
        <v>10</v>
      </c>
      <c r="H204" s="5">
        <v>0.23</v>
      </c>
      <c r="I204" s="5">
        <f>IFERROR(_xlfn.XLOOKUP(Tableau1[[#This Row],[Groupe rem. article]],$O$3:$O$6,$P$3:$P$6),"")</f>
        <v>0.3</v>
      </c>
      <c r="J204" s="5" t="str">
        <f ca="1">IFERROR(SUM(OFFSET(J204,1,1,Tableau1[[#This Row],[nombre de sous-niveau]],1)),"")</f>
        <v/>
      </c>
      <c r="K204" s="6">
        <f>IFERROR(IF(Tableau1[[#This Row],[Type Ligne]]="détail",Tableau1[[#This Row],[Quantité Totale]]*Tableau1[[#This Row],[Prix unitaire HT]]*(1-Tableau1[[#This Row],[% remise ligne]]),""),"")</f>
        <v>1.61</v>
      </c>
      <c r="L204" s="4" t="s">
        <v>24</v>
      </c>
      <c r="M204" s="5">
        <v>1.4999999999999999E-2</v>
      </c>
    </row>
    <row r="205" spans="1:13" x14ac:dyDescent="0.2">
      <c r="A205" s="3">
        <v>22180000</v>
      </c>
      <c r="B205" s="4" t="s">
        <v>15</v>
      </c>
      <c r="C205" s="3">
        <v>4</v>
      </c>
      <c r="D205" s="3" cm="1">
        <f t="array" ref="D205">MIN(IFERROR(IF(C205-{0;1;2;3;4;5;6;7}&gt;=0,MATCH(C205-{0;1;2;3;4;5;6;7},C206:C$831,0)-1,""),""))</f>
        <v>0</v>
      </c>
      <c r="E205" s="4" t="s">
        <v>16</v>
      </c>
      <c r="F205" s="4" t="s">
        <v>46</v>
      </c>
      <c r="G205" s="5">
        <v>5</v>
      </c>
      <c r="H205" s="5">
        <v>2.31</v>
      </c>
      <c r="I205" s="5">
        <f>IFERROR(_xlfn.XLOOKUP(Tableau1[[#This Row],[Groupe rem. article]],$O$3:$O$6,$P$3:$P$6),"")</f>
        <v>0.3</v>
      </c>
      <c r="J205" s="5" t="str">
        <f ca="1">IFERROR(SUM(OFFSET(J205,1,1,Tableau1[[#This Row],[nombre de sous-niveau]],1)),"")</f>
        <v/>
      </c>
      <c r="K205" s="6">
        <f>IFERROR(IF(Tableau1[[#This Row],[Type Ligne]]="détail",Tableau1[[#This Row],[Quantité Totale]]*Tableau1[[#This Row],[Prix unitaire HT]]*(1-Tableau1[[#This Row],[% remise ligne]]),""),"")</f>
        <v>8.0850000000000009</v>
      </c>
      <c r="L205" s="4" t="s">
        <v>24</v>
      </c>
      <c r="M205" s="5">
        <v>0.31</v>
      </c>
    </row>
    <row r="206" spans="1:13" x14ac:dyDescent="0.2">
      <c r="A206" s="3">
        <v>22190000</v>
      </c>
      <c r="B206" s="4" t="s">
        <v>15</v>
      </c>
      <c r="C206" s="3">
        <v>4</v>
      </c>
      <c r="D206" s="3" cm="1">
        <f t="array" ref="D206">MIN(IFERROR(IF(C206-{0;1;2;3;4;5;6;7}&gt;=0,MATCH(C206-{0;1;2;3;4;5;6;7},C207:C$831,0)-1,""),""))</f>
        <v>0</v>
      </c>
      <c r="E206" s="4" t="s">
        <v>16</v>
      </c>
      <c r="F206" s="4" t="s">
        <v>48</v>
      </c>
      <c r="G206" s="5">
        <v>10</v>
      </c>
      <c r="H206" s="5">
        <v>0.16</v>
      </c>
      <c r="I206" s="5">
        <f>IFERROR(_xlfn.XLOOKUP(Tableau1[[#This Row],[Groupe rem. article]],$O$3:$O$6,$P$3:$P$6),"")</f>
        <v>0.3</v>
      </c>
      <c r="J206" s="5" t="str">
        <f ca="1">IFERROR(SUM(OFFSET(J206,1,1,Tableau1[[#This Row],[nombre de sous-niveau]],1)),"")</f>
        <v/>
      </c>
      <c r="K206" s="6">
        <f>IFERROR(IF(Tableau1[[#This Row],[Type Ligne]]="détail",Tableau1[[#This Row],[Quantité Totale]]*Tableau1[[#This Row],[Prix unitaire HT]]*(1-Tableau1[[#This Row],[% remise ligne]]),""),"")</f>
        <v>1.1199999999999999</v>
      </c>
      <c r="L206" s="4" t="s">
        <v>24</v>
      </c>
      <c r="M206" s="5">
        <v>7.0000000000000001E-3</v>
      </c>
    </row>
    <row r="207" spans="1:13" x14ac:dyDescent="0.2">
      <c r="A207" s="3">
        <v>22200000</v>
      </c>
      <c r="B207" s="4" t="s">
        <v>15</v>
      </c>
      <c r="C207" s="3">
        <v>4</v>
      </c>
      <c r="D207" s="3" cm="1">
        <f t="array" ref="D207">MIN(IFERROR(IF(C207-{0;1;2;3;4;5;6;7}&gt;=0,MATCH(C207-{0;1;2;3;4;5;6;7},C208:C$831,0)-1,""),""))</f>
        <v>0</v>
      </c>
      <c r="E207" s="4" t="s">
        <v>16</v>
      </c>
      <c r="F207" s="4" t="s">
        <v>45</v>
      </c>
      <c r="G207" s="5">
        <v>10</v>
      </c>
      <c r="H207" s="5">
        <v>0.51</v>
      </c>
      <c r="I207" s="5">
        <f>IFERROR(_xlfn.XLOOKUP(Tableau1[[#This Row],[Groupe rem. article]],$O$3:$O$6,$P$3:$P$6),"")</f>
        <v>0.3</v>
      </c>
      <c r="J207" s="5" t="str">
        <f ca="1">IFERROR(SUM(OFFSET(J207,1,1,Tableau1[[#This Row],[nombre de sous-niveau]],1)),"")</f>
        <v/>
      </c>
      <c r="K207" s="6">
        <f>IFERROR(IF(Tableau1[[#This Row],[Type Ligne]]="détail",Tableau1[[#This Row],[Quantité Totale]]*Tableau1[[#This Row],[Prix unitaire HT]]*(1-Tableau1[[#This Row],[% remise ligne]]),""),"")</f>
        <v>3.5699999999999994</v>
      </c>
      <c r="L207" s="4" t="s">
        <v>24</v>
      </c>
      <c r="M207" s="5">
        <v>0.03</v>
      </c>
    </row>
    <row r="208" spans="1:13" x14ac:dyDescent="0.2">
      <c r="A208" s="3">
        <v>22210000</v>
      </c>
      <c r="B208" s="4" t="s">
        <v>15</v>
      </c>
      <c r="C208" s="3">
        <v>4</v>
      </c>
      <c r="D208" s="3" cm="1">
        <f t="array" ref="D208">MIN(IFERROR(IF(C208-{0;1;2;3;4;5;6;7}&gt;=0,MATCH(C208-{0;1;2;3;4;5;6;7},C209:C$831,0)-1,""),""))</f>
        <v>0</v>
      </c>
      <c r="E208" s="4" t="s">
        <v>16</v>
      </c>
      <c r="F208" s="4" t="s">
        <v>23</v>
      </c>
      <c r="G208" s="5">
        <v>50</v>
      </c>
      <c r="H208" s="5">
        <v>0.21</v>
      </c>
      <c r="I208" s="5">
        <f>IFERROR(_xlfn.XLOOKUP(Tableau1[[#This Row],[Groupe rem. article]],$O$3:$O$6,$P$3:$P$6),"")</f>
        <v>0.3</v>
      </c>
      <c r="J208" s="5" t="str">
        <f ca="1">IFERROR(SUM(OFFSET(J208,1,1,Tableau1[[#This Row],[nombre de sous-niveau]],1)),"")</f>
        <v/>
      </c>
      <c r="K208" s="6">
        <f>IFERROR(IF(Tableau1[[#This Row],[Type Ligne]]="détail",Tableau1[[#This Row],[Quantité Totale]]*Tableau1[[#This Row],[Prix unitaire HT]]*(1-Tableau1[[#This Row],[% remise ligne]]),""),"")</f>
        <v>7.35</v>
      </c>
      <c r="L208" s="4" t="s">
        <v>24</v>
      </c>
      <c r="M208" s="5">
        <v>0.01</v>
      </c>
    </row>
    <row r="209" spans="1:13" x14ac:dyDescent="0.2">
      <c r="A209" s="3">
        <v>22220000</v>
      </c>
      <c r="B209" s="4" t="s">
        <v>15</v>
      </c>
      <c r="C209" s="3">
        <v>4</v>
      </c>
      <c r="D209" s="3" cm="1">
        <f t="array" ref="D209">MIN(IFERROR(IF(C209-{0;1;2;3;4;5;6;7}&gt;=0,MATCH(C209-{0;1;2;3;4;5;6;7},C210:C$831,0)-1,""),""))</f>
        <v>0</v>
      </c>
      <c r="E209" s="4" t="s">
        <v>16</v>
      </c>
      <c r="F209" s="4" t="s">
        <v>32</v>
      </c>
      <c r="G209" s="5">
        <v>125</v>
      </c>
      <c r="H209" s="5">
        <v>0.09</v>
      </c>
      <c r="I209" s="5">
        <f>IFERROR(_xlfn.XLOOKUP(Tableau1[[#This Row],[Groupe rem. article]],$O$3:$O$6,$P$3:$P$6),"")</f>
        <v>0.3</v>
      </c>
      <c r="J209" s="5" t="str">
        <f ca="1">IFERROR(SUM(OFFSET(J209,1,1,Tableau1[[#This Row],[nombre de sous-niveau]],1)),"")</f>
        <v/>
      </c>
      <c r="K209" s="6">
        <f>IFERROR(IF(Tableau1[[#This Row],[Type Ligne]]="détail",Tableau1[[#This Row],[Quantité Totale]]*Tableau1[[#This Row],[Prix unitaire HT]]*(1-Tableau1[[#This Row],[% remise ligne]]),""),"")</f>
        <v>7.8749999999999991</v>
      </c>
      <c r="L209" s="4" t="s">
        <v>24</v>
      </c>
      <c r="M209" s="5">
        <v>5.0000000000000001E-3</v>
      </c>
    </row>
    <row r="210" spans="1:13" x14ac:dyDescent="0.2">
      <c r="A210" s="3">
        <v>23000000</v>
      </c>
      <c r="B210" s="4" t="s">
        <v>11</v>
      </c>
      <c r="C210" s="3">
        <v>3</v>
      </c>
      <c r="D210" s="3" cm="1">
        <f t="array" ref="D210">MIN(IFERROR(IF(C210-{0;1;2;3;4;5;6;7}&gt;=0,MATCH(C210-{0;1;2;3;4;5;6;7},C211:C$831,0)-1,""),""))</f>
        <v>11</v>
      </c>
      <c r="E210" s="4" t="s">
        <v>17</v>
      </c>
      <c r="F210" s="4" t="s">
        <v>108</v>
      </c>
      <c r="G210" s="5">
        <v>1</v>
      </c>
      <c r="H210" s="5">
        <v>382.82</v>
      </c>
      <c r="I210" s="5">
        <f>IFERROR(_xlfn.XLOOKUP(Tableau1[[#This Row],[Groupe rem. article]],$O$3:$O$6,$P$3:$P$6),"")</f>
        <v>0.4</v>
      </c>
      <c r="J210" s="5">
        <f ca="1">IFERROR(SUM(OFFSET(J210,1,1,Tableau1[[#This Row],[nombre de sous-niveau]],1)),"")</f>
        <v>238.65400000000002</v>
      </c>
      <c r="K210" s="6" t="str">
        <f>IFERROR(IF(Tableau1[[#This Row],[Type Ligne]]="détail",Tableau1[[#This Row],[Quantité Totale]]*Tableau1[[#This Row],[Prix unitaire HT]]*(1-Tableau1[[#This Row],[% remise ligne]]),""),"")</f>
        <v/>
      </c>
      <c r="L210" s="4" t="s">
        <v>19</v>
      </c>
      <c r="M210" s="5">
        <v>25.183</v>
      </c>
    </row>
    <row r="211" spans="1:13" x14ac:dyDescent="0.2">
      <c r="A211" s="3">
        <v>23010000</v>
      </c>
      <c r="B211" s="4" t="s">
        <v>15</v>
      </c>
      <c r="C211" s="3">
        <v>4</v>
      </c>
      <c r="D211" s="3" cm="1">
        <f t="array" ref="D211">MIN(IFERROR(IF(C211-{0;1;2;3;4;5;6;7}&gt;=0,MATCH(C211-{0;1;2;3;4;5;6;7},C212:C$831,0)-1,""),""))</f>
        <v>0</v>
      </c>
      <c r="E211" s="4" t="s">
        <v>16</v>
      </c>
      <c r="F211" s="4" t="s">
        <v>20</v>
      </c>
      <c r="G211" s="5">
        <v>1</v>
      </c>
      <c r="H211" s="5">
        <v>60.79</v>
      </c>
      <c r="I211" s="5">
        <f>IFERROR(_xlfn.XLOOKUP(Tableau1[[#This Row],[Groupe rem. article]],$O$3:$O$6,$P$3:$P$6),"")</f>
        <v>0.4</v>
      </c>
      <c r="J211" s="5" t="str">
        <f ca="1">IFERROR(SUM(OFFSET(J211,1,1,Tableau1[[#This Row],[nombre de sous-niveau]],1)),"")</f>
        <v/>
      </c>
      <c r="K211" s="6">
        <f>IFERROR(IF(Tableau1[[#This Row],[Type Ligne]]="détail",Tableau1[[#This Row],[Quantité Totale]]*Tableau1[[#This Row],[Prix unitaire HT]]*(1-Tableau1[[#This Row],[% remise ligne]]),""),"")</f>
        <v>36.473999999999997</v>
      </c>
      <c r="L211" s="4" t="s">
        <v>19</v>
      </c>
      <c r="M211" s="5">
        <v>8.4139999999999997</v>
      </c>
    </row>
    <row r="212" spans="1:13" x14ac:dyDescent="0.2">
      <c r="A212" s="3">
        <v>23020000</v>
      </c>
      <c r="B212" s="4" t="s">
        <v>15</v>
      </c>
      <c r="C212" s="3">
        <v>4</v>
      </c>
      <c r="D212" s="3" cm="1">
        <f t="array" ref="D212">MIN(IFERROR(IF(C212-{0;1;2;3;4;5;6;7}&gt;=0,MATCH(C212-{0;1;2;3;4;5;6;7},C213:C$831,0)-1,""),""))</f>
        <v>0</v>
      </c>
      <c r="E212" s="4" t="s">
        <v>16</v>
      </c>
      <c r="F212" s="4" t="s">
        <v>30</v>
      </c>
      <c r="G212" s="5">
        <v>2</v>
      </c>
      <c r="H212" s="5">
        <v>0.84</v>
      </c>
      <c r="I212" s="5">
        <f>IFERROR(_xlfn.XLOOKUP(Tableau1[[#This Row],[Groupe rem. article]],$O$3:$O$6,$P$3:$P$6),"")</f>
        <v>0.3</v>
      </c>
      <c r="J212" s="5" t="str">
        <f ca="1">IFERROR(SUM(OFFSET(J212,1,1,Tableau1[[#This Row],[nombre de sous-niveau]],1)),"")</f>
        <v/>
      </c>
      <c r="K212" s="6">
        <f>IFERROR(IF(Tableau1[[#This Row],[Type Ligne]]="détail",Tableau1[[#This Row],[Quantité Totale]]*Tableau1[[#This Row],[Prix unitaire HT]]*(1-Tableau1[[#This Row],[% remise ligne]]),""),"")</f>
        <v>1.1759999999999999</v>
      </c>
      <c r="L212" s="4" t="s">
        <v>24</v>
      </c>
      <c r="M212" s="5">
        <v>4.4999999999999998E-2</v>
      </c>
    </row>
    <row r="213" spans="1:13" x14ac:dyDescent="0.2">
      <c r="A213" s="3">
        <v>23030000</v>
      </c>
      <c r="B213" s="4" t="s">
        <v>15</v>
      </c>
      <c r="C213" s="3">
        <v>4</v>
      </c>
      <c r="D213" s="3" cm="1">
        <f t="array" ref="D213">MIN(IFERROR(IF(C213-{0;1;2;3;4;5;6;7}&gt;=0,MATCH(C213-{0;1;2;3;4;5;6;7},C214:C$831,0)-1,""),""))</f>
        <v>0</v>
      </c>
      <c r="E213" s="4" t="s">
        <v>16</v>
      </c>
      <c r="F213" s="4" t="s">
        <v>23</v>
      </c>
      <c r="G213" s="5">
        <v>2</v>
      </c>
      <c r="H213" s="5">
        <v>0.21</v>
      </c>
      <c r="I213" s="5">
        <f>IFERROR(_xlfn.XLOOKUP(Tableau1[[#This Row],[Groupe rem. article]],$O$3:$O$6,$P$3:$P$6),"")</f>
        <v>0.3</v>
      </c>
      <c r="J213" s="5" t="str">
        <f ca="1">IFERROR(SUM(OFFSET(J213,1,1,Tableau1[[#This Row],[nombre de sous-niveau]],1)),"")</f>
        <v/>
      </c>
      <c r="K213" s="6">
        <f>IFERROR(IF(Tableau1[[#This Row],[Type Ligne]]="détail",Tableau1[[#This Row],[Quantité Totale]]*Tableau1[[#This Row],[Prix unitaire HT]]*(1-Tableau1[[#This Row],[% remise ligne]]),""),"")</f>
        <v>0.29399999999999998</v>
      </c>
      <c r="L213" s="4" t="s">
        <v>24</v>
      </c>
      <c r="M213" s="5">
        <v>0.01</v>
      </c>
    </row>
    <row r="214" spans="1:13" x14ac:dyDescent="0.2">
      <c r="A214" s="3">
        <v>23040000</v>
      </c>
      <c r="B214" s="4" t="s">
        <v>15</v>
      </c>
      <c r="C214" s="3">
        <v>4</v>
      </c>
      <c r="D214" s="3" cm="1">
        <f t="array" ref="D214">MIN(IFERROR(IF(C214-{0;1;2;3;4;5;6;7}&gt;=0,MATCH(C214-{0;1;2;3;4;5;6;7},C215:C$831,0)-1,""),""))</f>
        <v>0</v>
      </c>
      <c r="E214" s="4" t="s">
        <v>16</v>
      </c>
      <c r="F214" s="4" t="s">
        <v>109</v>
      </c>
      <c r="G214" s="5">
        <v>3</v>
      </c>
      <c r="H214" s="5">
        <v>32.57</v>
      </c>
      <c r="I214" s="5">
        <f>IFERROR(_xlfn.XLOOKUP(Tableau1[[#This Row],[Groupe rem. article]],$O$3:$O$6,$P$3:$P$6),"")</f>
        <v>0.4</v>
      </c>
      <c r="J214" s="5" t="str">
        <f ca="1">IFERROR(SUM(OFFSET(J214,1,1,Tableau1[[#This Row],[nombre de sous-niveau]],1)),"")</f>
        <v/>
      </c>
      <c r="K214" s="6">
        <f>IFERROR(IF(Tableau1[[#This Row],[Type Ligne]]="détail",Tableau1[[#This Row],[Quantité Totale]]*Tableau1[[#This Row],[Prix unitaire HT]]*(1-Tableau1[[#This Row],[% remise ligne]]),""),"")</f>
        <v>58.626000000000005</v>
      </c>
      <c r="L214" s="4" t="s">
        <v>19</v>
      </c>
      <c r="M214" s="5">
        <v>4.9000000000000004</v>
      </c>
    </row>
    <row r="215" spans="1:13" x14ac:dyDescent="0.2">
      <c r="A215" s="3">
        <v>23050000</v>
      </c>
      <c r="B215" s="4" t="s">
        <v>15</v>
      </c>
      <c r="C215" s="3">
        <v>4</v>
      </c>
      <c r="D215" s="3" cm="1">
        <f t="array" ref="D215">MIN(IFERROR(IF(C215-{0;1;2;3;4;5;6;7}&gt;=0,MATCH(C215-{0;1;2;3;4;5;6;7},C216:C$831,0)-1,""),""))</f>
        <v>0</v>
      </c>
      <c r="E215" s="4" t="s">
        <v>16</v>
      </c>
      <c r="F215" s="4" t="s">
        <v>110</v>
      </c>
      <c r="G215" s="5">
        <v>6</v>
      </c>
      <c r="H215" s="5">
        <v>2.73</v>
      </c>
      <c r="I215" s="5">
        <f>IFERROR(_xlfn.XLOOKUP(Tableau1[[#This Row],[Groupe rem. article]],$O$3:$O$6,$P$3:$P$6),"")</f>
        <v>0.3</v>
      </c>
      <c r="J215" s="5" t="str">
        <f ca="1">IFERROR(SUM(OFFSET(J215,1,1,Tableau1[[#This Row],[nombre de sous-niveau]],1)),"")</f>
        <v/>
      </c>
      <c r="K215" s="6">
        <f>IFERROR(IF(Tableau1[[#This Row],[Type Ligne]]="détail",Tableau1[[#This Row],[Quantité Totale]]*Tableau1[[#This Row],[Prix unitaire HT]]*(1-Tableau1[[#This Row],[% remise ligne]]),""),"")</f>
        <v>11.465999999999999</v>
      </c>
      <c r="L215" s="4" t="s">
        <v>24</v>
      </c>
      <c r="M215" s="5">
        <v>0.3</v>
      </c>
    </row>
    <row r="216" spans="1:13" x14ac:dyDescent="0.2">
      <c r="A216" s="3">
        <v>23060000</v>
      </c>
      <c r="B216" s="4" t="s">
        <v>15</v>
      </c>
      <c r="C216" s="3">
        <v>4</v>
      </c>
      <c r="D216" s="3" cm="1">
        <f t="array" ref="D216">MIN(IFERROR(IF(C216-{0;1;2;3;4;5;6;7}&gt;=0,MATCH(C216-{0;1;2;3;4;5;6;7},C217:C$831,0)-1,""),""))</f>
        <v>0</v>
      </c>
      <c r="E216" s="4" t="s">
        <v>16</v>
      </c>
      <c r="F216" s="4" t="s">
        <v>111</v>
      </c>
      <c r="G216" s="5">
        <v>6</v>
      </c>
      <c r="H216" s="5">
        <v>1.45</v>
      </c>
      <c r="I216" s="5">
        <f>IFERROR(_xlfn.XLOOKUP(Tableau1[[#This Row],[Groupe rem. article]],$O$3:$O$6,$P$3:$P$6),"")</f>
        <v>0.3</v>
      </c>
      <c r="J216" s="5" t="str">
        <f ca="1">IFERROR(SUM(OFFSET(J216,1,1,Tableau1[[#This Row],[nombre de sous-niveau]],1)),"")</f>
        <v/>
      </c>
      <c r="K216" s="6">
        <f>IFERROR(IF(Tableau1[[#This Row],[Type Ligne]]="détail",Tableau1[[#This Row],[Quantité Totale]]*Tableau1[[#This Row],[Prix unitaire HT]]*(1-Tableau1[[#This Row],[% remise ligne]]),""),"")</f>
        <v>6.089999999999999</v>
      </c>
      <c r="L216" s="4" t="s">
        <v>24</v>
      </c>
      <c r="M216" s="5">
        <v>0.14299999999999999</v>
      </c>
    </row>
    <row r="217" spans="1:13" x14ac:dyDescent="0.2">
      <c r="A217" s="3">
        <v>23070000</v>
      </c>
      <c r="B217" s="4" t="s">
        <v>15</v>
      </c>
      <c r="C217" s="3">
        <v>4</v>
      </c>
      <c r="D217" s="3" cm="1">
        <f t="array" ref="D217">MIN(IFERROR(IF(C217-{0;1;2;3;4;5;6;7}&gt;=0,MATCH(C217-{0;1;2;3;4;5;6;7},C218:C$831,0)-1,""),""))</f>
        <v>0</v>
      </c>
      <c r="E217" s="4" t="s">
        <v>16</v>
      </c>
      <c r="F217" s="4" t="s">
        <v>101</v>
      </c>
      <c r="G217" s="5">
        <v>60</v>
      </c>
      <c r="H217" s="5">
        <v>0.06</v>
      </c>
      <c r="I217" s="5">
        <f>IFERROR(_xlfn.XLOOKUP(Tableau1[[#This Row],[Groupe rem. article]],$O$3:$O$6,$P$3:$P$6),"")</f>
        <v>0.3</v>
      </c>
      <c r="J217" s="5" t="str">
        <f ca="1">IFERROR(SUM(OFFSET(J217,1,1,Tableau1[[#This Row],[nombre de sous-niveau]],1)),"")</f>
        <v/>
      </c>
      <c r="K217" s="6">
        <f>IFERROR(IF(Tableau1[[#This Row],[Type Ligne]]="détail",Tableau1[[#This Row],[Quantité Totale]]*Tableau1[[#This Row],[Prix unitaire HT]]*(1-Tableau1[[#This Row],[% remise ligne]]),""),"")</f>
        <v>2.5199999999999996</v>
      </c>
      <c r="L217" s="4" t="s">
        <v>24</v>
      </c>
      <c r="M217" s="5">
        <v>3.0000000000000001E-3</v>
      </c>
    </row>
    <row r="218" spans="1:13" x14ac:dyDescent="0.2">
      <c r="A218" s="3">
        <v>23080000</v>
      </c>
      <c r="B218" s="4" t="s">
        <v>15</v>
      </c>
      <c r="C218" s="3">
        <v>4</v>
      </c>
      <c r="D218" s="3" cm="1">
        <f t="array" ref="D218">MIN(IFERROR(IF(C218-{0;1;2;3;4;5;6;7}&gt;=0,MATCH(C218-{0;1;2;3;4;5;6;7},C219:C$831,0)-1,""),""))</f>
        <v>0</v>
      </c>
      <c r="E218" s="4" t="s">
        <v>16</v>
      </c>
      <c r="F218" s="4" t="s">
        <v>112</v>
      </c>
      <c r="G218" s="5">
        <v>6</v>
      </c>
      <c r="H218" s="5">
        <v>5.61</v>
      </c>
      <c r="I218" s="5">
        <f>IFERROR(_xlfn.XLOOKUP(Tableau1[[#This Row],[Groupe rem. article]],$O$3:$O$6,$P$3:$P$6),"")</f>
        <v>0.3</v>
      </c>
      <c r="J218" s="5" t="str">
        <f ca="1">IFERROR(SUM(OFFSET(J218,1,1,Tableau1[[#This Row],[nombre de sous-niveau]],1)),"")</f>
        <v/>
      </c>
      <c r="K218" s="6">
        <f>IFERROR(IF(Tableau1[[#This Row],[Type Ligne]]="détail",Tableau1[[#This Row],[Quantité Totale]]*Tableau1[[#This Row],[Prix unitaire HT]]*(1-Tableau1[[#This Row],[% remise ligne]]),""),"")</f>
        <v>23.562000000000001</v>
      </c>
      <c r="L218" s="4" t="s">
        <v>24</v>
      </c>
      <c r="M218" s="5">
        <v>0.02</v>
      </c>
    </row>
    <row r="219" spans="1:13" x14ac:dyDescent="0.2">
      <c r="A219" s="3">
        <v>23090000</v>
      </c>
      <c r="B219" s="4" t="s">
        <v>15</v>
      </c>
      <c r="C219" s="3">
        <v>4</v>
      </c>
      <c r="D219" s="3" cm="1">
        <f t="array" ref="D219">MIN(IFERROR(IF(C219-{0;1;2;3;4;5;6;7}&gt;=0,MATCH(C219-{0;1;2;3;4;5;6;7},C220:C$831,0)-1,""),""))</f>
        <v>0</v>
      </c>
      <c r="E219" s="4" t="s">
        <v>16</v>
      </c>
      <c r="F219" s="4" t="s">
        <v>35</v>
      </c>
      <c r="G219" s="5">
        <v>10</v>
      </c>
      <c r="H219" s="5">
        <v>7.0000000000000007E-2</v>
      </c>
      <c r="I219" s="5">
        <f>IFERROR(_xlfn.XLOOKUP(Tableau1[[#This Row],[Groupe rem. article]],$O$3:$O$6,$P$3:$P$6),"")</f>
        <v>0.3</v>
      </c>
      <c r="J219" s="5" t="str">
        <f ca="1">IFERROR(SUM(OFFSET(J219,1,1,Tableau1[[#This Row],[nombre de sous-niveau]],1)),"")</f>
        <v/>
      </c>
      <c r="K219" s="6">
        <f>IFERROR(IF(Tableau1[[#This Row],[Type Ligne]]="détail",Tableau1[[#This Row],[Quantité Totale]]*Tableau1[[#This Row],[Prix unitaire HT]]*(1-Tableau1[[#This Row],[% remise ligne]]),""),"")</f>
        <v>0.49</v>
      </c>
      <c r="L219" s="4" t="s">
        <v>24</v>
      </c>
      <c r="M219" s="5">
        <v>3.0000000000000001E-3</v>
      </c>
    </row>
    <row r="220" spans="1:13" x14ac:dyDescent="0.2">
      <c r="A220" s="3">
        <v>23100000</v>
      </c>
      <c r="B220" s="4" t="s">
        <v>15</v>
      </c>
      <c r="C220" s="3">
        <v>4</v>
      </c>
      <c r="D220" s="3" cm="1">
        <f t="array" ref="D220">MIN(IFERROR(IF(C220-{0;1;2;3;4;5;6;7}&gt;=0,MATCH(C220-{0;1;2;3;4;5;6;7},C221:C$831,0)-1,""),""))</f>
        <v>0</v>
      </c>
      <c r="E220" s="4" t="s">
        <v>16</v>
      </c>
      <c r="F220" s="4" t="s">
        <v>21</v>
      </c>
      <c r="G220" s="5">
        <v>2</v>
      </c>
      <c r="H220" s="5">
        <v>73.47</v>
      </c>
      <c r="I220" s="5">
        <f>IFERROR(_xlfn.XLOOKUP(Tableau1[[#This Row],[Groupe rem. article]],$O$3:$O$6,$P$3:$P$6),"")</f>
        <v>0.4</v>
      </c>
      <c r="J220" s="5" t="str">
        <f ca="1">IFERROR(SUM(OFFSET(J220,1,1,Tableau1[[#This Row],[nombre de sous-niveau]],1)),"")</f>
        <v/>
      </c>
      <c r="K220" s="6">
        <f>IFERROR(IF(Tableau1[[#This Row],[Type Ligne]]="détail",Tableau1[[#This Row],[Quantité Totale]]*Tableau1[[#This Row],[Prix unitaire HT]]*(1-Tableau1[[#This Row],[% remise ligne]]),""),"")</f>
        <v>88.164000000000001</v>
      </c>
      <c r="L220" s="4" t="s">
        <v>19</v>
      </c>
      <c r="M220" s="5">
        <v>11.295</v>
      </c>
    </row>
    <row r="221" spans="1:13" x14ac:dyDescent="0.2">
      <c r="A221" s="3">
        <v>23110000</v>
      </c>
      <c r="B221" s="4" t="s">
        <v>15</v>
      </c>
      <c r="C221" s="3">
        <v>4</v>
      </c>
      <c r="D221" s="3" cm="1">
        <f t="array" ref="D221">MIN(IFERROR(IF(C221-{0;1;2;3;4;5;6;7}&gt;=0,MATCH(C221-{0;1;2;3;4;5;6;7},C222:C$831,0)-1,""),""))</f>
        <v>0</v>
      </c>
      <c r="E221" s="4" t="s">
        <v>16</v>
      </c>
      <c r="F221" s="4" t="s">
        <v>113</v>
      </c>
      <c r="G221" s="5">
        <v>12</v>
      </c>
      <c r="H221" s="5">
        <v>1.02</v>
      </c>
      <c r="I221" s="5">
        <f>IFERROR(_xlfn.XLOOKUP(Tableau1[[#This Row],[Groupe rem. article]],$O$3:$O$6,$P$3:$P$6),"")</f>
        <v>0.2</v>
      </c>
      <c r="J221" s="5" t="str">
        <f ca="1">IFERROR(SUM(OFFSET(J221,1,1,Tableau1[[#This Row],[nombre de sous-niveau]],1)),"")</f>
        <v/>
      </c>
      <c r="K221" s="6">
        <f>IFERROR(IF(Tableau1[[#This Row],[Type Ligne]]="détail",Tableau1[[#This Row],[Quantité Totale]]*Tableau1[[#This Row],[Prix unitaire HT]]*(1-Tableau1[[#This Row],[% remise ligne]]),""),"")</f>
        <v>9.7920000000000016</v>
      </c>
      <c r="L221" s="4" t="s">
        <v>39</v>
      </c>
      <c r="M221" s="5">
        <v>0.05</v>
      </c>
    </row>
    <row r="222" spans="1:13" x14ac:dyDescent="0.2">
      <c r="A222" s="3">
        <v>24000000</v>
      </c>
      <c r="B222" s="4" t="s">
        <v>15</v>
      </c>
      <c r="C222" s="3">
        <v>3</v>
      </c>
      <c r="D222" s="3" cm="1">
        <f t="array" ref="D222">MIN(IFERROR(IF(C222-{0;1;2;3;4;5;6;7}&gt;=0,MATCH(C222-{0;1;2;3;4;5;6;7},C223:C$831,0)-1,""),""))</f>
        <v>0</v>
      </c>
      <c r="E222" s="4" t="s">
        <v>16</v>
      </c>
      <c r="F222" s="4" t="s">
        <v>114</v>
      </c>
      <c r="G222" s="5">
        <v>4</v>
      </c>
      <c r="H222" s="5">
        <v>112.02</v>
      </c>
      <c r="I222" s="5">
        <f>IFERROR(_xlfn.XLOOKUP(Tableau1[[#This Row],[Groupe rem. article]],$O$3:$O$6,$P$3:$P$6),"")</f>
        <v>0.2</v>
      </c>
      <c r="J222" s="5" t="str">
        <f ca="1">IFERROR(SUM(OFFSET(J222,1,1,Tableau1[[#This Row],[nombre de sous-niveau]],1)),"")</f>
        <v/>
      </c>
      <c r="K222" s="6">
        <f>IFERROR(IF(Tableau1[[#This Row],[Type Ligne]]="détail",Tableau1[[#This Row],[Quantité Totale]]*Tableau1[[#This Row],[Prix unitaire HT]]*(1-Tableau1[[#This Row],[% remise ligne]]),""),"")</f>
        <v>358.464</v>
      </c>
      <c r="L222" s="4" t="s">
        <v>39</v>
      </c>
      <c r="M222" s="5">
        <v>3.3</v>
      </c>
    </row>
    <row r="223" spans="1:13" x14ac:dyDescent="0.2">
      <c r="A223" s="3">
        <v>25000000</v>
      </c>
      <c r="B223" s="4" t="s">
        <v>11</v>
      </c>
      <c r="C223" s="3">
        <v>1</v>
      </c>
      <c r="D223" s="3" cm="1">
        <f t="array" ref="D223">MIN(IFERROR(IF(C223-{0;1;2;3;4;5;6;7}&gt;=0,MATCH(C223-{0;1;2;3;4;5;6;7},C224:C$831,0)-1,""),""))</f>
        <v>205</v>
      </c>
      <c r="E223" s="4" t="s">
        <v>12</v>
      </c>
      <c r="F223" s="4" t="s">
        <v>14</v>
      </c>
      <c r="G223" s="5">
        <v>1</v>
      </c>
      <c r="H223" s="5">
        <v>40452.980000000003</v>
      </c>
      <c r="I223" s="5" t="str">
        <f>IFERROR(_xlfn.XLOOKUP(Tableau1[[#This Row],[Groupe rem. article]],$O$3:$O$6,$P$3:$P$6),"")</f>
        <v/>
      </c>
      <c r="J223" s="5">
        <f ca="1">IFERROR(SUM(OFFSET(J223,1,1,Tableau1[[#This Row],[nombre de sous-niveau]],1)),"")</f>
        <v>27049.247859999978</v>
      </c>
      <c r="K223" s="6" t="str">
        <f>IFERROR(IF(Tableau1[[#This Row],[Type Ligne]]="détail",Tableau1[[#This Row],[Quantité Totale]]*Tableau1[[#This Row],[Prix unitaire HT]]*(1-Tableau1[[#This Row],[% remise ligne]]),""),"")</f>
        <v/>
      </c>
      <c r="L223" s="4" t="s">
        <v>14</v>
      </c>
      <c r="M223" s="5">
        <v>269.08550000000002</v>
      </c>
    </row>
    <row r="224" spans="1:13" x14ac:dyDescent="0.2">
      <c r="A224" s="3">
        <v>26000000</v>
      </c>
      <c r="B224" s="4" t="s">
        <v>11</v>
      </c>
      <c r="C224" s="3">
        <v>2</v>
      </c>
      <c r="D224" s="3" cm="1">
        <f t="array" ref="D224">MIN(IFERROR(IF(C224-{0;1;2;3;4;5;6;7}&gt;=0,MATCH(C224-{0;1;2;3;4;5;6;7},C225:C$831,0)-1,""),""))</f>
        <v>153</v>
      </c>
      <c r="E224" s="4" t="s">
        <v>12</v>
      </c>
      <c r="F224" s="4" t="s">
        <v>14</v>
      </c>
      <c r="G224" s="5">
        <v>1</v>
      </c>
      <c r="H224" s="5">
        <v>29073.73</v>
      </c>
      <c r="I224" s="5" t="str">
        <f>IFERROR(_xlfn.XLOOKUP(Tableau1[[#This Row],[Groupe rem. article]],$O$3:$O$6,$P$3:$P$6),"")</f>
        <v/>
      </c>
      <c r="J224" s="5">
        <f ca="1">IFERROR(SUM(OFFSET(J224,1,1,Tableau1[[#This Row],[nombre de sous-niveau]],1)),"")</f>
        <v>18432.118739999991</v>
      </c>
      <c r="K224" s="6" t="str">
        <f>IFERROR(IF(Tableau1[[#This Row],[Type Ligne]]="détail",Tableau1[[#This Row],[Quantité Totale]]*Tableau1[[#This Row],[Prix unitaire HT]]*(1-Tableau1[[#This Row],[% remise ligne]]),""),"")</f>
        <v/>
      </c>
      <c r="L224" s="4" t="s">
        <v>14</v>
      </c>
      <c r="M224" s="5">
        <v>203.94550000000001</v>
      </c>
    </row>
    <row r="225" spans="1:13" x14ac:dyDescent="0.2">
      <c r="A225" s="3">
        <v>27000000</v>
      </c>
      <c r="B225" s="4" t="s">
        <v>11</v>
      </c>
      <c r="C225" s="3">
        <v>3</v>
      </c>
      <c r="D225" s="3" cm="1">
        <f t="array" ref="D225">MIN(IFERROR(IF(C225-{0;1;2;3;4;5;6;7}&gt;=0,MATCH(C225-{0;1;2;3;4;5;6;7},C226:C$831,0)-1,""),""))</f>
        <v>152</v>
      </c>
      <c r="E225" s="4" t="s">
        <v>12</v>
      </c>
      <c r="F225" s="4" t="s">
        <v>14</v>
      </c>
      <c r="G225" s="5">
        <v>1</v>
      </c>
      <c r="H225" s="5">
        <v>29073.73</v>
      </c>
      <c r="I225" s="5" t="str">
        <f>IFERROR(_xlfn.XLOOKUP(Tableau1[[#This Row],[Groupe rem. article]],$O$3:$O$6,$P$3:$P$6),"")</f>
        <v/>
      </c>
      <c r="J225" s="5">
        <f ca="1">IFERROR(SUM(OFFSET(J225,1,1,Tableau1[[#This Row],[nombre de sous-niveau]],1)),"")</f>
        <v>18432.118739999991</v>
      </c>
      <c r="K225" s="6" t="str">
        <f>IFERROR(IF(Tableau1[[#This Row],[Type Ligne]]="détail",Tableau1[[#This Row],[Quantité Totale]]*Tableau1[[#This Row],[Prix unitaire HT]]*(1-Tableau1[[#This Row],[% remise ligne]]),""),"")</f>
        <v/>
      </c>
      <c r="L225" s="4" t="s">
        <v>14</v>
      </c>
      <c r="M225" s="5">
        <v>203.94550000000001</v>
      </c>
    </row>
    <row r="226" spans="1:13" x14ac:dyDescent="0.2">
      <c r="A226" s="3">
        <v>28000000</v>
      </c>
      <c r="B226" s="4" t="s">
        <v>11</v>
      </c>
      <c r="C226" s="3">
        <v>4</v>
      </c>
      <c r="D226" s="3" cm="1">
        <f t="array" ref="D226">MIN(IFERROR(IF(C226-{0;1;2;3;4;5;6;7}&gt;=0,MATCH(C226-{0;1;2;3;4;5;6;7},C227:C$831,0)-1,""),""))</f>
        <v>13</v>
      </c>
      <c r="E226" s="4" t="s">
        <v>17</v>
      </c>
      <c r="F226" s="4" t="s">
        <v>115</v>
      </c>
      <c r="G226" s="5">
        <v>6</v>
      </c>
      <c r="H226" s="5">
        <v>366.73166666666668</v>
      </c>
      <c r="I226" s="5">
        <f>IFERROR(_xlfn.XLOOKUP(Tableau1[[#This Row],[Groupe rem. article]],$O$3:$O$6,$P$3:$P$6),"")</f>
        <v>0.4</v>
      </c>
      <c r="J226" s="5">
        <f ca="1">IFERROR(SUM(OFFSET(J226,1,1,Tableau1[[#This Row],[nombre de sous-niveau]],1)),"")</f>
        <v>1346.89104</v>
      </c>
      <c r="K226" s="6" t="str">
        <f>IFERROR(IF(Tableau1[[#This Row],[Type Ligne]]="détail",Tableau1[[#This Row],[Quantité Totale]]*Tableau1[[#This Row],[Prix unitaire HT]]*(1-Tableau1[[#This Row],[% remise ligne]]),""),"")</f>
        <v/>
      </c>
      <c r="L226" s="4" t="s">
        <v>19</v>
      </c>
      <c r="M226" s="5">
        <v>22.34</v>
      </c>
    </row>
    <row r="227" spans="1:13" x14ac:dyDescent="0.2">
      <c r="A227" s="3">
        <v>28010000</v>
      </c>
      <c r="B227" s="4" t="s">
        <v>15</v>
      </c>
      <c r="C227" s="3">
        <v>5</v>
      </c>
      <c r="D227" s="3" cm="1">
        <f t="array" ref="D227">MIN(IFERROR(IF(C227-{0;1;2;3;4;5;6;7}&gt;=0,MATCH(C227-{0;1;2;3;4;5;6;7},C228:C$831,0)-1,""),""))</f>
        <v>0</v>
      </c>
      <c r="E227" s="4" t="s">
        <v>16</v>
      </c>
      <c r="F227" s="4" t="s">
        <v>116</v>
      </c>
      <c r="G227" s="5">
        <v>12</v>
      </c>
      <c r="H227" s="5">
        <v>1.97</v>
      </c>
      <c r="I227" s="5">
        <f>IFERROR(_xlfn.XLOOKUP(Tableau1[[#This Row],[Groupe rem. article]],$O$3:$O$6,$P$3:$P$6),"")</f>
        <v>0.3</v>
      </c>
      <c r="J227" s="5" t="str">
        <f ca="1">IFERROR(SUM(OFFSET(J227,1,1,Tableau1[[#This Row],[nombre de sous-niveau]],1)),"")</f>
        <v/>
      </c>
      <c r="K227" s="6">
        <f>IFERROR(IF(Tableau1[[#This Row],[Type Ligne]]="détail",Tableau1[[#This Row],[Quantité Totale]]*Tableau1[[#This Row],[Prix unitaire HT]]*(1-Tableau1[[#This Row],[% remise ligne]]),""),"")</f>
        <v>16.547999999999998</v>
      </c>
      <c r="L227" s="4" t="s">
        <v>24</v>
      </c>
      <c r="M227" s="5">
        <v>0.14000000000000001</v>
      </c>
    </row>
    <row r="228" spans="1:13" x14ac:dyDescent="0.2">
      <c r="A228" s="3">
        <v>28020000</v>
      </c>
      <c r="B228" s="4" t="s">
        <v>15</v>
      </c>
      <c r="C228" s="3">
        <v>5</v>
      </c>
      <c r="D228" s="3" cm="1">
        <f t="array" ref="D228">MIN(IFERROR(IF(C228-{0;1;2;3;4;5;6;7}&gt;=0,MATCH(C228-{0;1;2;3;4;5;6;7},C229:C$831,0)-1,""),""))</f>
        <v>0</v>
      </c>
      <c r="E228" s="4" t="s">
        <v>16</v>
      </c>
      <c r="F228" s="4" t="s">
        <v>117</v>
      </c>
      <c r="G228" s="5">
        <v>18</v>
      </c>
      <c r="H228" s="5">
        <v>1.79</v>
      </c>
      <c r="I228" s="5">
        <f>IFERROR(_xlfn.XLOOKUP(Tableau1[[#This Row],[Groupe rem. article]],$O$3:$O$6,$P$3:$P$6),"")</f>
        <v>0.3</v>
      </c>
      <c r="J228" s="5" t="str">
        <f ca="1">IFERROR(SUM(OFFSET(J228,1,1,Tableau1[[#This Row],[nombre de sous-niveau]],1)),"")</f>
        <v/>
      </c>
      <c r="K228" s="6">
        <f>IFERROR(IF(Tableau1[[#This Row],[Type Ligne]]="détail",Tableau1[[#This Row],[Quantité Totale]]*Tableau1[[#This Row],[Prix unitaire HT]]*(1-Tableau1[[#This Row],[% remise ligne]]),""),"")</f>
        <v>22.553999999999998</v>
      </c>
      <c r="L228" s="4" t="s">
        <v>24</v>
      </c>
      <c r="M228" s="5">
        <v>0.24</v>
      </c>
    </row>
    <row r="229" spans="1:13" x14ac:dyDescent="0.2">
      <c r="A229" s="3">
        <v>28030000</v>
      </c>
      <c r="B229" s="4" t="s">
        <v>15</v>
      </c>
      <c r="C229" s="3">
        <v>5</v>
      </c>
      <c r="D229" s="3" cm="1">
        <f t="array" ref="D229">MIN(IFERROR(IF(C229-{0;1;2;3;4;5;6;7}&gt;=0,MATCH(C229-{0;1;2;3;4;5;6;7},C230:C$831,0)-1,""),""))</f>
        <v>0</v>
      </c>
      <c r="E229" s="4" t="s">
        <v>16</v>
      </c>
      <c r="F229" s="4" t="s">
        <v>118</v>
      </c>
      <c r="G229" s="5">
        <v>36</v>
      </c>
      <c r="H229" s="5">
        <v>0.32</v>
      </c>
      <c r="I229" s="5">
        <f>IFERROR(_xlfn.XLOOKUP(Tableau1[[#This Row],[Groupe rem. article]],$O$3:$O$6,$P$3:$P$6),"")</f>
        <v>0.3</v>
      </c>
      <c r="J229" s="5" t="str">
        <f ca="1">IFERROR(SUM(OFFSET(J229,1,1,Tableau1[[#This Row],[nombre de sous-niveau]],1)),"")</f>
        <v/>
      </c>
      <c r="K229" s="6">
        <f>IFERROR(IF(Tableau1[[#This Row],[Type Ligne]]="détail",Tableau1[[#This Row],[Quantité Totale]]*Tableau1[[#This Row],[Prix unitaire HT]]*(1-Tableau1[[#This Row],[% remise ligne]]),""),"")</f>
        <v>8.0640000000000001</v>
      </c>
      <c r="L229" s="4" t="s">
        <v>24</v>
      </c>
      <c r="M229" s="5">
        <v>2.5000000000000001E-2</v>
      </c>
    </row>
    <row r="230" spans="1:13" x14ac:dyDescent="0.2">
      <c r="A230" s="3">
        <v>28040000</v>
      </c>
      <c r="B230" s="4" t="s">
        <v>15</v>
      </c>
      <c r="C230" s="3">
        <v>5</v>
      </c>
      <c r="D230" s="3" cm="1">
        <f t="array" ref="D230">MIN(IFERROR(IF(C230-{0;1;2;3;4;5;6;7}&gt;=0,MATCH(C230-{0;1;2;3;4;5;6;7},C231:C$831,0)-1,""),""))</f>
        <v>0</v>
      </c>
      <c r="E230" s="4" t="s">
        <v>16</v>
      </c>
      <c r="F230" s="4" t="s">
        <v>35</v>
      </c>
      <c r="G230" s="5">
        <v>48</v>
      </c>
      <c r="H230" s="5">
        <v>7.0000000000000007E-2</v>
      </c>
      <c r="I230" s="5">
        <f>IFERROR(_xlfn.XLOOKUP(Tableau1[[#This Row],[Groupe rem. article]],$O$3:$O$6,$P$3:$P$6),"")</f>
        <v>0.3</v>
      </c>
      <c r="J230" s="5" t="str">
        <f ca="1">IFERROR(SUM(OFFSET(J230,1,1,Tableau1[[#This Row],[nombre de sous-niveau]],1)),"")</f>
        <v/>
      </c>
      <c r="K230" s="6">
        <f>IFERROR(IF(Tableau1[[#This Row],[Type Ligne]]="détail",Tableau1[[#This Row],[Quantité Totale]]*Tableau1[[#This Row],[Prix unitaire HT]]*(1-Tableau1[[#This Row],[% remise ligne]]),""),"")</f>
        <v>2.3519999999999999</v>
      </c>
      <c r="L230" s="4" t="s">
        <v>24</v>
      </c>
      <c r="M230" s="5">
        <v>3.0000000000000001E-3</v>
      </c>
    </row>
    <row r="231" spans="1:13" x14ac:dyDescent="0.2">
      <c r="A231" s="3">
        <v>28050000</v>
      </c>
      <c r="B231" s="4" t="s">
        <v>15</v>
      </c>
      <c r="C231" s="3">
        <v>5</v>
      </c>
      <c r="D231" s="3" cm="1">
        <f t="array" ref="D231">MIN(IFERROR(IF(C231-{0;1;2;3;4;5;6;7}&gt;=0,MATCH(C231-{0;1;2;3;4;5;6;7},C232:C$831,0)-1,""),""))</f>
        <v>0</v>
      </c>
      <c r="E231" s="4" t="s">
        <v>16</v>
      </c>
      <c r="F231" s="4" t="s">
        <v>119</v>
      </c>
      <c r="G231" s="5">
        <v>6</v>
      </c>
      <c r="H231" s="5">
        <v>3.74</v>
      </c>
      <c r="I231" s="5">
        <f>IFERROR(_xlfn.XLOOKUP(Tableau1[[#This Row],[Groupe rem. article]],$O$3:$O$6,$P$3:$P$6),"")</f>
        <v>0.3</v>
      </c>
      <c r="J231" s="5" t="str">
        <f ca="1">IFERROR(SUM(OFFSET(J231,1,1,Tableau1[[#This Row],[nombre de sous-niveau]],1)),"")</f>
        <v/>
      </c>
      <c r="K231" s="6">
        <f>IFERROR(IF(Tableau1[[#This Row],[Type Ligne]]="détail",Tableau1[[#This Row],[Quantité Totale]]*Tableau1[[#This Row],[Prix unitaire HT]]*(1-Tableau1[[#This Row],[% remise ligne]]),""),"")</f>
        <v>15.708</v>
      </c>
      <c r="L231" s="4" t="s">
        <v>24</v>
      </c>
      <c r="M231" s="5">
        <v>0.64</v>
      </c>
    </row>
    <row r="232" spans="1:13" x14ac:dyDescent="0.2">
      <c r="A232" s="3">
        <v>28060000</v>
      </c>
      <c r="B232" s="4" t="s">
        <v>15</v>
      </c>
      <c r="C232" s="3">
        <v>5</v>
      </c>
      <c r="D232" s="3" cm="1">
        <f t="array" ref="D232">MIN(IFERROR(IF(C232-{0;1;2;3;4;5;6;7}&gt;=0,MATCH(C232-{0;1;2;3;4;5;6;7},C233:C$831,0)-1,""),""))</f>
        <v>0</v>
      </c>
      <c r="E232" s="4" t="s">
        <v>16</v>
      </c>
      <c r="F232" s="4" t="s">
        <v>97</v>
      </c>
      <c r="G232" s="5">
        <v>24</v>
      </c>
      <c r="H232" s="5">
        <v>0.45</v>
      </c>
      <c r="I232" s="5">
        <f>IFERROR(_xlfn.XLOOKUP(Tableau1[[#This Row],[Groupe rem. article]],$O$3:$O$6,$P$3:$P$6),"")</f>
        <v>0.3</v>
      </c>
      <c r="J232" s="5" t="str">
        <f ca="1">IFERROR(SUM(OFFSET(J232,1,1,Tableau1[[#This Row],[nombre de sous-niveau]],1)),"")</f>
        <v/>
      </c>
      <c r="K232" s="6">
        <f>IFERROR(IF(Tableau1[[#This Row],[Type Ligne]]="détail",Tableau1[[#This Row],[Quantité Totale]]*Tableau1[[#This Row],[Prix unitaire HT]]*(1-Tableau1[[#This Row],[% remise ligne]]),""),"")</f>
        <v>7.56</v>
      </c>
      <c r="L232" s="4" t="s">
        <v>24</v>
      </c>
      <c r="M232" s="5">
        <v>0.03</v>
      </c>
    </row>
    <row r="233" spans="1:13" x14ac:dyDescent="0.2">
      <c r="A233" s="3">
        <v>28070000</v>
      </c>
      <c r="B233" s="4" t="s">
        <v>15</v>
      </c>
      <c r="C233" s="3">
        <v>5</v>
      </c>
      <c r="D233" s="3" cm="1">
        <f t="array" ref="D233">MIN(IFERROR(IF(C233-{0;1;2;3;4;5;6;7}&gt;=0,MATCH(C233-{0;1;2;3;4;5;6;7},C234:C$831,0)-1,""),""))</f>
        <v>0</v>
      </c>
      <c r="E233" s="4" t="s">
        <v>16</v>
      </c>
      <c r="F233" s="4" t="s">
        <v>25</v>
      </c>
      <c r="G233" s="5">
        <v>12</v>
      </c>
      <c r="H233" s="5">
        <v>0.17</v>
      </c>
      <c r="I233" s="5">
        <f>IFERROR(_xlfn.XLOOKUP(Tableau1[[#This Row],[Groupe rem. article]],$O$3:$O$6,$P$3:$P$6),"")</f>
        <v>0.3</v>
      </c>
      <c r="J233" s="5" t="str">
        <f ca="1">IFERROR(SUM(OFFSET(J233,1,1,Tableau1[[#This Row],[nombre de sous-niveau]],1)),"")</f>
        <v/>
      </c>
      <c r="K233" s="6">
        <f>IFERROR(IF(Tableau1[[#This Row],[Type Ligne]]="détail",Tableau1[[#This Row],[Quantité Totale]]*Tableau1[[#This Row],[Prix unitaire HT]]*(1-Tableau1[[#This Row],[% remise ligne]]),""),"")</f>
        <v>1.4279999999999999</v>
      </c>
      <c r="L233" s="4" t="s">
        <v>24</v>
      </c>
      <c r="M233" s="5">
        <v>1.4999999999999999E-2</v>
      </c>
    </row>
    <row r="234" spans="1:13" x14ac:dyDescent="0.2">
      <c r="A234" s="3">
        <v>28080000</v>
      </c>
      <c r="B234" s="4" t="s">
        <v>15</v>
      </c>
      <c r="C234" s="3">
        <v>5</v>
      </c>
      <c r="D234" s="3" cm="1">
        <f t="array" ref="D234">MIN(IFERROR(IF(C234-{0;1;2;3;4;5;6;7}&gt;=0,MATCH(C234-{0;1;2;3;4;5;6;7},C235:C$831,0)-1,""),""))</f>
        <v>0</v>
      </c>
      <c r="E234" s="4" t="s">
        <v>16</v>
      </c>
      <c r="F234" s="4" t="s">
        <v>110</v>
      </c>
      <c r="G234" s="5">
        <v>32.04</v>
      </c>
      <c r="H234" s="5">
        <v>2.73</v>
      </c>
      <c r="I234" s="5">
        <f>IFERROR(_xlfn.XLOOKUP(Tableau1[[#This Row],[Groupe rem. article]],$O$3:$O$6,$P$3:$P$6),"")</f>
        <v>0.3</v>
      </c>
      <c r="J234" s="5" t="str">
        <f ca="1">IFERROR(SUM(OFFSET(J234,1,1,Tableau1[[#This Row],[nombre de sous-niveau]],1)),"")</f>
        <v/>
      </c>
      <c r="K234" s="6">
        <f>IFERROR(IF(Tableau1[[#This Row],[Type Ligne]]="détail",Tableau1[[#This Row],[Quantité Totale]]*Tableau1[[#This Row],[Prix unitaire HT]]*(1-Tableau1[[#This Row],[% remise ligne]]),""),"")</f>
        <v>61.228439999999999</v>
      </c>
      <c r="L234" s="4" t="s">
        <v>24</v>
      </c>
      <c r="M234" s="5">
        <v>0.3</v>
      </c>
    </row>
    <row r="235" spans="1:13" x14ac:dyDescent="0.2">
      <c r="A235" s="3">
        <v>28090000</v>
      </c>
      <c r="B235" s="4" t="s">
        <v>15</v>
      </c>
      <c r="C235" s="3">
        <v>5</v>
      </c>
      <c r="D235" s="3" cm="1">
        <f t="array" ref="D235">MIN(IFERROR(IF(C235-{0;1;2;3;4;5;6;7}&gt;=0,MATCH(C235-{0;1;2;3;4;5;6;7},C236:C$831,0)-1,""),""))</f>
        <v>0</v>
      </c>
      <c r="E235" s="4" t="s">
        <v>16</v>
      </c>
      <c r="F235" s="4" t="s">
        <v>111</v>
      </c>
      <c r="G235" s="5">
        <v>32.04</v>
      </c>
      <c r="H235" s="5">
        <v>1.45</v>
      </c>
      <c r="I235" s="5">
        <f>IFERROR(_xlfn.XLOOKUP(Tableau1[[#This Row],[Groupe rem. article]],$O$3:$O$6,$P$3:$P$6),"")</f>
        <v>0.3</v>
      </c>
      <c r="J235" s="5" t="str">
        <f ca="1">IFERROR(SUM(OFFSET(J235,1,1,Tableau1[[#This Row],[nombre de sous-niveau]],1)),"")</f>
        <v/>
      </c>
      <c r="K235" s="6">
        <f>IFERROR(IF(Tableau1[[#This Row],[Type Ligne]]="détail",Tableau1[[#This Row],[Quantité Totale]]*Tableau1[[#This Row],[Prix unitaire HT]]*(1-Tableau1[[#This Row],[% remise ligne]]),""),"")</f>
        <v>32.520599999999995</v>
      </c>
      <c r="L235" s="4" t="s">
        <v>24</v>
      </c>
      <c r="M235" s="5">
        <v>0.14299999999999999</v>
      </c>
    </row>
    <row r="236" spans="1:13" x14ac:dyDescent="0.2">
      <c r="A236" s="3">
        <v>28100000</v>
      </c>
      <c r="B236" s="4" t="s">
        <v>15</v>
      </c>
      <c r="C236" s="3">
        <v>5</v>
      </c>
      <c r="D236" s="3" cm="1">
        <f t="array" ref="D236">MIN(IFERROR(IF(C236-{0;1;2;3;4;5;6;7}&gt;=0,MATCH(C236-{0;1;2;3;4;5;6;7},C237:C$831,0)-1,""),""))</f>
        <v>0</v>
      </c>
      <c r="E236" s="4" t="s">
        <v>16</v>
      </c>
      <c r="F236" s="4" t="s">
        <v>101</v>
      </c>
      <c r="G236" s="5">
        <v>336</v>
      </c>
      <c r="H236" s="5">
        <v>0.06</v>
      </c>
      <c r="I236" s="5">
        <f>IFERROR(_xlfn.XLOOKUP(Tableau1[[#This Row],[Groupe rem. article]],$O$3:$O$6,$P$3:$P$6),"")</f>
        <v>0.3</v>
      </c>
      <c r="J236" s="5" t="str">
        <f ca="1">IFERROR(SUM(OFFSET(J236,1,1,Tableau1[[#This Row],[nombre de sous-niveau]],1)),"")</f>
        <v/>
      </c>
      <c r="K236" s="6">
        <f>IFERROR(IF(Tableau1[[#This Row],[Type Ligne]]="détail",Tableau1[[#This Row],[Quantité Totale]]*Tableau1[[#This Row],[Prix unitaire HT]]*(1-Tableau1[[#This Row],[% remise ligne]]),""),"")</f>
        <v>14.111999999999998</v>
      </c>
      <c r="L236" s="4" t="s">
        <v>24</v>
      </c>
      <c r="M236" s="5">
        <v>3.0000000000000001E-3</v>
      </c>
    </row>
    <row r="237" spans="1:13" x14ac:dyDescent="0.2">
      <c r="A237" s="3">
        <v>28110000</v>
      </c>
      <c r="B237" s="4" t="s">
        <v>15</v>
      </c>
      <c r="C237" s="3">
        <v>5</v>
      </c>
      <c r="D237" s="3" cm="1">
        <f t="array" ref="D237">MIN(IFERROR(IF(C237-{0;1;2;3;4;5;6;7}&gt;=0,MATCH(C237-{0;1;2;3;4;5;6;7},C238:C$831,0)-1,""),""))</f>
        <v>0</v>
      </c>
      <c r="E237" s="4" t="s">
        <v>16</v>
      </c>
      <c r="F237" s="4" t="s">
        <v>120</v>
      </c>
      <c r="G237" s="5">
        <v>24</v>
      </c>
      <c r="H237" s="5">
        <v>21.81</v>
      </c>
      <c r="I237" s="5">
        <f>IFERROR(_xlfn.XLOOKUP(Tableau1[[#This Row],[Groupe rem. article]],$O$3:$O$6,$P$3:$P$6),"")</f>
        <v>0.4</v>
      </c>
      <c r="J237" s="5" t="str">
        <f ca="1">IFERROR(SUM(OFFSET(J237,1,1,Tableau1[[#This Row],[nombre de sous-niveau]],1)),"")</f>
        <v/>
      </c>
      <c r="K237" s="6">
        <f>IFERROR(IF(Tableau1[[#This Row],[Type Ligne]]="détail",Tableau1[[#This Row],[Quantité Totale]]*Tableau1[[#This Row],[Prix unitaire HT]]*(1-Tableau1[[#This Row],[% remise ligne]]),""),"")</f>
        <v>314.06399999999996</v>
      </c>
      <c r="L237" s="4" t="s">
        <v>19</v>
      </c>
      <c r="M237" s="5">
        <v>3.2959999999999998</v>
      </c>
    </row>
    <row r="238" spans="1:13" x14ac:dyDescent="0.2">
      <c r="A238" s="3">
        <v>28120000</v>
      </c>
      <c r="B238" s="4" t="s">
        <v>15</v>
      </c>
      <c r="C238" s="3">
        <v>5</v>
      </c>
      <c r="D238" s="3" cm="1">
        <f t="array" ref="D238">MIN(IFERROR(IF(C238-{0;1;2;3;4;5;6;7}&gt;=0,MATCH(C238-{0;1;2;3;4;5;6;7},C239:C$831,0)-1,""),""))</f>
        <v>0</v>
      </c>
      <c r="E238" s="4" t="s">
        <v>16</v>
      </c>
      <c r="F238" s="4" t="s">
        <v>121</v>
      </c>
      <c r="G238" s="5">
        <v>12</v>
      </c>
      <c r="H238" s="5">
        <v>117.53</v>
      </c>
      <c r="I238" s="5">
        <f>IFERROR(_xlfn.XLOOKUP(Tableau1[[#This Row],[Groupe rem. article]],$O$3:$O$6,$P$3:$P$6),"")</f>
        <v>0.4</v>
      </c>
      <c r="J238" s="5" t="str">
        <f ca="1">IFERROR(SUM(OFFSET(J238,1,1,Tableau1[[#This Row],[nombre de sous-niveau]],1)),"")</f>
        <v/>
      </c>
      <c r="K238" s="6">
        <f>IFERROR(IF(Tableau1[[#This Row],[Type Ligne]]="détail",Tableau1[[#This Row],[Quantité Totale]]*Tableau1[[#This Row],[Prix unitaire HT]]*(1-Tableau1[[#This Row],[% remise ligne]]),""),"")</f>
        <v>846.21600000000001</v>
      </c>
      <c r="L238" s="4" t="s">
        <v>19</v>
      </c>
      <c r="M238" s="5">
        <v>17.5</v>
      </c>
    </row>
    <row r="239" spans="1:13" x14ac:dyDescent="0.2">
      <c r="A239" s="3">
        <v>28130000</v>
      </c>
      <c r="B239" s="4" t="s">
        <v>15</v>
      </c>
      <c r="C239" s="3">
        <v>5</v>
      </c>
      <c r="D239" s="3" cm="1">
        <f t="array" ref="D239">MIN(IFERROR(IF(C239-{0;1;2;3;4;5;6;7}&gt;=0,MATCH(C239-{0;1;2;3;4;5;6;7},C240:C$831,0)-1,""),""))</f>
        <v>0</v>
      </c>
      <c r="E239" s="4" t="s">
        <v>16</v>
      </c>
      <c r="F239" s="4" t="s">
        <v>32</v>
      </c>
      <c r="G239" s="5">
        <v>72</v>
      </c>
      <c r="H239" s="5">
        <v>0.09</v>
      </c>
      <c r="I239" s="5">
        <f>IFERROR(_xlfn.XLOOKUP(Tableau1[[#This Row],[Groupe rem. article]],$O$3:$O$6,$P$3:$P$6),"")</f>
        <v>0.3</v>
      </c>
      <c r="J239" s="5" t="str">
        <f ca="1">IFERROR(SUM(OFFSET(J239,1,1,Tableau1[[#This Row],[nombre de sous-niveau]],1)),"")</f>
        <v/>
      </c>
      <c r="K239" s="6">
        <f>IFERROR(IF(Tableau1[[#This Row],[Type Ligne]]="détail",Tableau1[[#This Row],[Quantité Totale]]*Tableau1[[#This Row],[Prix unitaire HT]]*(1-Tableau1[[#This Row],[% remise ligne]]),""),"")</f>
        <v>4.5359999999999996</v>
      </c>
      <c r="L239" s="4" t="s">
        <v>24</v>
      </c>
      <c r="M239" s="5">
        <v>5.0000000000000001E-3</v>
      </c>
    </row>
    <row r="240" spans="1:13" x14ac:dyDescent="0.2">
      <c r="A240" s="3">
        <v>29000000</v>
      </c>
      <c r="B240" s="4" t="s">
        <v>11</v>
      </c>
      <c r="C240" s="3">
        <v>4</v>
      </c>
      <c r="D240" s="3" cm="1">
        <f t="array" ref="D240">MIN(IFERROR(IF(C240-{0;1;2;3;4;5;6;7}&gt;=0,MATCH(C240-{0;1;2;3;4;5;6;7},C241:C$831,0)-1,""),""))</f>
        <v>12</v>
      </c>
      <c r="E240" s="4" t="s">
        <v>17</v>
      </c>
      <c r="F240" s="4" t="s">
        <v>122</v>
      </c>
      <c r="G240" s="5">
        <v>24</v>
      </c>
      <c r="H240" s="5">
        <v>182.94083333333333</v>
      </c>
      <c r="I240" s="5">
        <f>IFERROR(_xlfn.XLOOKUP(Tableau1[[#This Row],[Groupe rem. article]],$O$3:$O$6,$P$3:$P$6),"")</f>
        <v>0.4</v>
      </c>
      <c r="J240" s="5">
        <f ca="1">IFERROR(SUM(OFFSET(J240,1,1,Tableau1[[#This Row],[nombre de sous-niveau]],1)),"")</f>
        <v>2691.8020799999999</v>
      </c>
      <c r="K240" s="6" t="str">
        <f>IFERROR(IF(Tableau1[[#This Row],[Type Ligne]]="détail",Tableau1[[#This Row],[Quantité Totale]]*Tableau1[[#This Row],[Prix unitaire HT]]*(1-Tableau1[[#This Row],[% remise ligne]]),""),"")</f>
        <v/>
      </c>
      <c r="L240" s="4" t="s">
        <v>19</v>
      </c>
      <c r="M240" s="5">
        <v>21.843</v>
      </c>
    </row>
    <row r="241" spans="1:13" x14ac:dyDescent="0.2">
      <c r="A241" s="3">
        <v>29010000</v>
      </c>
      <c r="B241" s="4" t="s">
        <v>15</v>
      </c>
      <c r="C241" s="3">
        <v>5</v>
      </c>
      <c r="D241" s="3" cm="1">
        <f t="array" ref="D241">MIN(IFERROR(IF(C241-{0;1;2;3;4;5;6;7}&gt;=0,MATCH(C241-{0;1;2;3;4;5;6;7},C242:C$831,0)-1,""),""))</f>
        <v>0</v>
      </c>
      <c r="E241" s="4" t="s">
        <v>16</v>
      </c>
      <c r="F241" s="4" t="s">
        <v>117</v>
      </c>
      <c r="G241" s="5">
        <v>48</v>
      </c>
      <c r="H241" s="5">
        <v>1.79</v>
      </c>
      <c r="I241" s="5">
        <f>IFERROR(_xlfn.XLOOKUP(Tableau1[[#This Row],[Groupe rem. article]],$O$3:$O$6,$P$3:$P$6),"")</f>
        <v>0.3</v>
      </c>
      <c r="J241" s="5" t="str">
        <f ca="1">IFERROR(SUM(OFFSET(J241,1,1,Tableau1[[#This Row],[nombre de sous-niveau]],1)),"")</f>
        <v/>
      </c>
      <c r="K241" s="6">
        <f>IFERROR(IF(Tableau1[[#This Row],[Type Ligne]]="détail",Tableau1[[#This Row],[Quantité Totale]]*Tableau1[[#This Row],[Prix unitaire HT]]*(1-Tableau1[[#This Row],[% remise ligne]]),""),"")</f>
        <v>60.143999999999998</v>
      </c>
      <c r="L241" s="4" t="s">
        <v>24</v>
      </c>
      <c r="M241" s="5">
        <v>0.24</v>
      </c>
    </row>
    <row r="242" spans="1:13" x14ac:dyDescent="0.2">
      <c r="A242" s="3">
        <v>29020000</v>
      </c>
      <c r="B242" s="4" t="s">
        <v>15</v>
      </c>
      <c r="C242" s="3">
        <v>5</v>
      </c>
      <c r="D242" s="3" cm="1">
        <f t="array" ref="D242">MIN(IFERROR(IF(C242-{0;1;2;3;4;5;6;7}&gt;=0,MATCH(C242-{0;1;2;3;4;5;6;7},C243:C$831,0)-1,""),""))</f>
        <v>0</v>
      </c>
      <c r="E242" s="4" t="s">
        <v>16</v>
      </c>
      <c r="F242" s="4" t="s">
        <v>118</v>
      </c>
      <c r="G242" s="5">
        <v>48</v>
      </c>
      <c r="H242" s="5">
        <v>0.32</v>
      </c>
      <c r="I242" s="5">
        <f>IFERROR(_xlfn.XLOOKUP(Tableau1[[#This Row],[Groupe rem. article]],$O$3:$O$6,$P$3:$P$6),"")</f>
        <v>0.3</v>
      </c>
      <c r="J242" s="5" t="str">
        <f ca="1">IFERROR(SUM(OFFSET(J242,1,1,Tableau1[[#This Row],[nombre de sous-niveau]],1)),"")</f>
        <v/>
      </c>
      <c r="K242" s="6">
        <f>IFERROR(IF(Tableau1[[#This Row],[Type Ligne]]="détail",Tableau1[[#This Row],[Quantité Totale]]*Tableau1[[#This Row],[Prix unitaire HT]]*(1-Tableau1[[#This Row],[% remise ligne]]),""),"")</f>
        <v>10.751999999999999</v>
      </c>
      <c r="L242" s="4" t="s">
        <v>24</v>
      </c>
      <c r="M242" s="5">
        <v>2.5000000000000001E-2</v>
      </c>
    </row>
    <row r="243" spans="1:13" x14ac:dyDescent="0.2">
      <c r="A243" s="3">
        <v>29030000</v>
      </c>
      <c r="B243" s="4" t="s">
        <v>15</v>
      </c>
      <c r="C243" s="3">
        <v>5</v>
      </c>
      <c r="D243" s="3" cm="1">
        <f t="array" ref="D243">MIN(IFERROR(IF(C243-{0;1;2;3;4;5;6;7}&gt;=0,MATCH(C243-{0;1;2;3;4;5;6;7},C244:C$831,0)-1,""),""))</f>
        <v>0</v>
      </c>
      <c r="E243" s="4" t="s">
        <v>16</v>
      </c>
      <c r="F243" s="4" t="s">
        <v>35</v>
      </c>
      <c r="G243" s="5">
        <v>96</v>
      </c>
      <c r="H243" s="5">
        <v>7.0000000000000007E-2</v>
      </c>
      <c r="I243" s="5">
        <f>IFERROR(_xlfn.XLOOKUP(Tableau1[[#This Row],[Groupe rem. article]],$O$3:$O$6,$P$3:$P$6),"")</f>
        <v>0.3</v>
      </c>
      <c r="J243" s="5" t="str">
        <f ca="1">IFERROR(SUM(OFFSET(J243,1,1,Tableau1[[#This Row],[nombre de sous-niveau]],1)),"")</f>
        <v/>
      </c>
      <c r="K243" s="6">
        <f>IFERROR(IF(Tableau1[[#This Row],[Type Ligne]]="détail",Tableau1[[#This Row],[Quantité Totale]]*Tableau1[[#This Row],[Prix unitaire HT]]*(1-Tableau1[[#This Row],[% remise ligne]]),""),"")</f>
        <v>4.7039999999999997</v>
      </c>
      <c r="L243" s="4" t="s">
        <v>24</v>
      </c>
      <c r="M243" s="5">
        <v>3.0000000000000001E-3</v>
      </c>
    </row>
    <row r="244" spans="1:13" x14ac:dyDescent="0.2">
      <c r="A244" s="3">
        <v>29040000</v>
      </c>
      <c r="B244" s="4" t="s">
        <v>15</v>
      </c>
      <c r="C244" s="3">
        <v>5</v>
      </c>
      <c r="D244" s="3" cm="1">
        <f t="array" ref="D244">MIN(IFERROR(IF(C244-{0;1;2;3;4;5;6;7}&gt;=0,MATCH(C244-{0;1;2;3;4;5;6;7},C245:C$831,0)-1,""),""))</f>
        <v>0</v>
      </c>
      <c r="E244" s="4" t="s">
        <v>16</v>
      </c>
      <c r="F244" s="4" t="s">
        <v>25</v>
      </c>
      <c r="G244" s="5">
        <v>48</v>
      </c>
      <c r="H244" s="5">
        <v>0.17</v>
      </c>
      <c r="I244" s="5">
        <f>IFERROR(_xlfn.XLOOKUP(Tableau1[[#This Row],[Groupe rem. article]],$O$3:$O$6,$P$3:$P$6),"")</f>
        <v>0.3</v>
      </c>
      <c r="J244" s="5" t="str">
        <f ca="1">IFERROR(SUM(OFFSET(J244,1,1,Tableau1[[#This Row],[nombre de sous-niveau]],1)),"")</f>
        <v/>
      </c>
      <c r="K244" s="6">
        <f>IFERROR(IF(Tableau1[[#This Row],[Type Ligne]]="détail",Tableau1[[#This Row],[Quantité Totale]]*Tableau1[[#This Row],[Prix unitaire HT]]*(1-Tableau1[[#This Row],[% remise ligne]]),""),"")</f>
        <v>5.7119999999999997</v>
      </c>
      <c r="L244" s="4" t="s">
        <v>24</v>
      </c>
      <c r="M244" s="5">
        <v>1.4999999999999999E-2</v>
      </c>
    </row>
    <row r="245" spans="1:13" x14ac:dyDescent="0.2">
      <c r="A245" s="3">
        <v>29050000</v>
      </c>
      <c r="B245" s="4" t="s">
        <v>15</v>
      </c>
      <c r="C245" s="3">
        <v>5</v>
      </c>
      <c r="D245" s="3" cm="1">
        <f t="array" ref="D245">MIN(IFERROR(IF(C245-{0;1;2;3;4;5;6;7}&gt;=0,MATCH(C245-{0;1;2;3;4;5;6;7},C246:C$831,0)-1,""),""))</f>
        <v>0</v>
      </c>
      <c r="E245" s="4" t="s">
        <v>16</v>
      </c>
      <c r="F245" s="4" t="s">
        <v>119</v>
      </c>
      <c r="G245" s="5">
        <v>24</v>
      </c>
      <c r="H245" s="5">
        <v>3.74</v>
      </c>
      <c r="I245" s="5">
        <f>IFERROR(_xlfn.XLOOKUP(Tableau1[[#This Row],[Groupe rem. article]],$O$3:$O$6,$P$3:$P$6),"")</f>
        <v>0.3</v>
      </c>
      <c r="J245" s="5" t="str">
        <f ca="1">IFERROR(SUM(OFFSET(J245,1,1,Tableau1[[#This Row],[nombre de sous-niveau]],1)),"")</f>
        <v/>
      </c>
      <c r="K245" s="6">
        <f>IFERROR(IF(Tableau1[[#This Row],[Type Ligne]]="détail",Tableau1[[#This Row],[Quantité Totale]]*Tableau1[[#This Row],[Prix unitaire HT]]*(1-Tableau1[[#This Row],[% remise ligne]]),""),"")</f>
        <v>62.832000000000001</v>
      </c>
      <c r="L245" s="4" t="s">
        <v>24</v>
      </c>
      <c r="M245" s="5">
        <v>0.64</v>
      </c>
    </row>
    <row r="246" spans="1:13" x14ac:dyDescent="0.2">
      <c r="A246" s="3">
        <v>29060000</v>
      </c>
      <c r="B246" s="4" t="s">
        <v>15</v>
      </c>
      <c r="C246" s="3">
        <v>5</v>
      </c>
      <c r="D246" s="3" cm="1">
        <f t="array" ref="D246">MIN(IFERROR(IF(C246-{0;1;2;3;4;5;6;7}&gt;=0,MATCH(C246-{0;1;2;3;4;5;6;7},C247:C$831,0)-1,""),""))</f>
        <v>0</v>
      </c>
      <c r="E246" s="4" t="s">
        <v>16</v>
      </c>
      <c r="F246" s="4" t="s">
        <v>97</v>
      </c>
      <c r="G246" s="5">
        <v>96</v>
      </c>
      <c r="H246" s="5">
        <v>0.45</v>
      </c>
      <c r="I246" s="5">
        <f>IFERROR(_xlfn.XLOOKUP(Tableau1[[#This Row],[Groupe rem. article]],$O$3:$O$6,$P$3:$P$6),"")</f>
        <v>0.3</v>
      </c>
      <c r="J246" s="5" t="str">
        <f ca="1">IFERROR(SUM(OFFSET(J246,1,1,Tableau1[[#This Row],[nombre de sous-niveau]],1)),"")</f>
        <v/>
      </c>
      <c r="K246" s="6">
        <f>IFERROR(IF(Tableau1[[#This Row],[Type Ligne]]="détail",Tableau1[[#This Row],[Quantité Totale]]*Tableau1[[#This Row],[Prix unitaire HT]]*(1-Tableau1[[#This Row],[% remise ligne]]),""),"")</f>
        <v>30.24</v>
      </c>
      <c r="L246" s="4" t="s">
        <v>24</v>
      </c>
      <c r="M246" s="5">
        <v>0.03</v>
      </c>
    </row>
    <row r="247" spans="1:13" x14ac:dyDescent="0.2">
      <c r="A247" s="3">
        <v>29070000</v>
      </c>
      <c r="B247" s="4" t="s">
        <v>15</v>
      </c>
      <c r="C247" s="3">
        <v>5</v>
      </c>
      <c r="D247" s="3" cm="1">
        <f t="array" ref="D247">MIN(IFERROR(IF(C247-{0;1;2;3;4;5;6;7}&gt;=0,MATCH(C247-{0;1;2;3;4;5;6;7},C248:C$831,0)-1,""),""))</f>
        <v>0</v>
      </c>
      <c r="E247" s="4" t="s">
        <v>16</v>
      </c>
      <c r="F247" s="4" t="s">
        <v>110</v>
      </c>
      <c r="G247" s="5">
        <v>64.08</v>
      </c>
      <c r="H247" s="5">
        <v>2.73</v>
      </c>
      <c r="I247" s="5">
        <f>IFERROR(_xlfn.XLOOKUP(Tableau1[[#This Row],[Groupe rem. article]],$O$3:$O$6,$P$3:$P$6),"")</f>
        <v>0.3</v>
      </c>
      <c r="J247" s="5" t="str">
        <f ca="1">IFERROR(SUM(OFFSET(J247,1,1,Tableau1[[#This Row],[nombre de sous-niveau]],1)),"")</f>
        <v/>
      </c>
      <c r="K247" s="6">
        <f>IFERROR(IF(Tableau1[[#This Row],[Type Ligne]]="détail",Tableau1[[#This Row],[Quantité Totale]]*Tableau1[[#This Row],[Prix unitaire HT]]*(1-Tableau1[[#This Row],[% remise ligne]]),""),"")</f>
        <v>122.45688</v>
      </c>
      <c r="L247" s="4" t="s">
        <v>24</v>
      </c>
      <c r="M247" s="5">
        <v>0.3</v>
      </c>
    </row>
    <row r="248" spans="1:13" x14ac:dyDescent="0.2">
      <c r="A248" s="3">
        <v>29080000</v>
      </c>
      <c r="B248" s="4" t="s">
        <v>15</v>
      </c>
      <c r="C248" s="3">
        <v>5</v>
      </c>
      <c r="D248" s="3" cm="1">
        <f t="array" ref="D248">MIN(IFERROR(IF(C248-{0;1;2;3;4;5;6;7}&gt;=0,MATCH(C248-{0;1;2;3;4;5;6;7},C249:C$831,0)-1,""),""))</f>
        <v>0</v>
      </c>
      <c r="E248" s="4" t="s">
        <v>16</v>
      </c>
      <c r="F248" s="4" t="s">
        <v>111</v>
      </c>
      <c r="G248" s="5">
        <v>64.08</v>
      </c>
      <c r="H248" s="5">
        <v>1.45</v>
      </c>
      <c r="I248" s="5">
        <f>IFERROR(_xlfn.XLOOKUP(Tableau1[[#This Row],[Groupe rem. article]],$O$3:$O$6,$P$3:$P$6),"")</f>
        <v>0.3</v>
      </c>
      <c r="J248" s="5" t="str">
        <f ca="1">IFERROR(SUM(OFFSET(J248,1,1,Tableau1[[#This Row],[nombre de sous-niveau]],1)),"")</f>
        <v/>
      </c>
      <c r="K248" s="6">
        <f>IFERROR(IF(Tableau1[[#This Row],[Type Ligne]]="détail",Tableau1[[#This Row],[Quantité Totale]]*Tableau1[[#This Row],[Prix unitaire HT]]*(1-Tableau1[[#This Row],[% remise ligne]]),""),"")</f>
        <v>65.041199999999989</v>
      </c>
      <c r="L248" s="4" t="s">
        <v>24</v>
      </c>
      <c r="M248" s="5">
        <v>0.14299999999999999</v>
      </c>
    </row>
    <row r="249" spans="1:13" x14ac:dyDescent="0.2">
      <c r="A249" s="3">
        <v>29090000</v>
      </c>
      <c r="B249" s="4" t="s">
        <v>15</v>
      </c>
      <c r="C249" s="3">
        <v>5</v>
      </c>
      <c r="D249" s="3" cm="1">
        <f t="array" ref="D249">MIN(IFERROR(IF(C249-{0;1;2;3;4;5;6;7}&gt;=0,MATCH(C249-{0;1;2;3;4;5;6;7},C250:C$831,0)-1,""),""))</f>
        <v>0</v>
      </c>
      <c r="E249" s="4" t="s">
        <v>16</v>
      </c>
      <c r="F249" s="4" t="s">
        <v>101</v>
      </c>
      <c r="G249" s="5">
        <v>672</v>
      </c>
      <c r="H249" s="5">
        <v>0.06</v>
      </c>
      <c r="I249" s="5">
        <f>IFERROR(_xlfn.XLOOKUP(Tableau1[[#This Row],[Groupe rem. article]],$O$3:$O$6,$P$3:$P$6),"")</f>
        <v>0.3</v>
      </c>
      <c r="J249" s="5" t="str">
        <f ca="1">IFERROR(SUM(OFFSET(J249,1,1,Tableau1[[#This Row],[nombre de sous-niveau]],1)),"")</f>
        <v/>
      </c>
      <c r="K249" s="6">
        <f>IFERROR(IF(Tableau1[[#This Row],[Type Ligne]]="détail",Tableau1[[#This Row],[Quantité Totale]]*Tableau1[[#This Row],[Prix unitaire HT]]*(1-Tableau1[[#This Row],[% remise ligne]]),""),"")</f>
        <v>28.223999999999997</v>
      </c>
      <c r="L249" s="4" t="s">
        <v>24</v>
      </c>
      <c r="M249" s="5">
        <v>3.0000000000000001E-3</v>
      </c>
    </row>
    <row r="250" spans="1:13" x14ac:dyDescent="0.2">
      <c r="A250" s="3">
        <v>29100000</v>
      </c>
      <c r="B250" s="4" t="s">
        <v>15</v>
      </c>
      <c r="C250" s="3">
        <v>5</v>
      </c>
      <c r="D250" s="3" cm="1">
        <f t="array" ref="D250">MIN(IFERROR(IF(C250-{0;1;2;3;4;5;6;7}&gt;=0,MATCH(C250-{0;1;2;3;4;5;6;7},C251:C$831,0)-1,""),""))</f>
        <v>0</v>
      </c>
      <c r="E250" s="4" t="s">
        <v>16</v>
      </c>
      <c r="F250" s="4" t="s">
        <v>120</v>
      </c>
      <c r="G250" s="5">
        <v>48</v>
      </c>
      <c r="H250" s="5">
        <v>21.81</v>
      </c>
      <c r="I250" s="5">
        <f>IFERROR(_xlfn.XLOOKUP(Tableau1[[#This Row],[Groupe rem. article]],$O$3:$O$6,$P$3:$P$6),"")</f>
        <v>0.4</v>
      </c>
      <c r="J250" s="5" t="str">
        <f ca="1">IFERROR(SUM(OFFSET(J250,1,1,Tableau1[[#This Row],[nombre de sous-niveau]],1)),"")</f>
        <v/>
      </c>
      <c r="K250" s="6">
        <f>IFERROR(IF(Tableau1[[#This Row],[Type Ligne]]="détail",Tableau1[[#This Row],[Quantité Totale]]*Tableau1[[#This Row],[Prix unitaire HT]]*(1-Tableau1[[#This Row],[% remise ligne]]),""),"")</f>
        <v>628.12799999999993</v>
      </c>
      <c r="L250" s="4" t="s">
        <v>19</v>
      </c>
      <c r="M250" s="5">
        <v>3.2959999999999998</v>
      </c>
    </row>
    <row r="251" spans="1:13" x14ac:dyDescent="0.2">
      <c r="A251" s="3">
        <v>29110000</v>
      </c>
      <c r="B251" s="4" t="s">
        <v>15</v>
      </c>
      <c r="C251" s="3">
        <v>5</v>
      </c>
      <c r="D251" s="3" cm="1">
        <f t="array" ref="D251">MIN(IFERROR(IF(C251-{0;1;2;3;4;5;6;7}&gt;=0,MATCH(C251-{0;1;2;3;4;5;6;7},C252:C$831,0)-1,""),""))</f>
        <v>0</v>
      </c>
      <c r="E251" s="4" t="s">
        <v>16</v>
      </c>
      <c r="F251" s="4" t="s">
        <v>123</v>
      </c>
      <c r="G251" s="5">
        <v>24</v>
      </c>
      <c r="H251" s="5">
        <v>115.38</v>
      </c>
      <c r="I251" s="5">
        <f>IFERROR(_xlfn.XLOOKUP(Tableau1[[#This Row],[Groupe rem. article]],$O$3:$O$6,$P$3:$P$6),"")</f>
        <v>0.4</v>
      </c>
      <c r="J251" s="5" t="str">
        <f ca="1">IFERROR(SUM(OFFSET(J251,1,1,Tableau1[[#This Row],[nombre de sous-niveau]],1)),"")</f>
        <v/>
      </c>
      <c r="K251" s="6">
        <f>IFERROR(IF(Tableau1[[#This Row],[Type Ligne]]="détail",Tableau1[[#This Row],[Quantité Totale]]*Tableau1[[#This Row],[Prix unitaire HT]]*(1-Tableau1[[#This Row],[% remise ligne]]),""),"")</f>
        <v>1661.472</v>
      </c>
      <c r="L251" s="4" t="s">
        <v>19</v>
      </c>
      <c r="M251" s="5">
        <v>17.143000000000001</v>
      </c>
    </row>
    <row r="252" spans="1:13" x14ac:dyDescent="0.2">
      <c r="A252" s="3">
        <v>29120000</v>
      </c>
      <c r="B252" s="4" t="s">
        <v>15</v>
      </c>
      <c r="C252" s="3">
        <v>5</v>
      </c>
      <c r="D252" s="3" cm="1">
        <f t="array" ref="D252">MIN(IFERROR(IF(C252-{0;1;2;3;4;5;6;7}&gt;=0,MATCH(C252-{0;1;2;3;4;5;6;7},C253:C$831,0)-1,""),""))</f>
        <v>0</v>
      </c>
      <c r="E252" s="4" t="s">
        <v>16</v>
      </c>
      <c r="F252" s="4" t="s">
        <v>32</v>
      </c>
      <c r="G252" s="5">
        <v>192</v>
      </c>
      <c r="H252" s="5">
        <v>0.09</v>
      </c>
      <c r="I252" s="5">
        <f>IFERROR(_xlfn.XLOOKUP(Tableau1[[#This Row],[Groupe rem. article]],$O$3:$O$6,$P$3:$P$6),"")</f>
        <v>0.3</v>
      </c>
      <c r="J252" s="5" t="str">
        <f ca="1">IFERROR(SUM(OFFSET(J252,1,1,Tableau1[[#This Row],[nombre de sous-niveau]],1)),"")</f>
        <v/>
      </c>
      <c r="K252" s="6">
        <f>IFERROR(IF(Tableau1[[#This Row],[Type Ligne]]="détail",Tableau1[[#This Row],[Quantité Totale]]*Tableau1[[#This Row],[Prix unitaire HT]]*(1-Tableau1[[#This Row],[% remise ligne]]),""),"")</f>
        <v>12.096</v>
      </c>
      <c r="L252" s="4" t="s">
        <v>24</v>
      </c>
      <c r="M252" s="5">
        <v>5.0000000000000001E-3</v>
      </c>
    </row>
    <row r="253" spans="1:13" x14ac:dyDescent="0.2">
      <c r="A253" s="3">
        <v>30000000</v>
      </c>
      <c r="B253" s="4" t="s">
        <v>11</v>
      </c>
      <c r="C253" s="3">
        <v>4</v>
      </c>
      <c r="D253" s="3" cm="1">
        <f t="array" ref="D253">MIN(IFERROR(IF(C253-{0;1;2;3;4;5;6;7}&gt;=0,MATCH(C253-{0;1;2;3;4;5;6;7},C254:C$831,0)-1,""),""))</f>
        <v>11</v>
      </c>
      <c r="E253" s="4" t="s">
        <v>17</v>
      </c>
      <c r="F253" s="4" t="s">
        <v>124</v>
      </c>
      <c r="G253" s="5">
        <v>3</v>
      </c>
      <c r="H253" s="5">
        <v>366.28</v>
      </c>
      <c r="I253" s="5">
        <f>IFERROR(_xlfn.XLOOKUP(Tableau1[[#This Row],[Groupe rem. article]],$O$3:$O$6,$P$3:$P$6),"")</f>
        <v>0.4</v>
      </c>
      <c r="J253" s="5">
        <f ca="1">IFERROR(SUM(OFFSET(J253,1,1,Tableau1[[#This Row],[nombre de sous-niveau]],1)),"")</f>
        <v>672.05052000000001</v>
      </c>
      <c r="K253" s="6" t="str">
        <f>IFERROR(IF(Tableau1[[#This Row],[Type Ligne]]="détail",Tableau1[[#This Row],[Quantité Totale]]*Tableau1[[#This Row],[Prix unitaire HT]]*(1-Tableau1[[#This Row],[% remise ligne]]),""),"")</f>
        <v/>
      </c>
      <c r="L253" s="4" t="s">
        <v>19</v>
      </c>
      <c r="M253" s="5">
        <v>20.725000000000001</v>
      </c>
    </row>
    <row r="254" spans="1:13" x14ac:dyDescent="0.2">
      <c r="A254" s="3">
        <v>30010000</v>
      </c>
      <c r="B254" s="4" t="s">
        <v>15</v>
      </c>
      <c r="C254" s="3">
        <v>5</v>
      </c>
      <c r="D254" s="3" cm="1">
        <f t="array" ref="D254">MIN(IFERROR(IF(C254-{0;1;2;3;4;5;6;7}&gt;=0,MATCH(C254-{0;1;2;3;4;5;6;7},C255:C$831,0)-1,""),""))</f>
        <v>0</v>
      </c>
      <c r="E254" s="4" t="s">
        <v>16</v>
      </c>
      <c r="F254" s="4" t="s">
        <v>66</v>
      </c>
      <c r="G254" s="5">
        <v>30</v>
      </c>
      <c r="H254" s="5">
        <v>0.35</v>
      </c>
      <c r="I254" s="5">
        <f>IFERROR(_xlfn.XLOOKUP(Tableau1[[#This Row],[Groupe rem. article]],$O$3:$O$6,$P$3:$P$6),"")</f>
        <v>0.3</v>
      </c>
      <c r="J254" s="5" t="str">
        <f ca="1">IFERROR(SUM(OFFSET(J254,1,1,Tableau1[[#This Row],[nombre de sous-niveau]],1)),"")</f>
        <v/>
      </c>
      <c r="K254" s="6">
        <f>IFERROR(IF(Tableau1[[#This Row],[Type Ligne]]="détail",Tableau1[[#This Row],[Quantité Totale]]*Tableau1[[#This Row],[Prix unitaire HT]]*(1-Tableau1[[#This Row],[% remise ligne]]),""),"")</f>
        <v>7.35</v>
      </c>
      <c r="L254" s="4" t="s">
        <v>24</v>
      </c>
      <c r="M254" s="5">
        <v>2.5000000000000001E-2</v>
      </c>
    </row>
    <row r="255" spans="1:13" x14ac:dyDescent="0.2">
      <c r="A255" s="3">
        <v>30020000</v>
      </c>
      <c r="B255" s="4" t="s">
        <v>15</v>
      </c>
      <c r="C255" s="3">
        <v>5</v>
      </c>
      <c r="D255" s="3" cm="1">
        <f t="array" ref="D255">MIN(IFERROR(IF(C255-{0;1;2;3;4;5;6;7}&gt;=0,MATCH(C255-{0;1;2;3;4;5;6;7},C256:C$831,0)-1,""),""))</f>
        <v>0</v>
      </c>
      <c r="E255" s="4" t="s">
        <v>16</v>
      </c>
      <c r="F255" s="4" t="s">
        <v>101</v>
      </c>
      <c r="G255" s="5">
        <v>165</v>
      </c>
      <c r="H255" s="5">
        <v>0.06</v>
      </c>
      <c r="I255" s="5">
        <f>IFERROR(_xlfn.XLOOKUP(Tableau1[[#This Row],[Groupe rem. article]],$O$3:$O$6,$P$3:$P$6),"")</f>
        <v>0.3</v>
      </c>
      <c r="J255" s="5" t="str">
        <f ca="1">IFERROR(SUM(OFFSET(J255,1,1,Tableau1[[#This Row],[nombre de sous-niveau]],1)),"")</f>
        <v/>
      </c>
      <c r="K255" s="6">
        <f>IFERROR(IF(Tableau1[[#This Row],[Type Ligne]]="détail",Tableau1[[#This Row],[Quantité Totale]]*Tableau1[[#This Row],[Prix unitaire HT]]*(1-Tableau1[[#This Row],[% remise ligne]]),""),"")</f>
        <v>6.93</v>
      </c>
      <c r="L255" s="4" t="s">
        <v>24</v>
      </c>
      <c r="M255" s="5">
        <v>3.0000000000000001E-3</v>
      </c>
    </row>
    <row r="256" spans="1:13" x14ac:dyDescent="0.2">
      <c r="A256" s="3">
        <v>30030000</v>
      </c>
      <c r="B256" s="4" t="s">
        <v>15</v>
      </c>
      <c r="C256" s="3">
        <v>5</v>
      </c>
      <c r="D256" s="3" cm="1">
        <f t="array" ref="D256">MIN(IFERROR(IF(C256-{0;1;2;3;4;5;6;7}&gt;=0,MATCH(C256-{0;1;2;3;4;5;6;7},C257:C$831,0)-1,""),""))</f>
        <v>0</v>
      </c>
      <c r="E256" s="4" t="s">
        <v>16</v>
      </c>
      <c r="F256" s="4" t="s">
        <v>110</v>
      </c>
      <c r="G256" s="5">
        <v>16.02</v>
      </c>
      <c r="H256" s="5">
        <v>2.73</v>
      </c>
      <c r="I256" s="5">
        <f>IFERROR(_xlfn.XLOOKUP(Tableau1[[#This Row],[Groupe rem. article]],$O$3:$O$6,$P$3:$P$6),"")</f>
        <v>0.3</v>
      </c>
      <c r="J256" s="5" t="str">
        <f ca="1">IFERROR(SUM(OFFSET(J256,1,1,Tableau1[[#This Row],[nombre de sous-niveau]],1)),"")</f>
        <v/>
      </c>
      <c r="K256" s="6">
        <f>IFERROR(IF(Tableau1[[#This Row],[Type Ligne]]="détail",Tableau1[[#This Row],[Quantité Totale]]*Tableau1[[#This Row],[Prix unitaire HT]]*(1-Tableau1[[#This Row],[% remise ligne]]),""),"")</f>
        <v>30.61422</v>
      </c>
      <c r="L256" s="4" t="s">
        <v>24</v>
      </c>
      <c r="M256" s="5">
        <v>0.3</v>
      </c>
    </row>
    <row r="257" spans="1:13" x14ac:dyDescent="0.2">
      <c r="A257" s="3">
        <v>30040000</v>
      </c>
      <c r="B257" s="4" t="s">
        <v>15</v>
      </c>
      <c r="C257" s="3">
        <v>5</v>
      </c>
      <c r="D257" s="3" cm="1">
        <f t="array" ref="D257">MIN(IFERROR(IF(C257-{0;1;2;3;4;5;6;7}&gt;=0,MATCH(C257-{0;1;2;3;4;5;6;7},C258:C$831,0)-1,""),""))</f>
        <v>0</v>
      </c>
      <c r="E257" s="4" t="s">
        <v>16</v>
      </c>
      <c r="F257" s="4" t="s">
        <v>111</v>
      </c>
      <c r="G257" s="5">
        <v>16.02</v>
      </c>
      <c r="H257" s="5">
        <v>1.45</v>
      </c>
      <c r="I257" s="5">
        <f>IFERROR(_xlfn.XLOOKUP(Tableau1[[#This Row],[Groupe rem. article]],$O$3:$O$6,$P$3:$P$6),"")</f>
        <v>0.3</v>
      </c>
      <c r="J257" s="5" t="str">
        <f ca="1">IFERROR(SUM(OFFSET(J257,1,1,Tableau1[[#This Row],[nombre de sous-niveau]],1)),"")</f>
        <v/>
      </c>
      <c r="K257" s="6">
        <f>IFERROR(IF(Tableau1[[#This Row],[Type Ligne]]="détail",Tableau1[[#This Row],[Quantité Totale]]*Tableau1[[#This Row],[Prix unitaire HT]]*(1-Tableau1[[#This Row],[% remise ligne]]),""),"")</f>
        <v>16.260299999999997</v>
      </c>
      <c r="L257" s="4" t="s">
        <v>24</v>
      </c>
      <c r="M257" s="5">
        <v>0.14299999999999999</v>
      </c>
    </row>
    <row r="258" spans="1:13" x14ac:dyDescent="0.2">
      <c r="A258" s="3">
        <v>30050000</v>
      </c>
      <c r="B258" s="4" t="s">
        <v>15</v>
      </c>
      <c r="C258" s="3">
        <v>5</v>
      </c>
      <c r="D258" s="3" cm="1">
        <f t="array" ref="D258">MIN(IFERROR(IF(C258-{0;1;2;3;4;5;6;7}&gt;=0,MATCH(C258-{0;1;2;3;4;5;6;7},C259:C$831,0)-1,""),""))</f>
        <v>0</v>
      </c>
      <c r="E258" s="4" t="s">
        <v>16</v>
      </c>
      <c r="F258" s="4" t="s">
        <v>117</v>
      </c>
      <c r="G258" s="5">
        <v>15</v>
      </c>
      <c r="H258" s="5">
        <v>1.79</v>
      </c>
      <c r="I258" s="5">
        <f>IFERROR(_xlfn.XLOOKUP(Tableau1[[#This Row],[Groupe rem. article]],$O$3:$O$6,$P$3:$P$6),"")</f>
        <v>0.3</v>
      </c>
      <c r="J258" s="5" t="str">
        <f ca="1">IFERROR(SUM(OFFSET(J258,1,1,Tableau1[[#This Row],[nombre de sous-niveau]],1)),"")</f>
        <v/>
      </c>
      <c r="K258" s="6">
        <f>IFERROR(IF(Tableau1[[#This Row],[Type Ligne]]="détail",Tableau1[[#This Row],[Quantité Totale]]*Tableau1[[#This Row],[Prix unitaire HT]]*(1-Tableau1[[#This Row],[% remise ligne]]),""),"")</f>
        <v>18.794999999999998</v>
      </c>
      <c r="L258" s="4" t="s">
        <v>24</v>
      </c>
      <c r="M258" s="5">
        <v>0.24</v>
      </c>
    </row>
    <row r="259" spans="1:13" x14ac:dyDescent="0.2">
      <c r="A259" s="3">
        <v>30060000</v>
      </c>
      <c r="B259" s="4" t="s">
        <v>15</v>
      </c>
      <c r="C259" s="3">
        <v>5</v>
      </c>
      <c r="D259" s="3" cm="1">
        <f t="array" ref="D259">MIN(IFERROR(IF(C259-{0;1;2;3;4;5;6;7}&gt;=0,MATCH(C259-{0;1;2;3;4;5;6;7},C260:C$831,0)-1,""),""))</f>
        <v>0</v>
      </c>
      <c r="E259" s="4" t="s">
        <v>16</v>
      </c>
      <c r="F259" s="4" t="s">
        <v>125</v>
      </c>
      <c r="G259" s="5">
        <v>3</v>
      </c>
      <c r="H259" s="5">
        <v>1.55</v>
      </c>
      <c r="I259" s="5">
        <f>IFERROR(_xlfn.XLOOKUP(Tableau1[[#This Row],[Groupe rem. article]],$O$3:$O$6,$P$3:$P$6),"")</f>
        <v>0.3</v>
      </c>
      <c r="J259" s="5" t="str">
        <f ca="1">IFERROR(SUM(OFFSET(J259,1,1,Tableau1[[#This Row],[nombre de sous-niveau]],1)),"")</f>
        <v/>
      </c>
      <c r="K259" s="6">
        <f>IFERROR(IF(Tableau1[[#This Row],[Type Ligne]]="détail",Tableau1[[#This Row],[Quantité Totale]]*Tableau1[[#This Row],[Prix unitaire HT]]*(1-Tableau1[[#This Row],[% remise ligne]]),""),"")</f>
        <v>3.2549999999999999</v>
      </c>
      <c r="L259" s="4" t="s">
        <v>24</v>
      </c>
      <c r="M259" s="5">
        <v>0.19</v>
      </c>
    </row>
    <row r="260" spans="1:13" x14ac:dyDescent="0.2">
      <c r="A260" s="3">
        <v>30070000</v>
      </c>
      <c r="B260" s="4" t="s">
        <v>15</v>
      </c>
      <c r="C260" s="3">
        <v>5</v>
      </c>
      <c r="D260" s="3" cm="1">
        <f t="array" ref="D260">MIN(IFERROR(IF(C260-{0;1;2;3;4;5;6;7}&gt;=0,MATCH(C260-{0;1;2;3;4;5;6;7},C261:C$831,0)-1,""),""))</f>
        <v>0</v>
      </c>
      <c r="E260" s="4" t="s">
        <v>16</v>
      </c>
      <c r="F260" s="4" t="s">
        <v>35</v>
      </c>
      <c r="G260" s="5">
        <v>30</v>
      </c>
      <c r="H260" s="5">
        <v>7.0000000000000007E-2</v>
      </c>
      <c r="I260" s="5">
        <f>IFERROR(_xlfn.XLOOKUP(Tableau1[[#This Row],[Groupe rem. article]],$O$3:$O$6,$P$3:$P$6),"")</f>
        <v>0.3</v>
      </c>
      <c r="J260" s="5" t="str">
        <f ca="1">IFERROR(SUM(OFFSET(J260,1,1,Tableau1[[#This Row],[nombre de sous-niveau]],1)),"")</f>
        <v/>
      </c>
      <c r="K260" s="6">
        <f>IFERROR(IF(Tableau1[[#This Row],[Type Ligne]]="détail",Tableau1[[#This Row],[Quantité Totale]]*Tableau1[[#This Row],[Prix unitaire HT]]*(1-Tableau1[[#This Row],[% remise ligne]]),""),"")</f>
        <v>1.47</v>
      </c>
      <c r="L260" s="4" t="s">
        <v>24</v>
      </c>
      <c r="M260" s="5">
        <v>3.0000000000000001E-3</v>
      </c>
    </row>
    <row r="261" spans="1:13" x14ac:dyDescent="0.2">
      <c r="A261" s="3">
        <v>30080000</v>
      </c>
      <c r="B261" s="4" t="s">
        <v>15</v>
      </c>
      <c r="C261" s="3">
        <v>5</v>
      </c>
      <c r="D261" s="3" cm="1">
        <f t="array" ref="D261">MIN(IFERROR(IF(C261-{0;1;2;3;4;5;6;7}&gt;=0,MATCH(C261-{0;1;2;3;4;5;6;7},C262:C$831,0)-1,""),""))</f>
        <v>0</v>
      </c>
      <c r="E261" s="4" t="s">
        <v>16</v>
      </c>
      <c r="F261" s="4" t="s">
        <v>102</v>
      </c>
      <c r="G261" s="5">
        <v>9</v>
      </c>
      <c r="H261" s="5">
        <v>0.33</v>
      </c>
      <c r="I261" s="5">
        <f>IFERROR(_xlfn.XLOOKUP(Tableau1[[#This Row],[Groupe rem. article]],$O$3:$O$6,$P$3:$P$6),"")</f>
        <v>0.3</v>
      </c>
      <c r="J261" s="5" t="str">
        <f ca="1">IFERROR(SUM(OFFSET(J261,1,1,Tableau1[[#This Row],[nombre de sous-niveau]],1)),"")</f>
        <v/>
      </c>
      <c r="K261" s="6">
        <f>IFERROR(IF(Tableau1[[#This Row],[Type Ligne]]="détail",Tableau1[[#This Row],[Quantité Totale]]*Tableau1[[#This Row],[Prix unitaire HT]]*(1-Tableau1[[#This Row],[% remise ligne]]),""),"")</f>
        <v>2.0790000000000002</v>
      </c>
      <c r="L261" s="4" t="s">
        <v>24</v>
      </c>
      <c r="M261" s="5">
        <v>0.02</v>
      </c>
    </row>
    <row r="262" spans="1:13" x14ac:dyDescent="0.2">
      <c r="A262" s="3">
        <v>30090000</v>
      </c>
      <c r="B262" s="4" t="s">
        <v>15</v>
      </c>
      <c r="C262" s="3">
        <v>5</v>
      </c>
      <c r="D262" s="3" cm="1">
        <f t="array" ref="D262">MIN(IFERROR(IF(C262-{0;1;2;3;4;5;6;7}&gt;=0,MATCH(C262-{0;1;2;3;4;5;6;7},C263:C$831,0)-1,""),""))</f>
        <v>0</v>
      </c>
      <c r="E262" s="4" t="s">
        <v>16</v>
      </c>
      <c r="F262" s="4" t="s">
        <v>120</v>
      </c>
      <c r="G262" s="5">
        <v>12</v>
      </c>
      <c r="H262" s="5">
        <v>21.81</v>
      </c>
      <c r="I262" s="5">
        <f>IFERROR(_xlfn.XLOOKUP(Tableau1[[#This Row],[Groupe rem. article]],$O$3:$O$6,$P$3:$P$6),"")</f>
        <v>0.4</v>
      </c>
      <c r="J262" s="5" t="str">
        <f ca="1">IFERROR(SUM(OFFSET(J262,1,1,Tableau1[[#This Row],[nombre de sous-niveau]],1)),"")</f>
        <v/>
      </c>
      <c r="K262" s="6">
        <f>IFERROR(IF(Tableau1[[#This Row],[Type Ligne]]="détail",Tableau1[[#This Row],[Quantité Totale]]*Tableau1[[#This Row],[Prix unitaire HT]]*(1-Tableau1[[#This Row],[% remise ligne]]),""),"")</f>
        <v>157.03199999999998</v>
      </c>
      <c r="L262" s="4" t="s">
        <v>19</v>
      </c>
      <c r="M262" s="5">
        <v>3.2959999999999998</v>
      </c>
    </row>
    <row r="263" spans="1:13" x14ac:dyDescent="0.2">
      <c r="A263" s="3">
        <v>30100000</v>
      </c>
      <c r="B263" s="4" t="s">
        <v>15</v>
      </c>
      <c r="C263" s="3">
        <v>5</v>
      </c>
      <c r="D263" s="3" cm="1">
        <f t="array" ref="D263">MIN(IFERROR(IF(C263-{0;1;2;3;4;5;6;7}&gt;=0,MATCH(C263-{0;1;2;3;4;5;6;7},C264:C$831,0)-1,""),""))</f>
        <v>0</v>
      </c>
      <c r="E263" s="4" t="s">
        <v>16</v>
      </c>
      <c r="F263" s="4" t="s">
        <v>126</v>
      </c>
      <c r="G263" s="5">
        <v>6</v>
      </c>
      <c r="H263" s="5">
        <v>118.28</v>
      </c>
      <c r="I263" s="5">
        <f>IFERROR(_xlfn.XLOOKUP(Tableau1[[#This Row],[Groupe rem. article]],$O$3:$O$6,$P$3:$P$6),"")</f>
        <v>0.4</v>
      </c>
      <c r="J263" s="5" t="str">
        <f ca="1">IFERROR(SUM(OFFSET(J263,1,1,Tableau1[[#This Row],[nombre de sous-niveau]],1)),"")</f>
        <v/>
      </c>
      <c r="K263" s="6">
        <f>IFERROR(IF(Tableau1[[#This Row],[Type Ligne]]="détail",Tableau1[[#This Row],[Quantité Totale]]*Tableau1[[#This Row],[Prix unitaire HT]]*(1-Tableau1[[#This Row],[% remise ligne]]),""),"")</f>
        <v>425.80800000000005</v>
      </c>
      <c r="L263" s="4" t="s">
        <v>19</v>
      </c>
      <c r="M263" s="5">
        <v>16.5</v>
      </c>
    </row>
    <row r="264" spans="1:13" x14ac:dyDescent="0.2">
      <c r="A264" s="3">
        <v>30110000</v>
      </c>
      <c r="B264" s="4" t="s">
        <v>15</v>
      </c>
      <c r="C264" s="3">
        <v>5</v>
      </c>
      <c r="D264" s="3" cm="1">
        <f t="array" ref="D264">MIN(IFERROR(IF(C264-{0;1;2;3;4;5;6;7}&gt;=0,MATCH(C264-{0;1;2;3;4;5;6;7},C265:C$831,0)-1,""),""))</f>
        <v>0</v>
      </c>
      <c r="E264" s="4" t="s">
        <v>16</v>
      </c>
      <c r="F264" s="4" t="s">
        <v>32</v>
      </c>
      <c r="G264" s="5">
        <v>39</v>
      </c>
      <c r="H264" s="5">
        <v>0.09</v>
      </c>
      <c r="I264" s="5">
        <f>IFERROR(_xlfn.XLOOKUP(Tableau1[[#This Row],[Groupe rem. article]],$O$3:$O$6,$P$3:$P$6),"")</f>
        <v>0.3</v>
      </c>
      <c r="J264" s="5" t="str">
        <f ca="1">IFERROR(SUM(OFFSET(J264,1,1,Tableau1[[#This Row],[nombre de sous-niveau]],1)),"")</f>
        <v/>
      </c>
      <c r="K264" s="6">
        <f>IFERROR(IF(Tableau1[[#This Row],[Type Ligne]]="détail",Tableau1[[#This Row],[Quantité Totale]]*Tableau1[[#This Row],[Prix unitaire HT]]*(1-Tableau1[[#This Row],[% remise ligne]]),""),"")</f>
        <v>2.4569999999999999</v>
      </c>
      <c r="L264" s="4" t="s">
        <v>24</v>
      </c>
      <c r="M264" s="5">
        <v>5.0000000000000001E-3</v>
      </c>
    </row>
    <row r="265" spans="1:13" x14ac:dyDescent="0.2">
      <c r="A265" s="3">
        <v>31000000</v>
      </c>
      <c r="B265" s="4" t="s">
        <v>11</v>
      </c>
      <c r="C265" s="3">
        <v>4</v>
      </c>
      <c r="D265" s="3" cm="1">
        <f t="array" ref="D265">MIN(IFERROR(IF(C265-{0;1;2;3;4;5;6;7}&gt;=0,MATCH(C265-{0;1;2;3;4;5;6;7},C266:C$831,0)-1,""),""))</f>
        <v>11</v>
      </c>
      <c r="E265" s="4" t="s">
        <v>17</v>
      </c>
      <c r="F265" s="4" t="s">
        <v>127</v>
      </c>
      <c r="G265" s="5">
        <v>12</v>
      </c>
      <c r="H265" s="5">
        <v>181.94083333333333</v>
      </c>
      <c r="I265" s="5">
        <f>IFERROR(_xlfn.XLOOKUP(Tableau1[[#This Row],[Groupe rem. article]],$O$3:$O$6,$P$3:$P$6),"")</f>
        <v>0.4</v>
      </c>
      <c r="J265" s="5">
        <f ca="1">IFERROR(SUM(OFFSET(J265,1,1,Tableau1[[#This Row],[nombre de sous-niveau]],1)),"")</f>
        <v>1334.9210400000002</v>
      </c>
      <c r="K265" s="6" t="str">
        <f>IFERROR(IF(Tableau1[[#This Row],[Type Ligne]]="détail",Tableau1[[#This Row],[Quantité Totale]]*Tableau1[[#This Row],[Prix unitaire HT]]*(1-Tableau1[[#This Row],[% remise ligne]]),""),"")</f>
        <v/>
      </c>
      <c r="L265" s="4" t="s">
        <v>19</v>
      </c>
      <c r="M265" s="5">
        <v>21.367999999999999</v>
      </c>
    </row>
    <row r="266" spans="1:13" x14ac:dyDescent="0.2">
      <c r="A266" s="3">
        <v>31010000</v>
      </c>
      <c r="B266" s="4" t="s">
        <v>15</v>
      </c>
      <c r="C266" s="3">
        <v>5</v>
      </c>
      <c r="D266" s="3" cm="1">
        <f t="array" ref="D266">MIN(IFERROR(IF(C266-{0;1;2;3;4;5;6;7}&gt;=0,MATCH(C266-{0;1;2;3;4;5;6;7},C267:C$831,0)-1,""),""))</f>
        <v>0</v>
      </c>
      <c r="E266" s="4" t="s">
        <v>16</v>
      </c>
      <c r="F266" s="4" t="s">
        <v>66</v>
      </c>
      <c r="G266" s="5">
        <v>48</v>
      </c>
      <c r="H266" s="5">
        <v>0.35</v>
      </c>
      <c r="I266" s="5">
        <f>IFERROR(_xlfn.XLOOKUP(Tableau1[[#This Row],[Groupe rem. article]],$O$3:$O$6,$P$3:$P$6),"")</f>
        <v>0.3</v>
      </c>
      <c r="J266" s="5" t="str">
        <f ca="1">IFERROR(SUM(OFFSET(J266,1,1,Tableau1[[#This Row],[nombre de sous-niveau]],1)),"")</f>
        <v/>
      </c>
      <c r="K266" s="6">
        <f>IFERROR(IF(Tableau1[[#This Row],[Type Ligne]]="détail",Tableau1[[#This Row],[Quantité Totale]]*Tableau1[[#This Row],[Prix unitaire HT]]*(1-Tableau1[[#This Row],[% remise ligne]]),""),"")</f>
        <v>11.759999999999998</v>
      </c>
      <c r="L266" s="4" t="s">
        <v>24</v>
      </c>
      <c r="M266" s="5">
        <v>2.5000000000000001E-2</v>
      </c>
    </row>
    <row r="267" spans="1:13" x14ac:dyDescent="0.2">
      <c r="A267" s="3">
        <v>31020000</v>
      </c>
      <c r="B267" s="4" t="s">
        <v>15</v>
      </c>
      <c r="C267" s="3">
        <v>5</v>
      </c>
      <c r="D267" s="3" cm="1">
        <f t="array" ref="D267">MIN(IFERROR(IF(C267-{0;1;2;3;4;5;6;7}&gt;=0,MATCH(C267-{0;1;2;3;4;5;6;7},C268:C$831,0)-1,""),""))</f>
        <v>0</v>
      </c>
      <c r="E267" s="4" t="s">
        <v>16</v>
      </c>
      <c r="F267" s="4" t="s">
        <v>101</v>
      </c>
      <c r="G267" s="5">
        <v>324</v>
      </c>
      <c r="H267" s="5">
        <v>0.06</v>
      </c>
      <c r="I267" s="5">
        <f>IFERROR(_xlfn.XLOOKUP(Tableau1[[#This Row],[Groupe rem. article]],$O$3:$O$6,$P$3:$P$6),"")</f>
        <v>0.3</v>
      </c>
      <c r="J267" s="5" t="str">
        <f ca="1">IFERROR(SUM(OFFSET(J267,1,1,Tableau1[[#This Row],[nombre de sous-niveau]],1)),"")</f>
        <v/>
      </c>
      <c r="K267" s="6">
        <f>IFERROR(IF(Tableau1[[#This Row],[Type Ligne]]="détail",Tableau1[[#This Row],[Quantité Totale]]*Tableau1[[#This Row],[Prix unitaire HT]]*(1-Tableau1[[#This Row],[% remise ligne]]),""),"")</f>
        <v>13.607999999999997</v>
      </c>
      <c r="L267" s="4" t="s">
        <v>24</v>
      </c>
      <c r="M267" s="5">
        <v>3.0000000000000001E-3</v>
      </c>
    </row>
    <row r="268" spans="1:13" x14ac:dyDescent="0.2">
      <c r="A268" s="3">
        <v>31030000</v>
      </c>
      <c r="B268" s="4" t="s">
        <v>15</v>
      </c>
      <c r="C268" s="3">
        <v>5</v>
      </c>
      <c r="D268" s="3" cm="1">
        <f t="array" ref="D268">MIN(IFERROR(IF(C268-{0;1;2;3;4;5;6;7}&gt;=0,MATCH(C268-{0;1;2;3;4;5;6;7},C269:C$831,0)-1,""),""))</f>
        <v>0</v>
      </c>
      <c r="E268" s="4" t="s">
        <v>16</v>
      </c>
      <c r="F268" s="4" t="s">
        <v>110</v>
      </c>
      <c r="G268" s="5">
        <v>32.04</v>
      </c>
      <c r="H268" s="5">
        <v>2.73</v>
      </c>
      <c r="I268" s="5">
        <f>IFERROR(_xlfn.XLOOKUP(Tableau1[[#This Row],[Groupe rem. article]],$O$3:$O$6,$P$3:$P$6),"")</f>
        <v>0.3</v>
      </c>
      <c r="J268" s="5" t="str">
        <f ca="1">IFERROR(SUM(OFFSET(J268,1,1,Tableau1[[#This Row],[nombre de sous-niveau]],1)),"")</f>
        <v/>
      </c>
      <c r="K268" s="6">
        <f>IFERROR(IF(Tableau1[[#This Row],[Type Ligne]]="détail",Tableau1[[#This Row],[Quantité Totale]]*Tableau1[[#This Row],[Prix unitaire HT]]*(1-Tableau1[[#This Row],[% remise ligne]]),""),"")</f>
        <v>61.228439999999999</v>
      </c>
      <c r="L268" s="4" t="s">
        <v>24</v>
      </c>
      <c r="M268" s="5">
        <v>0.3</v>
      </c>
    </row>
    <row r="269" spans="1:13" x14ac:dyDescent="0.2">
      <c r="A269" s="3">
        <v>31040000</v>
      </c>
      <c r="B269" s="4" t="s">
        <v>15</v>
      </c>
      <c r="C269" s="3">
        <v>5</v>
      </c>
      <c r="D269" s="3" cm="1">
        <f t="array" ref="D269">MIN(IFERROR(IF(C269-{0;1;2;3;4;5;6;7}&gt;=0,MATCH(C269-{0;1;2;3;4;5;6;7},C270:C$831,0)-1,""),""))</f>
        <v>0</v>
      </c>
      <c r="E269" s="4" t="s">
        <v>16</v>
      </c>
      <c r="F269" s="4" t="s">
        <v>111</v>
      </c>
      <c r="G269" s="5">
        <v>32.04</v>
      </c>
      <c r="H269" s="5">
        <v>1.45</v>
      </c>
      <c r="I269" s="5">
        <f>IFERROR(_xlfn.XLOOKUP(Tableau1[[#This Row],[Groupe rem. article]],$O$3:$O$6,$P$3:$P$6),"")</f>
        <v>0.3</v>
      </c>
      <c r="J269" s="5" t="str">
        <f ca="1">IFERROR(SUM(OFFSET(J269,1,1,Tableau1[[#This Row],[nombre de sous-niveau]],1)),"")</f>
        <v/>
      </c>
      <c r="K269" s="6">
        <f>IFERROR(IF(Tableau1[[#This Row],[Type Ligne]]="détail",Tableau1[[#This Row],[Quantité Totale]]*Tableau1[[#This Row],[Prix unitaire HT]]*(1-Tableau1[[#This Row],[% remise ligne]]),""),"")</f>
        <v>32.520599999999995</v>
      </c>
      <c r="L269" s="4" t="s">
        <v>24</v>
      </c>
      <c r="M269" s="5">
        <v>0.14299999999999999</v>
      </c>
    </row>
    <row r="270" spans="1:13" x14ac:dyDescent="0.2">
      <c r="A270" s="3">
        <v>31050000</v>
      </c>
      <c r="B270" s="4" t="s">
        <v>15</v>
      </c>
      <c r="C270" s="3">
        <v>5</v>
      </c>
      <c r="D270" s="3" cm="1">
        <f t="array" ref="D270">MIN(IFERROR(IF(C270-{0;1;2;3;4;5;6;7}&gt;=0,MATCH(C270-{0;1;2;3;4;5;6;7},C271:C$831,0)-1,""),""))</f>
        <v>0</v>
      </c>
      <c r="E270" s="4" t="s">
        <v>16</v>
      </c>
      <c r="F270" s="4" t="s">
        <v>117</v>
      </c>
      <c r="G270" s="5">
        <v>24</v>
      </c>
      <c r="H270" s="5">
        <v>1.79</v>
      </c>
      <c r="I270" s="5">
        <f>IFERROR(_xlfn.XLOOKUP(Tableau1[[#This Row],[Groupe rem. article]],$O$3:$O$6,$P$3:$P$6),"")</f>
        <v>0.3</v>
      </c>
      <c r="J270" s="5" t="str">
        <f ca="1">IFERROR(SUM(OFFSET(J270,1,1,Tableau1[[#This Row],[nombre de sous-niveau]],1)),"")</f>
        <v/>
      </c>
      <c r="K270" s="6">
        <f>IFERROR(IF(Tableau1[[#This Row],[Type Ligne]]="détail",Tableau1[[#This Row],[Quantité Totale]]*Tableau1[[#This Row],[Prix unitaire HT]]*(1-Tableau1[[#This Row],[% remise ligne]]),""),"")</f>
        <v>30.071999999999999</v>
      </c>
      <c r="L270" s="4" t="s">
        <v>24</v>
      </c>
      <c r="M270" s="5">
        <v>0.24</v>
      </c>
    </row>
    <row r="271" spans="1:13" x14ac:dyDescent="0.2">
      <c r="A271" s="3">
        <v>31060000</v>
      </c>
      <c r="B271" s="4" t="s">
        <v>15</v>
      </c>
      <c r="C271" s="3">
        <v>5</v>
      </c>
      <c r="D271" s="3" cm="1">
        <f t="array" ref="D271">MIN(IFERROR(IF(C271-{0;1;2;3;4;5;6;7}&gt;=0,MATCH(C271-{0;1;2;3;4;5;6;7},C272:C$831,0)-1,""),""))</f>
        <v>0</v>
      </c>
      <c r="E271" s="4" t="s">
        <v>16</v>
      </c>
      <c r="F271" s="4" t="s">
        <v>125</v>
      </c>
      <c r="G271" s="5">
        <v>12</v>
      </c>
      <c r="H271" s="5">
        <v>1.55</v>
      </c>
      <c r="I271" s="5">
        <f>IFERROR(_xlfn.XLOOKUP(Tableau1[[#This Row],[Groupe rem. article]],$O$3:$O$6,$P$3:$P$6),"")</f>
        <v>0.3</v>
      </c>
      <c r="J271" s="5" t="str">
        <f ca="1">IFERROR(SUM(OFFSET(J271,1,1,Tableau1[[#This Row],[nombre de sous-niveau]],1)),"")</f>
        <v/>
      </c>
      <c r="K271" s="6">
        <f>IFERROR(IF(Tableau1[[#This Row],[Type Ligne]]="détail",Tableau1[[#This Row],[Quantité Totale]]*Tableau1[[#This Row],[Prix unitaire HT]]*(1-Tableau1[[#This Row],[% remise ligne]]),""),"")</f>
        <v>13.02</v>
      </c>
      <c r="L271" s="4" t="s">
        <v>24</v>
      </c>
      <c r="M271" s="5">
        <v>0.19</v>
      </c>
    </row>
    <row r="272" spans="1:13" x14ac:dyDescent="0.2">
      <c r="A272" s="3">
        <v>31070000</v>
      </c>
      <c r="B272" s="4" t="s">
        <v>15</v>
      </c>
      <c r="C272" s="3">
        <v>5</v>
      </c>
      <c r="D272" s="3" cm="1">
        <f t="array" ref="D272">MIN(IFERROR(IF(C272-{0;1;2;3;4;5;6;7}&gt;=0,MATCH(C272-{0;1;2;3;4;5;6;7},C273:C$831,0)-1,""),""))</f>
        <v>0</v>
      </c>
      <c r="E272" s="4" t="s">
        <v>16</v>
      </c>
      <c r="F272" s="4" t="s">
        <v>35</v>
      </c>
      <c r="G272" s="5">
        <v>48</v>
      </c>
      <c r="H272" s="5">
        <v>7.0000000000000007E-2</v>
      </c>
      <c r="I272" s="5">
        <f>IFERROR(_xlfn.XLOOKUP(Tableau1[[#This Row],[Groupe rem. article]],$O$3:$O$6,$P$3:$P$6),"")</f>
        <v>0.3</v>
      </c>
      <c r="J272" s="5" t="str">
        <f ca="1">IFERROR(SUM(OFFSET(J272,1,1,Tableau1[[#This Row],[nombre de sous-niveau]],1)),"")</f>
        <v/>
      </c>
      <c r="K272" s="6">
        <f>IFERROR(IF(Tableau1[[#This Row],[Type Ligne]]="détail",Tableau1[[#This Row],[Quantité Totale]]*Tableau1[[#This Row],[Prix unitaire HT]]*(1-Tableau1[[#This Row],[% remise ligne]]),""),"")</f>
        <v>2.3519999999999999</v>
      </c>
      <c r="L272" s="4" t="s">
        <v>24</v>
      </c>
      <c r="M272" s="5">
        <v>3.0000000000000001E-3</v>
      </c>
    </row>
    <row r="273" spans="1:13" x14ac:dyDescent="0.2">
      <c r="A273" s="3">
        <v>31080000</v>
      </c>
      <c r="B273" s="4" t="s">
        <v>15</v>
      </c>
      <c r="C273" s="3">
        <v>5</v>
      </c>
      <c r="D273" s="3" cm="1">
        <f t="array" ref="D273">MIN(IFERROR(IF(C273-{0;1;2;3;4;5;6;7}&gt;=0,MATCH(C273-{0;1;2;3;4;5;6;7},C274:C$831,0)-1,""),""))</f>
        <v>0</v>
      </c>
      <c r="E273" s="4" t="s">
        <v>16</v>
      </c>
      <c r="F273" s="4" t="s">
        <v>102</v>
      </c>
      <c r="G273" s="5">
        <v>24</v>
      </c>
      <c r="H273" s="5">
        <v>0.33</v>
      </c>
      <c r="I273" s="5">
        <f>IFERROR(_xlfn.XLOOKUP(Tableau1[[#This Row],[Groupe rem. article]],$O$3:$O$6,$P$3:$P$6),"")</f>
        <v>0.3</v>
      </c>
      <c r="J273" s="5" t="str">
        <f ca="1">IFERROR(SUM(OFFSET(J273,1,1,Tableau1[[#This Row],[nombre de sous-niveau]],1)),"")</f>
        <v/>
      </c>
      <c r="K273" s="6">
        <f>IFERROR(IF(Tableau1[[#This Row],[Type Ligne]]="détail",Tableau1[[#This Row],[Quantité Totale]]*Tableau1[[#This Row],[Prix unitaire HT]]*(1-Tableau1[[#This Row],[% remise ligne]]),""),"")</f>
        <v>5.5439999999999996</v>
      </c>
      <c r="L273" s="4" t="s">
        <v>24</v>
      </c>
      <c r="M273" s="5">
        <v>0.02</v>
      </c>
    </row>
    <row r="274" spans="1:13" x14ac:dyDescent="0.2">
      <c r="A274" s="3">
        <v>31090000</v>
      </c>
      <c r="B274" s="4" t="s">
        <v>15</v>
      </c>
      <c r="C274" s="3">
        <v>5</v>
      </c>
      <c r="D274" s="3" cm="1">
        <f t="array" ref="D274">MIN(IFERROR(IF(C274-{0;1;2;3;4;5;6;7}&gt;=0,MATCH(C274-{0;1;2;3;4;5;6;7},C275:C$831,0)-1,""),""))</f>
        <v>0</v>
      </c>
      <c r="E274" s="4" t="s">
        <v>16</v>
      </c>
      <c r="F274" s="4" t="s">
        <v>120</v>
      </c>
      <c r="G274" s="5">
        <v>24</v>
      </c>
      <c r="H274" s="5">
        <v>21.81</v>
      </c>
      <c r="I274" s="5">
        <f>IFERROR(_xlfn.XLOOKUP(Tableau1[[#This Row],[Groupe rem. article]],$O$3:$O$6,$P$3:$P$6),"")</f>
        <v>0.4</v>
      </c>
      <c r="J274" s="5" t="str">
        <f ca="1">IFERROR(SUM(OFFSET(J274,1,1,Tableau1[[#This Row],[nombre de sous-niveau]],1)),"")</f>
        <v/>
      </c>
      <c r="K274" s="6">
        <f>IFERROR(IF(Tableau1[[#This Row],[Type Ligne]]="détail",Tableau1[[#This Row],[Quantité Totale]]*Tableau1[[#This Row],[Prix unitaire HT]]*(1-Tableau1[[#This Row],[% remise ligne]]),""),"")</f>
        <v>314.06399999999996</v>
      </c>
      <c r="L274" s="4" t="s">
        <v>19</v>
      </c>
      <c r="M274" s="5">
        <v>3.2959999999999998</v>
      </c>
    </row>
    <row r="275" spans="1:13" x14ac:dyDescent="0.2">
      <c r="A275" s="3">
        <v>31100000</v>
      </c>
      <c r="B275" s="4" t="s">
        <v>15</v>
      </c>
      <c r="C275" s="3">
        <v>5</v>
      </c>
      <c r="D275" s="3" cm="1">
        <f t="array" ref="D275">MIN(IFERROR(IF(C275-{0;1;2;3;4;5;6;7}&gt;=0,MATCH(C275-{0;1;2;3;4;5;6;7},C276:C$831,0)-1,""),""))</f>
        <v>0</v>
      </c>
      <c r="E275" s="4" t="s">
        <v>16</v>
      </c>
      <c r="F275" s="4" t="s">
        <v>128</v>
      </c>
      <c r="G275" s="5">
        <v>12</v>
      </c>
      <c r="H275" s="5">
        <v>117.53</v>
      </c>
      <c r="I275" s="5">
        <f>IFERROR(_xlfn.XLOOKUP(Tableau1[[#This Row],[Groupe rem. article]],$O$3:$O$6,$P$3:$P$6),"")</f>
        <v>0.4</v>
      </c>
      <c r="J275" s="5" t="str">
        <f ca="1">IFERROR(SUM(OFFSET(J275,1,1,Tableau1[[#This Row],[nombre de sous-niveau]],1)),"")</f>
        <v/>
      </c>
      <c r="K275" s="6">
        <f>IFERROR(IF(Tableau1[[#This Row],[Type Ligne]]="détail",Tableau1[[#This Row],[Quantité Totale]]*Tableau1[[#This Row],[Prix unitaire HT]]*(1-Tableau1[[#This Row],[% remise ligne]]),""),"")</f>
        <v>846.21600000000001</v>
      </c>
      <c r="L275" s="4" t="s">
        <v>19</v>
      </c>
      <c r="M275" s="5">
        <v>17.143000000000001</v>
      </c>
    </row>
    <row r="276" spans="1:13" x14ac:dyDescent="0.2">
      <c r="A276" s="3">
        <v>31110000</v>
      </c>
      <c r="B276" s="4" t="s">
        <v>15</v>
      </c>
      <c r="C276" s="3">
        <v>5</v>
      </c>
      <c r="D276" s="3" cm="1">
        <f t="array" ref="D276">MIN(IFERROR(IF(C276-{0;1;2;3;4;5;6;7}&gt;=0,MATCH(C276-{0;1;2;3;4;5;6;7},C277:C$831,0)-1,""),""))</f>
        <v>0</v>
      </c>
      <c r="E276" s="4" t="s">
        <v>16</v>
      </c>
      <c r="F276" s="4" t="s">
        <v>32</v>
      </c>
      <c r="G276" s="5">
        <v>72</v>
      </c>
      <c r="H276" s="5">
        <v>0.09</v>
      </c>
      <c r="I276" s="5">
        <f>IFERROR(_xlfn.XLOOKUP(Tableau1[[#This Row],[Groupe rem. article]],$O$3:$O$6,$P$3:$P$6),"")</f>
        <v>0.3</v>
      </c>
      <c r="J276" s="5" t="str">
        <f ca="1">IFERROR(SUM(OFFSET(J276,1,1,Tableau1[[#This Row],[nombre de sous-niveau]],1)),"")</f>
        <v/>
      </c>
      <c r="K276" s="6">
        <f>IFERROR(IF(Tableau1[[#This Row],[Type Ligne]]="détail",Tableau1[[#This Row],[Quantité Totale]]*Tableau1[[#This Row],[Prix unitaire HT]]*(1-Tableau1[[#This Row],[% remise ligne]]),""),"")</f>
        <v>4.5359999999999996</v>
      </c>
      <c r="L276" s="4" t="s">
        <v>24</v>
      </c>
      <c r="M276" s="5">
        <v>5.0000000000000001E-3</v>
      </c>
    </row>
    <row r="277" spans="1:13" x14ac:dyDescent="0.2">
      <c r="A277" s="3">
        <v>32000000</v>
      </c>
      <c r="B277" s="4" t="s">
        <v>11</v>
      </c>
      <c r="C277" s="3">
        <v>4</v>
      </c>
      <c r="D277" s="3" cm="1">
        <f t="array" ref="D277">MIN(IFERROR(IF(C277-{0;1;2;3;4;5;6;7}&gt;=0,MATCH(C277-{0;1;2;3;4;5;6;7},C278:C$831,0)-1,""),""))</f>
        <v>9</v>
      </c>
      <c r="E277" s="4" t="s">
        <v>17</v>
      </c>
      <c r="F277" s="4" t="s">
        <v>129</v>
      </c>
      <c r="G277" s="5">
        <v>3</v>
      </c>
      <c r="H277" s="5">
        <v>523.73333333333335</v>
      </c>
      <c r="I277" s="5" t="str">
        <f>IFERROR(_xlfn.XLOOKUP(Tableau1[[#This Row],[Groupe rem. article]],$O$3:$O$6,$P$3:$P$6),"")</f>
        <v/>
      </c>
      <c r="J277" s="5">
        <f ca="1">IFERROR(SUM(OFFSET(J277,1,1,Tableau1[[#This Row],[nombre de sous-niveau]],1)),"")</f>
        <v>1019.0496599999999</v>
      </c>
      <c r="K277" s="6" t="str">
        <f>IFERROR(IF(Tableau1[[#This Row],[Type Ligne]]="détail",Tableau1[[#This Row],[Quantité Totale]]*Tableau1[[#This Row],[Prix unitaire HT]]*(1-Tableau1[[#This Row],[% remise ligne]]),""),"")</f>
        <v/>
      </c>
      <c r="L277" s="4" t="s">
        <v>14</v>
      </c>
      <c r="M277" s="5">
        <v>15.134</v>
      </c>
    </row>
    <row r="278" spans="1:13" x14ac:dyDescent="0.2">
      <c r="A278" s="3">
        <v>32010000</v>
      </c>
      <c r="B278" s="4" t="s">
        <v>15</v>
      </c>
      <c r="C278" s="3">
        <v>5</v>
      </c>
      <c r="D278" s="3" cm="1">
        <f t="array" ref="D278">MIN(IFERROR(IF(C278-{0;1;2;3;4;5;6;7}&gt;=0,MATCH(C278-{0;1;2;3;4;5;6;7},C279:C$831,0)-1,""),""))</f>
        <v>0</v>
      </c>
      <c r="E278" s="4" t="s">
        <v>16</v>
      </c>
      <c r="F278" s="4" t="s">
        <v>130</v>
      </c>
      <c r="G278" s="5">
        <v>12</v>
      </c>
      <c r="H278" s="5">
        <v>36.44</v>
      </c>
      <c r="I278" s="5">
        <f>IFERROR(_xlfn.XLOOKUP(Tableau1[[#This Row],[Groupe rem. article]],$O$3:$O$6,$P$3:$P$6),"")</f>
        <v>0.4</v>
      </c>
      <c r="J278" s="5" t="str">
        <f ca="1">IFERROR(SUM(OFFSET(J278,1,1,Tableau1[[#This Row],[nombre de sous-niveau]],1)),"")</f>
        <v/>
      </c>
      <c r="K278" s="6">
        <f>IFERROR(IF(Tableau1[[#This Row],[Type Ligne]]="détail",Tableau1[[#This Row],[Quantité Totale]]*Tableau1[[#This Row],[Prix unitaire HT]]*(1-Tableau1[[#This Row],[% remise ligne]]),""),"")</f>
        <v>262.36799999999999</v>
      </c>
      <c r="L278" s="4" t="s">
        <v>19</v>
      </c>
      <c r="M278" s="5">
        <v>5.22</v>
      </c>
    </row>
    <row r="279" spans="1:13" x14ac:dyDescent="0.2">
      <c r="A279" s="3">
        <v>32020000</v>
      </c>
      <c r="B279" s="4" t="s">
        <v>15</v>
      </c>
      <c r="C279" s="3">
        <v>5</v>
      </c>
      <c r="D279" s="3" cm="1">
        <f t="array" ref="D279">MIN(IFERROR(IF(C279-{0;1;2;3;4;5;6;7}&gt;=0,MATCH(C279-{0;1;2;3;4;5;6;7},C280:C$831,0)-1,""),""))</f>
        <v>0</v>
      </c>
      <c r="E279" s="4" t="s">
        <v>16</v>
      </c>
      <c r="F279" s="4" t="s">
        <v>131</v>
      </c>
      <c r="G279" s="5">
        <v>8.1</v>
      </c>
      <c r="H279" s="5">
        <v>51.47</v>
      </c>
      <c r="I279" s="5">
        <f>IFERROR(_xlfn.XLOOKUP(Tableau1[[#This Row],[Groupe rem. article]],$O$3:$O$6,$P$3:$P$6),"")</f>
        <v>0.3</v>
      </c>
      <c r="J279" s="5" t="str">
        <f ca="1">IFERROR(SUM(OFFSET(J279,1,1,Tableau1[[#This Row],[nombre de sous-niveau]],1)),"")</f>
        <v/>
      </c>
      <c r="K279" s="6">
        <f>IFERROR(IF(Tableau1[[#This Row],[Type Ligne]]="détail",Tableau1[[#This Row],[Quantité Totale]]*Tableau1[[#This Row],[Prix unitaire HT]]*(1-Tableau1[[#This Row],[% remise ligne]]),""),"")</f>
        <v>291.83489999999995</v>
      </c>
      <c r="L279" s="4" t="s">
        <v>24</v>
      </c>
      <c r="M279" s="5">
        <v>3.9089999999999998</v>
      </c>
    </row>
    <row r="280" spans="1:13" x14ac:dyDescent="0.2">
      <c r="A280" s="3">
        <v>32030000</v>
      </c>
      <c r="B280" s="4" t="s">
        <v>15</v>
      </c>
      <c r="C280" s="3">
        <v>5</v>
      </c>
      <c r="D280" s="3" cm="1">
        <f t="array" ref="D280">MIN(IFERROR(IF(C280-{0;1;2;3;4;5;6;7}&gt;=0,MATCH(C280-{0;1;2;3;4;5;6;7},C281:C$831,0)-1,""),""))</f>
        <v>0</v>
      </c>
      <c r="E280" s="4" t="s">
        <v>16</v>
      </c>
      <c r="F280" s="4" t="s">
        <v>132</v>
      </c>
      <c r="G280" s="5">
        <v>9.6</v>
      </c>
      <c r="H280" s="5">
        <v>27.43</v>
      </c>
      <c r="I280" s="5">
        <f>IFERROR(_xlfn.XLOOKUP(Tableau1[[#This Row],[Groupe rem. article]],$O$3:$O$6,$P$3:$P$6),"")</f>
        <v>0.4</v>
      </c>
      <c r="J280" s="5" t="str">
        <f ca="1">IFERROR(SUM(OFFSET(J280,1,1,Tableau1[[#This Row],[nombre de sous-niveau]],1)),"")</f>
        <v/>
      </c>
      <c r="K280" s="6">
        <f>IFERROR(IF(Tableau1[[#This Row],[Type Ligne]]="détail",Tableau1[[#This Row],[Quantité Totale]]*Tableau1[[#This Row],[Prix unitaire HT]]*(1-Tableau1[[#This Row],[% remise ligne]]),""),"")</f>
        <v>157.99679999999998</v>
      </c>
      <c r="L280" s="4" t="s">
        <v>19</v>
      </c>
      <c r="M280" s="5">
        <v>4.12</v>
      </c>
    </row>
    <row r="281" spans="1:13" x14ac:dyDescent="0.2">
      <c r="A281" s="3">
        <v>32040000</v>
      </c>
      <c r="B281" s="4" t="s">
        <v>15</v>
      </c>
      <c r="C281" s="3">
        <v>5</v>
      </c>
      <c r="D281" s="3" cm="1">
        <f t="array" ref="D281">MIN(IFERROR(IF(C281-{0;1;2;3;4;5;6;7}&gt;=0,MATCH(C281-{0;1;2;3;4;5;6;7},C282:C$831,0)-1,""),""))</f>
        <v>0</v>
      </c>
      <c r="E281" s="4" t="s">
        <v>16</v>
      </c>
      <c r="F281" s="4" t="s">
        <v>110</v>
      </c>
      <c r="G281" s="5">
        <v>42.96</v>
      </c>
      <c r="H281" s="5">
        <v>2.73</v>
      </c>
      <c r="I281" s="5">
        <f>IFERROR(_xlfn.XLOOKUP(Tableau1[[#This Row],[Groupe rem. article]],$O$3:$O$6,$P$3:$P$6),"")</f>
        <v>0.3</v>
      </c>
      <c r="J281" s="5" t="str">
        <f ca="1">IFERROR(SUM(OFFSET(J281,1,1,Tableau1[[#This Row],[nombre de sous-niveau]],1)),"")</f>
        <v/>
      </c>
      <c r="K281" s="6">
        <f>IFERROR(IF(Tableau1[[#This Row],[Type Ligne]]="détail",Tableau1[[#This Row],[Quantité Totale]]*Tableau1[[#This Row],[Prix unitaire HT]]*(1-Tableau1[[#This Row],[% remise ligne]]),""),"")</f>
        <v>82.096559999999997</v>
      </c>
      <c r="L281" s="4" t="s">
        <v>24</v>
      </c>
      <c r="M281" s="5">
        <v>0.3</v>
      </c>
    </row>
    <row r="282" spans="1:13" x14ac:dyDescent="0.2">
      <c r="A282" s="3">
        <v>32050000</v>
      </c>
      <c r="B282" s="4" t="s">
        <v>15</v>
      </c>
      <c r="C282" s="3">
        <v>5</v>
      </c>
      <c r="D282" s="3" cm="1">
        <f t="array" ref="D282">MIN(IFERROR(IF(C282-{0;1;2;3;4;5;6;7}&gt;=0,MATCH(C282-{0;1;2;3;4;5;6;7},C283:C$831,0)-1,""),""))</f>
        <v>0</v>
      </c>
      <c r="E282" s="4" t="s">
        <v>16</v>
      </c>
      <c r="F282" s="4" t="s">
        <v>111</v>
      </c>
      <c r="G282" s="5">
        <v>42.96</v>
      </c>
      <c r="H282" s="5">
        <v>1.45</v>
      </c>
      <c r="I282" s="5">
        <f>IFERROR(_xlfn.XLOOKUP(Tableau1[[#This Row],[Groupe rem. article]],$O$3:$O$6,$P$3:$P$6),"")</f>
        <v>0.3</v>
      </c>
      <c r="J282" s="5" t="str">
        <f ca="1">IFERROR(SUM(OFFSET(J282,1,1,Tableau1[[#This Row],[nombre de sous-niveau]],1)),"")</f>
        <v/>
      </c>
      <c r="K282" s="6">
        <f>IFERROR(IF(Tableau1[[#This Row],[Type Ligne]]="détail",Tableau1[[#This Row],[Quantité Totale]]*Tableau1[[#This Row],[Prix unitaire HT]]*(1-Tableau1[[#This Row],[% remise ligne]]),""),"")</f>
        <v>43.604399999999998</v>
      </c>
      <c r="L282" s="4" t="s">
        <v>24</v>
      </c>
      <c r="M282" s="5">
        <v>0.14299999999999999</v>
      </c>
    </row>
    <row r="283" spans="1:13" x14ac:dyDescent="0.2">
      <c r="A283" s="3">
        <v>32060000</v>
      </c>
      <c r="B283" s="4" t="s">
        <v>15</v>
      </c>
      <c r="C283" s="3">
        <v>5</v>
      </c>
      <c r="D283" s="3" cm="1">
        <f t="array" ref="D283">MIN(IFERROR(IF(C283-{0;1;2;3;4;5;6;7}&gt;=0,MATCH(C283-{0;1;2;3;4;5;6;7},C284:C$831,0)-1,""),""))</f>
        <v>0</v>
      </c>
      <c r="E283" s="4" t="s">
        <v>16</v>
      </c>
      <c r="F283" s="4" t="s">
        <v>101</v>
      </c>
      <c r="G283" s="5">
        <v>180</v>
      </c>
      <c r="H283" s="5">
        <v>0.06</v>
      </c>
      <c r="I283" s="5">
        <f>IFERROR(_xlfn.XLOOKUP(Tableau1[[#This Row],[Groupe rem. article]],$O$3:$O$6,$P$3:$P$6),"")</f>
        <v>0.3</v>
      </c>
      <c r="J283" s="5" t="str">
        <f ca="1">IFERROR(SUM(OFFSET(J283,1,1,Tableau1[[#This Row],[nombre de sous-niveau]],1)),"")</f>
        <v/>
      </c>
      <c r="K283" s="6">
        <f>IFERROR(IF(Tableau1[[#This Row],[Type Ligne]]="détail",Tableau1[[#This Row],[Quantité Totale]]*Tableau1[[#This Row],[Prix unitaire HT]]*(1-Tableau1[[#This Row],[% remise ligne]]),""),"")</f>
        <v>7.5599999999999987</v>
      </c>
      <c r="L283" s="4" t="s">
        <v>24</v>
      </c>
      <c r="M283" s="5">
        <v>3.0000000000000001E-3</v>
      </c>
    </row>
    <row r="284" spans="1:13" x14ac:dyDescent="0.2">
      <c r="A284" s="3">
        <v>32070000</v>
      </c>
      <c r="B284" s="4" t="s">
        <v>15</v>
      </c>
      <c r="C284" s="3">
        <v>5</v>
      </c>
      <c r="D284" s="3" cm="1">
        <f t="array" ref="D284">MIN(IFERROR(IF(C284-{0;1;2;3;4;5;6;7}&gt;=0,MATCH(C284-{0;1;2;3;4;5;6;7},C285:C$831,0)-1,""),""))</f>
        <v>0</v>
      </c>
      <c r="E284" s="4" t="s">
        <v>16</v>
      </c>
      <c r="F284" s="4" t="s">
        <v>133</v>
      </c>
      <c r="G284" s="5">
        <v>12</v>
      </c>
      <c r="H284" s="5">
        <v>8.94</v>
      </c>
      <c r="I284" s="5">
        <f>IFERROR(_xlfn.XLOOKUP(Tableau1[[#This Row],[Groupe rem. article]],$O$3:$O$6,$P$3:$P$6),"")</f>
        <v>0.4</v>
      </c>
      <c r="J284" s="5" t="str">
        <f ca="1">IFERROR(SUM(OFFSET(J284,1,1,Tableau1[[#This Row],[nombre de sous-niveau]],1)),"")</f>
        <v/>
      </c>
      <c r="K284" s="6">
        <f>IFERROR(IF(Tableau1[[#This Row],[Type Ligne]]="détail",Tableau1[[#This Row],[Quantité Totale]]*Tableau1[[#This Row],[Prix unitaire HT]]*(1-Tableau1[[#This Row],[% remise ligne]]),""),"")</f>
        <v>64.367999999999995</v>
      </c>
      <c r="L284" s="4" t="s">
        <v>19</v>
      </c>
      <c r="M284" s="5">
        <v>1.2250000000000001</v>
      </c>
    </row>
    <row r="285" spans="1:13" x14ac:dyDescent="0.2">
      <c r="A285" s="3">
        <v>32080000</v>
      </c>
      <c r="B285" s="4" t="s">
        <v>15</v>
      </c>
      <c r="C285" s="3">
        <v>5</v>
      </c>
      <c r="D285" s="3" cm="1">
        <f t="array" ref="D285">MIN(IFERROR(IF(C285-{0;1;2;3;4;5;6;7}&gt;=0,MATCH(C285-{0;1;2;3;4;5;6;7},C286:C$831,0)-1,""),""))</f>
        <v>0</v>
      </c>
      <c r="E285" s="4" t="s">
        <v>16</v>
      </c>
      <c r="F285" s="4" t="s">
        <v>134</v>
      </c>
      <c r="G285" s="5">
        <v>510</v>
      </c>
      <c r="H285" s="5">
        <v>7.0000000000000007E-2</v>
      </c>
      <c r="I285" s="5">
        <f>IFERROR(_xlfn.XLOOKUP(Tableau1[[#This Row],[Groupe rem. article]],$O$3:$O$6,$P$3:$P$6),"")</f>
        <v>0.3</v>
      </c>
      <c r="J285" s="5" t="str">
        <f ca="1">IFERROR(SUM(OFFSET(J285,1,1,Tableau1[[#This Row],[nombre de sous-niveau]],1)),"")</f>
        <v/>
      </c>
      <c r="K285" s="6">
        <f>IFERROR(IF(Tableau1[[#This Row],[Type Ligne]]="détail",Tableau1[[#This Row],[Quantité Totale]]*Tableau1[[#This Row],[Prix unitaire HT]]*(1-Tableau1[[#This Row],[% remise ligne]]),""),"")</f>
        <v>24.990000000000002</v>
      </c>
      <c r="L285" s="4" t="s">
        <v>24</v>
      </c>
      <c r="M285" s="5">
        <v>4.0000000000000001E-3</v>
      </c>
    </row>
    <row r="286" spans="1:13" x14ac:dyDescent="0.2">
      <c r="A286" s="3">
        <v>32090000</v>
      </c>
      <c r="B286" s="4" t="s">
        <v>15</v>
      </c>
      <c r="C286" s="3">
        <v>5</v>
      </c>
      <c r="D286" s="3" cm="1">
        <f t="array" ref="D286">MIN(IFERROR(IF(C286-{0;1;2;3;4;5;6;7}&gt;=0,MATCH(C286-{0;1;2;3;4;5;6;7},C287:C$831,0)-1,""),""))</f>
        <v>0</v>
      </c>
      <c r="E286" s="4" t="s">
        <v>16</v>
      </c>
      <c r="F286" s="4" t="s">
        <v>135</v>
      </c>
      <c r="G286" s="5">
        <v>63</v>
      </c>
      <c r="H286" s="5">
        <v>1.91</v>
      </c>
      <c r="I286" s="5">
        <f>IFERROR(_xlfn.XLOOKUP(Tableau1[[#This Row],[Groupe rem. article]],$O$3:$O$6,$P$3:$P$6),"")</f>
        <v>0.3</v>
      </c>
      <c r="J286" s="5" t="str">
        <f ca="1">IFERROR(SUM(OFFSET(J286,1,1,Tableau1[[#This Row],[nombre de sous-niveau]],1)),"")</f>
        <v/>
      </c>
      <c r="K286" s="6">
        <f>IFERROR(IF(Tableau1[[#This Row],[Type Ligne]]="détail",Tableau1[[#This Row],[Quantité Totale]]*Tableau1[[#This Row],[Prix unitaire HT]]*(1-Tableau1[[#This Row],[% remise ligne]]),""),"")</f>
        <v>84.230999999999995</v>
      </c>
      <c r="L286" s="4" t="s">
        <v>24</v>
      </c>
      <c r="M286" s="5">
        <v>0.21</v>
      </c>
    </row>
    <row r="287" spans="1:13" x14ac:dyDescent="0.2">
      <c r="A287" s="3">
        <v>33000000</v>
      </c>
      <c r="B287" s="4" t="s">
        <v>11</v>
      </c>
      <c r="C287" s="3">
        <v>4</v>
      </c>
      <c r="D287" s="3" cm="1">
        <f t="array" ref="D287">MIN(IFERROR(IF(C287-{0;1;2;3;4;5;6;7}&gt;=0,MATCH(C287-{0;1;2;3;4;5;6;7},C288:C$831,0)-1,""),""))</f>
        <v>33</v>
      </c>
      <c r="E287" s="4" t="s">
        <v>17</v>
      </c>
      <c r="F287" s="4" t="s">
        <v>136</v>
      </c>
      <c r="G287" s="5">
        <v>6</v>
      </c>
      <c r="H287" s="5">
        <v>374.89666666666665</v>
      </c>
      <c r="I287" s="5">
        <f>IFERROR(_xlfn.XLOOKUP(Tableau1[[#This Row],[Groupe rem. article]],$O$3:$O$6,$P$3:$P$6),"")</f>
        <v>0.4</v>
      </c>
      <c r="J287" s="5">
        <f ca="1">IFERROR(SUM(OFFSET(J287,1,1,Tableau1[[#This Row],[nombre de sous-niveau]],1)),"")</f>
        <v>1422.8132399999997</v>
      </c>
      <c r="K287" s="6" t="str">
        <f>IFERROR(IF(Tableau1[[#This Row],[Type Ligne]]="détail",Tableau1[[#This Row],[Quantité Totale]]*Tableau1[[#This Row],[Prix unitaire HT]]*(1-Tableau1[[#This Row],[% remise ligne]]),""),"")</f>
        <v/>
      </c>
      <c r="L287" s="4" t="s">
        <v>19</v>
      </c>
      <c r="M287" s="5">
        <v>45.842500000000001</v>
      </c>
    </row>
    <row r="288" spans="1:13" x14ac:dyDescent="0.2">
      <c r="A288" s="3">
        <v>33010000</v>
      </c>
      <c r="B288" s="4" t="s">
        <v>15</v>
      </c>
      <c r="C288" s="3">
        <v>5</v>
      </c>
      <c r="D288" s="3" cm="1">
        <f t="array" ref="D288">MIN(IFERROR(IF(C288-{0;1;2;3;4;5;6;7}&gt;=0,MATCH(C288-{0;1;2;3;4;5;6;7},C289:C$831,0)-1,""),""))</f>
        <v>0</v>
      </c>
      <c r="E288" s="4" t="s">
        <v>16</v>
      </c>
      <c r="F288" s="4" t="s">
        <v>137</v>
      </c>
      <c r="G288" s="5">
        <v>12</v>
      </c>
      <c r="H288" s="5">
        <v>8.7899999999999991</v>
      </c>
      <c r="I288" s="5">
        <f>IFERROR(_xlfn.XLOOKUP(Tableau1[[#This Row],[Groupe rem. article]],$O$3:$O$6,$P$3:$P$6),"")</f>
        <v>0.4</v>
      </c>
      <c r="J288" s="5" t="str">
        <f ca="1">IFERROR(SUM(OFFSET(J288,1,1,Tableau1[[#This Row],[nombre de sous-niveau]],1)),"")</f>
        <v/>
      </c>
      <c r="K288" s="6">
        <f>IFERROR(IF(Tableau1[[#This Row],[Type Ligne]]="détail",Tableau1[[#This Row],[Quantité Totale]]*Tableau1[[#This Row],[Prix unitaire HT]]*(1-Tableau1[[#This Row],[% remise ligne]]),""),"")</f>
        <v>63.28799999999999</v>
      </c>
      <c r="L288" s="4" t="s">
        <v>19</v>
      </c>
      <c r="M288" s="5">
        <v>1.3620000000000001</v>
      </c>
    </row>
    <row r="289" spans="1:13" x14ac:dyDescent="0.2">
      <c r="A289" s="3">
        <v>33020000</v>
      </c>
      <c r="B289" s="4" t="s">
        <v>15</v>
      </c>
      <c r="C289" s="3">
        <v>5</v>
      </c>
      <c r="D289" s="3" cm="1">
        <f t="array" ref="D289">MIN(IFERROR(IF(C289-{0;1;2;3;4;5;6;7}&gt;=0,MATCH(C289-{0;1;2;3;4;5;6;7},C290:C$831,0)-1,""),""))</f>
        <v>0</v>
      </c>
      <c r="E289" s="4" t="s">
        <v>16</v>
      </c>
      <c r="F289" s="4" t="s">
        <v>138</v>
      </c>
      <c r="G289" s="5">
        <v>6</v>
      </c>
      <c r="H289" s="5">
        <v>5.14</v>
      </c>
      <c r="I289" s="5">
        <f>IFERROR(_xlfn.XLOOKUP(Tableau1[[#This Row],[Groupe rem. article]],$O$3:$O$6,$P$3:$P$6),"")</f>
        <v>0.2</v>
      </c>
      <c r="J289" s="5" t="str">
        <f ca="1">IFERROR(SUM(OFFSET(J289,1,1,Tableau1[[#This Row],[nombre de sous-niveau]],1)),"")</f>
        <v/>
      </c>
      <c r="K289" s="6">
        <f>IFERROR(IF(Tableau1[[#This Row],[Type Ligne]]="détail",Tableau1[[#This Row],[Quantité Totale]]*Tableau1[[#This Row],[Prix unitaire HT]]*(1-Tableau1[[#This Row],[% remise ligne]]),""),"")</f>
        <v>24.671999999999997</v>
      </c>
      <c r="L289" s="4" t="s">
        <v>39</v>
      </c>
      <c r="M289" s="5">
        <v>0.51</v>
      </c>
    </row>
    <row r="290" spans="1:13" x14ac:dyDescent="0.2">
      <c r="A290" s="3">
        <v>33030000</v>
      </c>
      <c r="B290" s="4" t="s">
        <v>15</v>
      </c>
      <c r="C290" s="3">
        <v>5</v>
      </c>
      <c r="D290" s="3" cm="1">
        <f t="array" ref="D290">MIN(IFERROR(IF(C290-{0;1;2;3;4;5;6;7}&gt;=0,MATCH(C290-{0;1;2;3;4;5;6;7},C291:C$831,0)-1,""),""))</f>
        <v>0</v>
      </c>
      <c r="E290" s="4" t="s">
        <v>16</v>
      </c>
      <c r="F290" s="4" t="s">
        <v>139</v>
      </c>
      <c r="G290" s="5">
        <v>6</v>
      </c>
      <c r="H290" s="5">
        <v>53.28</v>
      </c>
      <c r="I290" s="5">
        <f>IFERROR(_xlfn.XLOOKUP(Tableau1[[#This Row],[Groupe rem. article]],$O$3:$O$6,$P$3:$P$6),"")</f>
        <v>0.4</v>
      </c>
      <c r="J290" s="5" t="str">
        <f ca="1">IFERROR(SUM(OFFSET(J290,1,1,Tableau1[[#This Row],[nombre de sous-niveau]],1)),"")</f>
        <v/>
      </c>
      <c r="K290" s="6">
        <f>IFERROR(IF(Tableau1[[#This Row],[Type Ligne]]="détail",Tableau1[[#This Row],[Quantité Totale]]*Tableau1[[#This Row],[Prix unitaire HT]]*(1-Tableau1[[#This Row],[% remise ligne]]),""),"")</f>
        <v>191.80799999999999</v>
      </c>
      <c r="L290" s="4" t="s">
        <v>19</v>
      </c>
      <c r="M290" s="5">
        <v>7.7969999999999997</v>
      </c>
    </row>
    <row r="291" spans="1:13" x14ac:dyDescent="0.2">
      <c r="A291" s="3">
        <v>33040000</v>
      </c>
      <c r="B291" s="4" t="s">
        <v>15</v>
      </c>
      <c r="C291" s="3">
        <v>5</v>
      </c>
      <c r="D291" s="3" cm="1">
        <f t="array" ref="D291">MIN(IFERROR(IF(C291-{0;1;2;3;4;5;6;7}&gt;=0,MATCH(C291-{0;1;2;3;4;5;6;7},C292:C$831,0)-1,""),""))</f>
        <v>0</v>
      </c>
      <c r="E291" s="4" t="s">
        <v>16</v>
      </c>
      <c r="F291" s="4" t="s">
        <v>140</v>
      </c>
      <c r="G291" s="5">
        <v>12</v>
      </c>
      <c r="H291" s="5">
        <v>0.19</v>
      </c>
      <c r="I291" s="5">
        <f>IFERROR(_xlfn.XLOOKUP(Tableau1[[#This Row],[Groupe rem. article]],$O$3:$O$6,$P$3:$P$6),"")</f>
        <v>0.3</v>
      </c>
      <c r="J291" s="5" t="str">
        <f ca="1">IFERROR(SUM(OFFSET(J291,1,1,Tableau1[[#This Row],[nombre de sous-niveau]],1)),"")</f>
        <v/>
      </c>
      <c r="K291" s="6">
        <f>IFERROR(IF(Tableau1[[#This Row],[Type Ligne]]="détail",Tableau1[[#This Row],[Quantité Totale]]*Tableau1[[#This Row],[Prix unitaire HT]]*(1-Tableau1[[#This Row],[% remise ligne]]),""),"")</f>
        <v>1.5960000000000001</v>
      </c>
      <c r="L291" s="4" t="s">
        <v>24</v>
      </c>
      <c r="M291" s="5">
        <v>0.01</v>
      </c>
    </row>
    <row r="292" spans="1:13" x14ac:dyDescent="0.2">
      <c r="A292" s="3">
        <v>33050000</v>
      </c>
      <c r="B292" s="4" t="s">
        <v>15</v>
      </c>
      <c r="C292" s="3">
        <v>5</v>
      </c>
      <c r="D292" s="3" cm="1">
        <f t="array" ref="D292">MIN(IFERROR(IF(C292-{0;1;2;3;4;5;6;7}&gt;=0,MATCH(C292-{0;1;2;3;4;5;6;7},C293:C$831,0)-1,""),""))</f>
        <v>0</v>
      </c>
      <c r="E292" s="4" t="s">
        <v>16</v>
      </c>
      <c r="F292" s="4" t="s">
        <v>141</v>
      </c>
      <c r="G292" s="5">
        <v>12</v>
      </c>
      <c r="H292" s="5">
        <v>0.05</v>
      </c>
      <c r="I292" s="5">
        <f>IFERROR(_xlfn.XLOOKUP(Tableau1[[#This Row],[Groupe rem. article]],$O$3:$O$6,$P$3:$P$6),"")</f>
        <v>0.3</v>
      </c>
      <c r="J292" s="5" t="str">
        <f ca="1">IFERROR(SUM(OFFSET(J292,1,1,Tableau1[[#This Row],[nombre de sous-niveau]],1)),"")</f>
        <v/>
      </c>
      <c r="K292" s="6">
        <f>IFERROR(IF(Tableau1[[#This Row],[Type Ligne]]="détail",Tableau1[[#This Row],[Quantité Totale]]*Tableau1[[#This Row],[Prix unitaire HT]]*(1-Tableau1[[#This Row],[% remise ligne]]),""),"")</f>
        <v>0.42000000000000004</v>
      </c>
      <c r="L292" s="4" t="s">
        <v>24</v>
      </c>
      <c r="M292" s="5">
        <v>3.0000000000000001E-3</v>
      </c>
    </row>
    <row r="293" spans="1:13" x14ac:dyDescent="0.2">
      <c r="A293" s="3">
        <v>33060000</v>
      </c>
      <c r="B293" s="4" t="s">
        <v>15</v>
      </c>
      <c r="C293" s="3">
        <v>5</v>
      </c>
      <c r="D293" s="3" cm="1">
        <f t="array" ref="D293">MIN(IFERROR(IF(C293-{0;1;2;3;4;5;6;7}&gt;=0,MATCH(C293-{0;1;2;3;4;5;6;7},C294:C$831,0)-1,""),""))</f>
        <v>0</v>
      </c>
      <c r="E293" s="4" t="s">
        <v>16</v>
      </c>
      <c r="F293" s="4" t="s">
        <v>142</v>
      </c>
      <c r="G293" s="5">
        <v>12</v>
      </c>
      <c r="H293" s="5">
        <v>0.09</v>
      </c>
      <c r="I293" s="5">
        <f>IFERROR(_xlfn.XLOOKUP(Tableau1[[#This Row],[Groupe rem. article]],$O$3:$O$6,$P$3:$P$6),"")</f>
        <v>0.3</v>
      </c>
      <c r="J293" s="5" t="str">
        <f ca="1">IFERROR(SUM(OFFSET(J293,1,1,Tableau1[[#This Row],[nombre de sous-niveau]],1)),"")</f>
        <v/>
      </c>
      <c r="K293" s="6">
        <f>IFERROR(IF(Tableau1[[#This Row],[Type Ligne]]="détail",Tableau1[[#This Row],[Quantité Totale]]*Tableau1[[#This Row],[Prix unitaire HT]]*(1-Tableau1[[#This Row],[% remise ligne]]),""),"")</f>
        <v>0.75600000000000001</v>
      </c>
      <c r="L293" s="4" t="s">
        <v>24</v>
      </c>
      <c r="M293" s="5">
        <v>2E-3</v>
      </c>
    </row>
    <row r="294" spans="1:13" x14ac:dyDescent="0.2">
      <c r="A294" s="3">
        <v>33070000</v>
      </c>
      <c r="B294" s="4" t="s">
        <v>15</v>
      </c>
      <c r="C294" s="3">
        <v>5</v>
      </c>
      <c r="D294" s="3" cm="1">
        <f t="array" ref="D294">MIN(IFERROR(IF(C294-{0;1;2;3;4;5;6;7}&gt;=0,MATCH(C294-{0;1;2;3;4;5;6;7},C295:C$831,0)-1,""),""))</f>
        <v>0</v>
      </c>
      <c r="E294" s="4" t="s">
        <v>16</v>
      </c>
      <c r="F294" s="4" t="s">
        <v>32</v>
      </c>
      <c r="G294" s="5">
        <v>228</v>
      </c>
      <c r="H294" s="5">
        <v>0.09</v>
      </c>
      <c r="I294" s="5">
        <f>IFERROR(_xlfn.XLOOKUP(Tableau1[[#This Row],[Groupe rem. article]],$O$3:$O$6,$P$3:$P$6),"")</f>
        <v>0.3</v>
      </c>
      <c r="J294" s="5" t="str">
        <f ca="1">IFERROR(SUM(OFFSET(J294,1,1,Tableau1[[#This Row],[nombre de sous-niveau]],1)),"")</f>
        <v/>
      </c>
      <c r="K294" s="6">
        <f>IFERROR(IF(Tableau1[[#This Row],[Type Ligne]]="détail",Tableau1[[#This Row],[Quantité Totale]]*Tableau1[[#This Row],[Prix unitaire HT]]*(1-Tableau1[[#This Row],[% remise ligne]]),""),"")</f>
        <v>14.363999999999999</v>
      </c>
      <c r="L294" s="4" t="s">
        <v>24</v>
      </c>
      <c r="M294" s="5">
        <v>5.0000000000000001E-3</v>
      </c>
    </row>
    <row r="295" spans="1:13" x14ac:dyDescent="0.2">
      <c r="A295" s="3">
        <v>33080000</v>
      </c>
      <c r="B295" s="4" t="s">
        <v>15</v>
      </c>
      <c r="C295" s="3">
        <v>5</v>
      </c>
      <c r="D295" s="3" cm="1">
        <f t="array" ref="D295">MIN(IFERROR(IF(C295-{0;1;2;3;4;5;6;7}&gt;=0,MATCH(C295-{0;1;2;3;4;5;6;7},C296:C$831,0)-1,""),""))</f>
        <v>0</v>
      </c>
      <c r="E295" s="4" t="s">
        <v>16</v>
      </c>
      <c r="F295" s="4" t="s">
        <v>143</v>
      </c>
      <c r="G295" s="5">
        <v>12</v>
      </c>
      <c r="H295" s="5">
        <v>0.65</v>
      </c>
      <c r="I295" s="5">
        <f>IFERROR(_xlfn.XLOOKUP(Tableau1[[#This Row],[Groupe rem. article]],$O$3:$O$6,$P$3:$P$6),"")</f>
        <v>0.3</v>
      </c>
      <c r="J295" s="5" t="str">
        <f ca="1">IFERROR(SUM(OFFSET(J295,1,1,Tableau1[[#This Row],[nombre de sous-niveau]],1)),"")</f>
        <v/>
      </c>
      <c r="K295" s="6">
        <f>IFERROR(IF(Tableau1[[#This Row],[Type Ligne]]="détail",Tableau1[[#This Row],[Quantité Totale]]*Tableau1[[#This Row],[Prix unitaire HT]]*(1-Tableau1[[#This Row],[% remise ligne]]),""),"")</f>
        <v>5.46</v>
      </c>
      <c r="L295" s="4" t="s">
        <v>24</v>
      </c>
      <c r="M295" s="5">
        <v>0.06</v>
      </c>
    </row>
    <row r="296" spans="1:13" x14ac:dyDescent="0.2">
      <c r="A296" s="3">
        <v>33090000</v>
      </c>
      <c r="B296" s="4" t="s">
        <v>15</v>
      </c>
      <c r="C296" s="3">
        <v>5</v>
      </c>
      <c r="D296" s="3" cm="1">
        <f t="array" ref="D296">MIN(IFERROR(IF(C296-{0;1;2;3;4;5;6;7}&gt;=0,MATCH(C296-{0;1;2;3;4;5;6;7},C297:C$831,0)-1,""),""))</f>
        <v>0</v>
      </c>
      <c r="E296" s="4" t="s">
        <v>16</v>
      </c>
      <c r="F296" s="4" t="s">
        <v>144</v>
      </c>
      <c r="G296" s="5">
        <v>0.06</v>
      </c>
      <c r="H296" s="5">
        <v>23.62</v>
      </c>
      <c r="I296" s="5">
        <f>IFERROR(_xlfn.XLOOKUP(Tableau1[[#This Row],[Groupe rem. article]],$O$3:$O$6,$P$3:$P$6),"")</f>
        <v>0.2</v>
      </c>
      <c r="J296" s="5" t="str">
        <f ca="1">IFERROR(SUM(OFFSET(J296,1,1,Tableau1[[#This Row],[nombre de sous-niveau]],1)),"")</f>
        <v/>
      </c>
      <c r="K296" s="6">
        <f>IFERROR(IF(Tableau1[[#This Row],[Type Ligne]]="détail",Tableau1[[#This Row],[Quantité Totale]]*Tableau1[[#This Row],[Prix unitaire HT]]*(1-Tableau1[[#This Row],[% remise ligne]]),""),"")</f>
        <v>1.1337600000000001</v>
      </c>
      <c r="L296" s="4" t="s">
        <v>39</v>
      </c>
      <c r="M296" s="5">
        <v>0.5</v>
      </c>
    </row>
    <row r="297" spans="1:13" x14ac:dyDescent="0.2">
      <c r="A297" s="3">
        <v>33100000</v>
      </c>
      <c r="B297" s="4" t="s">
        <v>15</v>
      </c>
      <c r="C297" s="3">
        <v>5</v>
      </c>
      <c r="D297" s="3" cm="1">
        <f t="array" ref="D297">MIN(IFERROR(IF(C297-{0;1;2;3;4;5;6;7}&gt;=0,MATCH(C297-{0;1;2;3;4;5;6;7},C298:C$831,0)-1,""),""))</f>
        <v>0</v>
      </c>
      <c r="E297" s="4" t="s">
        <v>16</v>
      </c>
      <c r="F297" s="4" t="s">
        <v>145</v>
      </c>
      <c r="G297" s="5">
        <v>6</v>
      </c>
      <c r="H297" s="5">
        <v>49.47</v>
      </c>
      <c r="I297" s="5">
        <f>IFERROR(_xlfn.XLOOKUP(Tableau1[[#This Row],[Groupe rem. article]],$O$3:$O$6,$P$3:$P$6),"")</f>
        <v>0.4</v>
      </c>
      <c r="J297" s="5" t="str">
        <f ca="1">IFERROR(SUM(OFFSET(J297,1,1,Tableau1[[#This Row],[nombre de sous-niveau]],1)),"")</f>
        <v/>
      </c>
      <c r="K297" s="6">
        <f>IFERROR(IF(Tableau1[[#This Row],[Type Ligne]]="détail",Tableau1[[#This Row],[Quantité Totale]]*Tableau1[[#This Row],[Prix unitaire HT]]*(1-Tableau1[[#This Row],[% remise ligne]]),""),"")</f>
        <v>178.09199999999998</v>
      </c>
      <c r="L297" s="4" t="s">
        <v>19</v>
      </c>
      <c r="M297" s="5">
        <v>7.0925000000000002</v>
      </c>
    </row>
    <row r="298" spans="1:13" x14ac:dyDescent="0.2">
      <c r="A298" s="3">
        <v>33110000</v>
      </c>
      <c r="B298" s="4" t="s">
        <v>15</v>
      </c>
      <c r="C298" s="3">
        <v>5</v>
      </c>
      <c r="D298" s="3" cm="1">
        <f t="array" ref="D298">MIN(IFERROR(IF(C298-{0;1;2;3;4;5;6;7}&gt;=0,MATCH(C298-{0;1;2;3;4;5;6;7},C299:C$831,0)-1,""),""))</f>
        <v>0</v>
      </c>
      <c r="E298" s="4" t="s">
        <v>16</v>
      </c>
      <c r="F298" s="4" t="s">
        <v>73</v>
      </c>
      <c r="G298" s="5">
        <v>12</v>
      </c>
      <c r="H298" s="5">
        <v>0.38</v>
      </c>
      <c r="I298" s="5">
        <f>IFERROR(_xlfn.XLOOKUP(Tableau1[[#This Row],[Groupe rem. article]],$O$3:$O$6,$P$3:$P$6),"")</f>
        <v>0.3</v>
      </c>
      <c r="J298" s="5" t="str">
        <f ca="1">IFERROR(SUM(OFFSET(J298,1,1,Tableau1[[#This Row],[nombre de sous-niveau]],1)),"")</f>
        <v/>
      </c>
      <c r="K298" s="6">
        <f>IFERROR(IF(Tableau1[[#This Row],[Type Ligne]]="détail",Tableau1[[#This Row],[Quantité Totale]]*Tableau1[[#This Row],[Prix unitaire HT]]*(1-Tableau1[[#This Row],[% remise ligne]]),""),"")</f>
        <v>3.1920000000000002</v>
      </c>
      <c r="L298" s="4" t="s">
        <v>24</v>
      </c>
      <c r="M298" s="5">
        <v>0.03</v>
      </c>
    </row>
    <row r="299" spans="1:13" x14ac:dyDescent="0.2">
      <c r="A299" s="3">
        <v>33120000</v>
      </c>
      <c r="B299" s="4" t="s">
        <v>15</v>
      </c>
      <c r="C299" s="3">
        <v>5</v>
      </c>
      <c r="D299" s="3" cm="1">
        <f t="array" ref="D299">MIN(IFERROR(IF(C299-{0;1;2;3;4;5;6;7}&gt;=0,MATCH(C299-{0;1;2;3;4;5;6;7},C300:C$831,0)-1,""),""))</f>
        <v>0</v>
      </c>
      <c r="E299" s="4" t="s">
        <v>16</v>
      </c>
      <c r="F299" s="4" t="s">
        <v>110</v>
      </c>
      <c r="G299" s="5">
        <v>7.98</v>
      </c>
      <c r="H299" s="5">
        <v>2.73</v>
      </c>
      <c r="I299" s="5">
        <f>IFERROR(_xlfn.XLOOKUP(Tableau1[[#This Row],[Groupe rem. article]],$O$3:$O$6,$P$3:$P$6),"")</f>
        <v>0.3</v>
      </c>
      <c r="J299" s="5" t="str">
        <f ca="1">IFERROR(SUM(OFFSET(J299,1,1,Tableau1[[#This Row],[nombre de sous-niveau]],1)),"")</f>
        <v/>
      </c>
      <c r="K299" s="6">
        <f>IFERROR(IF(Tableau1[[#This Row],[Type Ligne]]="détail",Tableau1[[#This Row],[Quantité Totale]]*Tableau1[[#This Row],[Prix unitaire HT]]*(1-Tableau1[[#This Row],[% remise ligne]]),""),"")</f>
        <v>15.249780000000001</v>
      </c>
      <c r="L299" s="4" t="s">
        <v>24</v>
      </c>
      <c r="M299" s="5">
        <v>0.3</v>
      </c>
    </row>
    <row r="300" spans="1:13" x14ac:dyDescent="0.2">
      <c r="A300" s="3">
        <v>33130000</v>
      </c>
      <c r="B300" s="4" t="s">
        <v>15</v>
      </c>
      <c r="C300" s="3">
        <v>5</v>
      </c>
      <c r="D300" s="3" cm="1">
        <f t="array" ref="D300">MIN(IFERROR(IF(C300-{0;1;2;3;4;5;6;7}&gt;=0,MATCH(C300-{0;1;2;3;4;5;6;7},C301:C$831,0)-1,""),""))</f>
        <v>0</v>
      </c>
      <c r="E300" s="4" t="s">
        <v>16</v>
      </c>
      <c r="F300" s="4" t="s">
        <v>111</v>
      </c>
      <c r="G300" s="5">
        <v>7.98</v>
      </c>
      <c r="H300" s="5">
        <v>1.45</v>
      </c>
      <c r="I300" s="5">
        <f>IFERROR(_xlfn.XLOOKUP(Tableau1[[#This Row],[Groupe rem. article]],$O$3:$O$6,$P$3:$P$6),"")</f>
        <v>0.3</v>
      </c>
      <c r="J300" s="5" t="str">
        <f ca="1">IFERROR(SUM(OFFSET(J300,1,1,Tableau1[[#This Row],[nombre de sous-niveau]],1)),"")</f>
        <v/>
      </c>
      <c r="K300" s="6">
        <f>IFERROR(IF(Tableau1[[#This Row],[Type Ligne]]="détail",Tableau1[[#This Row],[Quantité Totale]]*Tableau1[[#This Row],[Prix unitaire HT]]*(1-Tableau1[[#This Row],[% remise ligne]]),""),"")</f>
        <v>8.0996999999999986</v>
      </c>
      <c r="L300" s="4" t="s">
        <v>24</v>
      </c>
      <c r="M300" s="5">
        <v>0.14299999999999999</v>
      </c>
    </row>
    <row r="301" spans="1:13" x14ac:dyDescent="0.2">
      <c r="A301" s="3">
        <v>33140000</v>
      </c>
      <c r="B301" s="4" t="s">
        <v>15</v>
      </c>
      <c r="C301" s="3">
        <v>5</v>
      </c>
      <c r="D301" s="3" cm="1">
        <f t="array" ref="D301">MIN(IFERROR(IF(C301-{0;1;2;3;4;5;6;7}&gt;=0,MATCH(C301-{0;1;2;3;4;5;6;7},C302:C$831,0)-1,""),""))</f>
        <v>0</v>
      </c>
      <c r="E301" s="4" t="s">
        <v>16</v>
      </c>
      <c r="F301" s="4" t="s">
        <v>146</v>
      </c>
      <c r="G301" s="5">
        <v>6</v>
      </c>
      <c r="H301" s="5">
        <v>60.24</v>
      </c>
      <c r="I301" s="5">
        <f>IFERROR(_xlfn.XLOOKUP(Tableau1[[#This Row],[Groupe rem. article]],$O$3:$O$6,$P$3:$P$6),"")</f>
        <v>0.3</v>
      </c>
      <c r="J301" s="5" t="str">
        <f ca="1">IFERROR(SUM(OFFSET(J301,1,1,Tableau1[[#This Row],[nombre de sous-niveau]],1)),"")</f>
        <v/>
      </c>
      <c r="K301" s="6">
        <f>IFERROR(IF(Tableau1[[#This Row],[Type Ligne]]="détail",Tableau1[[#This Row],[Quantité Totale]]*Tableau1[[#This Row],[Prix unitaire HT]]*(1-Tableau1[[#This Row],[% remise ligne]]),""),"")</f>
        <v>253.00799999999998</v>
      </c>
      <c r="L301" s="4" t="s">
        <v>24</v>
      </c>
      <c r="M301" s="5">
        <v>9.44</v>
      </c>
    </row>
    <row r="302" spans="1:13" x14ac:dyDescent="0.2">
      <c r="A302" s="3">
        <v>33150000</v>
      </c>
      <c r="B302" s="4" t="s">
        <v>15</v>
      </c>
      <c r="C302" s="3">
        <v>5</v>
      </c>
      <c r="D302" s="3" cm="1">
        <f t="array" ref="D302">MIN(IFERROR(IF(C302-{0;1;2;3;4;5;6;7}&gt;=0,MATCH(C302-{0;1;2;3;4;5;6;7},C303:C$831,0)-1,""),""))</f>
        <v>0</v>
      </c>
      <c r="E302" s="4" t="s">
        <v>16</v>
      </c>
      <c r="F302" s="4" t="s">
        <v>106</v>
      </c>
      <c r="G302" s="5">
        <v>24</v>
      </c>
      <c r="H302" s="5">
        <v>1.37</v>
      </c>
      <c r="I302" s="5">
        <f>IFERROR(_xlfn.XLOOKUP(Tableau1[[#This Row],[Groupe rem. article]],$O$3:$O$6,$P$3:$P$6),"")</f>
        <v>0.4</v>
      </c>
      <c r="J302" s="5" t="str">
        <f ca="1">IFERROR(SUM(OFFSET(J302,1,1,Tableau1[[#This Row],[nombre de sous-niveau]],1)),"")</f>
        <v/>
      </c>
      <c r="K302" s="6">
        <f>IFERROR(IF(Tableau1[[#This Row],[Type Ligne]]="détail",Tableau1[[#This Row],[Quantité Totale]]*Tableau1[[#This Row],[Prix unitaire HT]]*(1-Tableau1[[#This Row],[% remise ligne]]),""),"")</f>
        <v>19.728000000000002</v>
      </c>
      <c r="L302" s="4" t="s">
        <v>19</v>
      </c>
      <c r="M302" s="5">
        <v>0.08</v>
      </c>
    </row>
    <row r="303" spans="1:13" x14ac:dyDescent="0.2">
      <c r="A303" s="3">
        <v>33160000</v>
      </c>
      <c r="B303" s="4" t="s">
        <v>15</v>
      </c>
      <c r="C303" s="3">
        <v>5</v>
      </c>
      <c r="D303" s="3" cm="1">
        <f t="array" ref="D303">MIN(IFERROR(IF(C303-{0;1;2;3;4;5;6;7}&gt;=0,MATCH(C303-{0;1;2;3;4;5;6;7},C304:C$831,0)-1,""),""))</f>
        <v>0</v>
      </c>
      <c r="E303" s="4" t="s">
        <v>16</v>
      </c>
      <c r="F303" s="4" t="s">
        <v>97</v>
      </c>
      <c r="G303" s="5">
        <v>36</v>
      </c>
      <c r="H303" s="5">
        <v>0.45</v>
      </c>
      <c r="I303" s="5">
        <f>IFERROR(_xlfn.XLOOKUP(Tableau1[[#This Row],[Groupe rem. article]],$O$3:$O$6,$P$3:$P$6),"")</f>
        <v>0.3</v>
      </c>
      <c r="J303" s="5" t="str">
        <f ca="1">IFERROR(SUM(OFFSET(J303,1,1,Tableau1[[#This Row],[nombre de sous-niveau]],1)),"")</f>
        <v/>
      </c>
      <c r="K303" s="6">
        <f>IFERROR(IF(Tableau1[[#This Row],[Type Ligne]]="détail",Tableau1[[#This Row],[Quantité Totale]]*Tableau1[[#This Row],[Prix unitaire HT]]*(1-Tableau1[[#This Row],[% remise ligne]]),""),"")</f>
        <v>11.339999999999998</v>
      </c>
      <c r="L303" s="4" t="s">
        <v>24</v>
      </c>
      <c r="M303" s="5">
        <v>0.03</v>
      </c>
    </row>
    <row r="304" spans="1:13" x14ac:dyDescent="0.2">
      <c r="A304" s="3">
        <v>33170000</v>
      </c>
      <c r="B304" s="4" t="s">
        <v>15</v>
      </c>
      <c r="C304" s="3">
        <v>5</v>
      </c>
      <c r="D304" s="3" cm="1">
        <f t="array" ref="D304">MIN(IFERROR(IF(C304-{0;1;2;3;4;5;6;7}&gt;=0,MATCH(C304-{0;1;2;3;4;5;6;7},C305:C$831,0)-1,""),""))</f>
        <v>0</v>
      </c>
      <c r="E304" s="4" t="s">
        <v>16</v>
      </c>
      <c r="F304" s="4" t="s">
        <v>147</v>
      </c>
      <c r="G304" s="5">
        <v>12</v>
      </c>
      <c r="H304" s="5">
        <v>25.15</v>
      </c>
      <c r="I304" s="5">
        <f>IFERROR(_xlfn.XLOOKUP(Tableau1[[#This Row],[Groupe rem. article]],$O$3:$O$6,$P$3:$P$6),"")</f>
        <v>0.4</v>
      </c>
      <c r="J304" s="5" t="str">
        <f ca="1">IFERROR(SUM(OFFSET(J304,1,1,Tableau1[[#This Row],[nombre de sous-niveau]],1)),"")</f>
        <v/>
      </c>
      <c r="K304" s="6">
        <f>IFERROR(IF(Tableau1[[#This Row],[Type Ligne]]="détail",Tableau1[[#This Row],[Quantité Totale]]*Tableau1[[#This Row],[Prix unitaire HT]]*(1-Tableau1[[#This Row],[% remise ligne]]),""),"")</f>
        <v>181.07999999999996</v>
      </c>
      <c r="L304" s="4" t="s">
        <v>19</v>
      </c>
      <c r="M304" s="5">
        <v>3.65</v>
      </c>
    </row>
    <row r="305" spans="1:13" x14ac:dyDescent="0.2">
      <c r="A305" s="3">
        <v>33180000</v>
      </c>
      <c r="B305" s="4" t="s">
        <v>15</v>
      </c>
      <c r="C305" s="3">
        <v>5</v>
      </c>
      <c r="D305" s="3" cm="1">
        <f t="array" ref="D305">MIN(IFERROR(IF(C305-{0;1;2;3;4;5;6;7}&gt;=0,MATCH(C305-{0;1;2;3;4;5;6;7},C306:C$831,0)-1,""),""))</f>
        <v>0</v>
      </c>
      <c r="E305" s="4" t="s">
        <v>16</v>
      </c>
      <c r="F305" s="4" t="s">
        <v>148</v>
      </c>
      <c r="G305" s="5">
        <v>12</v>
      </c>
      <c r="H305" s="5">
        <v>2.0499999999999998</v>
      </c>
      <c r="I305" s="5">
        <f>IFERROR(_xlfn.XLOOKUP(Tableau1[[#This Row],[Groupe rem. article]],$O$3:$O$6,$P$3:$P$6),"")</f>
        <v>0.3</v>
      </c>
      <c r="J305" s="5" t="str">
        <f ca="1">IFERROR(SUM(OFFSET(J305,1,1,Tableau1[[#This Row],[nombre de sous-niveau]],1)),"")</f>
        <v/>
      </c>
      <c r="K305" s="6">
        <f>IFERROR(IF(Tableau1[[#This Row],[Type Ligne]]="détail",Tableau1[[#This Row],[Quantité Totale]]*Tableau1[[#This Row],[Prix unitaire HT]]*(1-Tableau1[[#This Row],[% remise ligne]]),""),"")</f>
        <v>17.22</v>
      </c>
      <c r="L305" s="4" t="s">
        <v>24</v>
      </c>
      <c r="M305" s="5">
        <v>0.25</v>
      </c>
    </row>
    <row r="306" spans="1:13" x14ac:dyDescent="0.2">
      <c r="A306" s="3">
        <v>33190000</v>
      </c>
      <c r="B306" s="4" t="s">
        <v>15</v>
      </c>
      <c r="C306" s="3">
        <v>5</v>
      </c>
      <c r="D306" s="3" cm="1">
        <f t="array" ref="D306">MIN(IFERROR(IF(C306-{0;1;2;3;4;5;6;7}&gt;=0,MATCH(C306-{0;1;2;3;4;5;6;7},C307:C$831,0)-1,""),""))</f>
        <v>0</v>
      </c>
      <c r="E306" s="4" t="s">
        <v>16</v>
      </c>
      <c r="F306" s="4" t="s">
        <v>149</v>
      </c>
      <c r="G306" s="5">
        <v>12</v>
      </c>
      <c r="H306" s="5">
        <v>3.94</v>
      </c>
      <c r="I306" s="5">
        <f>IFERROR(_xlfn.XLOOKUP(Tableau1[[#This Row],[Groupe rem. article]],$O$3:$O$6,$P$3:$P$6),"")</f>
        <v>0.3</v>
      </c>
      <c r="J306" s="5" t="str">
        <f ca="1">IFERROR(SUM(OFFSET(J306,1,1,Tableau1[[#This Row],[nombre de sous-niveau]],1)),"")</f>
        <v/>
      </c>
      <c r="K306" s="6">
        <f>IFERROR(IF(Tableau1[[#This Row],[Type Ligne]]="détail",Tableau1[[#This Row],[Quantité Totale]]*Tableau1[[#This Row],[Prix unitaire HT]]*(1-Tableau1[[#This Row],[% remise ligne]]),""),"")</f>
        <v>33.095999999999997</v>
      </c>
      <c r="L306" s="4" t="s">
        <v>24</v>
      </c>
      <c r="M306" s="5">
        <v>0.35</v>
      </c>
    </row>
    <row r="307" spans="1:13" x14ac:dyDescent="0.2">
      <c r="A307" s="3">
        <v>33200000</v>
      </c>
      <c r="B307" s="4" t="s">
        <v>15</v>
      </c>
      <c r="C307" s="3">
        <v>5</v>
      </c>
      <c r="D307" s="3" cm="1">
        <f t="array" ref="D307">MIN(IFERROR(IF(C307-{0;1;2;3;4;5;6;7}&gt;=0,MATCH(C307-{0;1;2;3;4;5;6;7},C308:C$831,0)-1,""),""))</f>
        <v>0</v>
      </c>
      <c r="E307" s="4" t="s">
        <v>16</v>
      </c>
      <c r="F307" s="4" t="s">
        <v>150</v>
      </c>
      <c r="G307" s="5">
        <v>6</v>
      </c>
      <c r="H307" s="5">
        <v>1.83</v>
      </c>
      <c r="I307" s="5">
        <f>IFERROR(_xlfn.XLOOKUP(Tableau1[[#This Row],[Groupe rem. article]],$O$3:$O$6,$P$3:$P$6),"")</f>
        <v>0.3</v>
      </c>
      <c r="J307" s="5" t="str">
        <f ca="1">IFERROR(SUM(OFFSET(J307,1,1,Tableau1[[#This Row],[nombre de sous-niveau]],1)),"")</f>
        <v/>
      </c>
      <c r="K307" s="6">
        <f>IFERROR(IF(Tableau1[[#This Row],[Type Ligne]]="détail",Tableau1[[#This Row],[Quantité Totale]]*Tableau1[[#This Row],[Prix unitaire HT]]*(1-Tableau1[[#This Row],[% remise ligne]]),""),"")</f>
        <v>7.6859999999999999</v>
      </c>
      <c r="L307" s="4" t="s">
        <v>24</v>
      </c>
      <c r="M307" s="5">
        <v>0.21</v>
      </c>
    </row>
    <row r="308" spans="1:13" x14ac:dyDescent="0.2">
      <c r="A308" s="3">
        <v>33210000</v>
      </c>
      <c r="B308" s="4" t="s">
        <v>15</v>
      </c>
      <c r="C308" s="3">
        <v>5</v>
      </c>
      <c r="D308" s="3" cm="1">
        <f t="array" ref="D308">MIN(IFERROR(IF(C308-{0;1;2;3;4;5;6;7}&gt;=0,MATCH(C308-{0;1;2;3;4;5;6;7},C309:C$831,0)-1,""),""))</f>
        <v>0</v>
      </c>
      <c r="E308" s="4" t="s">
        <v>16</v>
      </c>
      <c r="F308" s="4" t="s">
        <v>25</v>
      </c>
      <c r="G308" s="5">
        <v>24</v>
      </c>
      <c r="H308" s="5">
        <v>0.17</v>
      </c>
      <c r="I308" s="5">
        <f>IFERROR(_xlfn.XLOOKUP(Tableau1[[#This Row],[Groupe rem. article]],$O$3:$O$6,$P$3:$P$6),"")</f>
        <v>0.3</v>
      </c>
      <c r="J308" s="5" t="str">
        <f ca="1">IFERROR(SUM(OFFSET(J308,1,1,Tableau1[[#This Row],[nombre de sous-niveau]],1)),"")</f>
        <v/>
      </c>
      <c r="K308" s="6">
        <f>IFERROR(IF(Tableau1[[#This Row],[Type Ligne]]="détail",Tableau1[[#This Row],[Quantité Totale]]*Tableau1[[#This Row],[Prix unitaire HT]]*(1-Tableau1[[#This Row],[% remise ligne]]),""),"")</f>
        <v>2.8559999999999999</v>
      </c>
      <c r="L308" s="4" t="s">
        <v>24</v>
      </c>
      <c r="M308" s="5">
        <v>1.4999999999999999E-2</v>
      </c>
    </row>
    <row r="309" spans="1:13" x14ac:dyDescent="0.2">
      <c r="A309" s="3">
        <v>33220000</v>
      </c>
      <c r="B309" s="4" t="s">
        <v>15</v>
      </c>
      <c r="C309" s="3">
        <v>5</v>
      </c>
      <c r="D309" s="3" cm="1">
        <f t="array" ref="D309">MIN(IFERROR(IF(C309-{0;1;2;3;4;5;6;7}&gt;=0,MATCH(C309-{0;1;2;3;4;5;6;7},C310:C$831,0)-1,""),""))</f>
        <v>0</v>
      </c>
      <c r="E309" s="4" t="s">
        <v>16</v>
      </c>
      <c r="F309" s="4" t="s">
        <v>102</v>
      </c>
      <c r="G309" s="5">
        <v>12</v>
      </c>
      <c r="H309" s="5">
        <v>0.33</v>
      </c>
      <c r="I309" s="5">
        <f>IFERROR(_xlfn.XLOOKUP(Tableau1[[#This Row],[Groupe rem. article]],$O$3:$O$6,$P$3:$P$6),"")</f>
        <v>0.3</v>
      </c>
      <c r="J309" s="5" t="str">
        <f ca="1">IFERROR(SUM(OFFSET(J309,1,1,Tableau1[[#This Row],[nombre de sous-niveau]],1)),"")</f>
        <v/>
      </c>
      <c r="K309" s="6">
        <f>IFERROR(IF(Tableau1[[#This Row],[Type Ligne]]="détail",Tableau1[[#This Row],[Quantité Totale]]*Tableau1[[#This Row],[Prix unitaire HT]]*(1-Tableau1[[#This Row],[% remise ligne]]),""),"")</f>
        <v>2.7719999999999998</v>
      </c>
      <c r="L309" s="4" t="s">
        <v>24</v>
      </c>
      <c r="M309" s="5">
        <v>0.02</v>
      </c>
    </row>
    <row r="310" spans="1:13" x14ac:dyDescent="0.2">
      <c r="A310" s="3">
        <v>33230000</v>
      </c>
      <c r="B310" s="4" t="s">
        <v>15</v>
      </c>
      <c r="C310" s="3">
        <v>5</v>
      </c>
      <c r="D310" s="3" cm="1">
        <f t="array" ref="D310">MIN(IFERROR(IF(C310-{0;1;2;3;4;5;6;7}&gt;=0,MATCH(C310-{0;1;2;3;4;5;6;7},C311:C$831,0)-1,""),""))</f>
        <v>0</v>
      </c>
      <c r="E310" s="4" t="s">
        <v>16</v>
      </c>
      <c r="F310" s="4" t="s">
        <v>55</v>
      </c>
      <c r="G310" s="5">
        <v>24</v>
      </c>
      <c r="H310" s="5">
        <v>0.23</v>
      </c>
      <c r="I310" s="5">
        <f>IFERROR(_xlfn.XLOOKUP(Tableau1[[#This Row],[Groupe rem. article]],$O$3:$O$6,$P$3:$P$6),"")</f>
        <v>0.3</v>
      </c>
      <c r="J310" s="5" t="str">
        <f ca="1">IFERROR(SUM(OFFSET(J310,1,1,Tableau1[[#This Row],[nombre de sous-niveau]],1)),"")</f>
        <v/>
      </c>
      <c r="K310" s="6">
        <f>IFERROR(IF(Tableau1[[#This Row],[Type Ligne]]="détail",Tableau1[[#This Row],[Quantité Totale]]*Tableau1[[#This Row],[Prix unitaire HT]]*(1-Tableau1[[#This Row],[% remise ligne]]),""),"")</f>
        <v>3.8639999999999999</v>
      </c>
      <c r="L310" s="4" t="s">
        <v>24</v>
      </c>
      <c r="M310" s="5">
        <v>1.4999999999999999E-2</v>
      </c>
    </row>
    <row r="311" spans="1:13" x14ac:dyDescent="0.2">
      <c r="A311" s="3">
        <v>33240000</v>
      </c>
      <c r="B311" s="4" t="s">
        <v>15</v>
      </c>
      <c r="C311" s="3">
        <v>5</v>
      </c>
      <c r="D311" s="3" cm="1">
        <f t="array" ref="D311">MIN(IFERROR(IF(C311-{0;1;2;3;4;5;6;7}&gt;=0,MATCH(C311-{0;1;2;3;4;5;6;7},C312:C$831,0)-1,""),""))</f>
        <v>0</v>
      </c>
      <c r="E311" s="4" t="s">
        <v>16</v>
      </c>
      <c r="F311" s="4" t="s">
        <v>118</v>
      </c>
      <c r="G311" s="5">
        <v>24</v>
      </c>
      <c r="H311" s="5">
        <v>0.32</v>
      </c>
      <c r="I311" s="5">
        <f>IFERROR(_xlfn.XLOOKUP(Tableau1[[#This Row],[Groupe rem. article]],$O$3:$O$6,$P$3:$P$6),"")</f>
        <v>0.3</v>
      </c>
      <c r="J311" s="5" t="str">
        <f ca="1">IFERROR(SUM(OFFSET(J311,1,1,Tableau1[[#This Row],[nombre de sous-niveau]],1)),"")</f>
        <v/>
      </c>
      <c r="K311" s="6">
        <f>IFERROR(IF(Tableau1[[#This Row],[Type Ligne]]="détail",Tableau1[[#This Row],[Quantité Totale]]*Tableau1[[#This Row],[Prix unitaire HT]]*(1-Tableau1[[#This Row],[% remise ligne]]),""),"")</f>
        <v>5.3759999999999994</v>
      </c>
      <c r="L311" s="4" t="s">
        <v>24</v>
      </c>
      <c r="M311" s="5">
        <v>2.5000000000000001E-2</v>
      </c>
    </row>
    <row r="312" spans="1:13" x14ac:dyDescent="0.2">
      <c r="A312" s="3">
        <v>33250000</v>
      </c>
      <c r="B312" s="4" t="s">
        <v>15</v>
      </c>
      <c r="C312" s="3">
        <v>5</v>
      </c>
      <c r="D312" s="3" cm="1">
        <f t="array" ref="D312">MIN(IFERROR(IF(C312-{0;1;2;3;4;5;6;7}&gt;=0,MATCH(C312-{0;1;2;3;4;5;6;7},C313:C$831,0)-1,""),""))</f>
        <v>0</v>
      </c>
      <c r="E312" s="4" t="s">
        <v>16</v>
      </c>
      <c r="F312" s="4" t="s">
        <v>48</v>
      </c>
      <c r="G312" s="5">
        <v>12</v>
      </c>
      <c r="H312" s="5">
        <v>0.16</v>
      </c>
      <c r="I312" s="5">
        <f>IFERROR(_xlfn.XLOOKUP(Tableau1[[#This Row],[Groupe rem. article]],$O$3:$O$6,$P$3:$P$6),"")</f>
        <v>0.3</v>
      </c>
      <c r="J312" s="5" t="str">
        <f ca="1">IFERROR(SUM(OFFSET(J312,1,1,Tableau1[[#This Row],[nombre de sous-niveau]],1)),"")</f>
        <v/>
      </c>
      <c r="K312" s="6">
        <f>IFERROR(IF(Tableau1[[#This Row],[Type Ligne]]="détail",Tableau1[[#This Row],[Quantité Totale]]*Tableau1[[#This Row],[Prix unitaire HT]]*(1-Tableau1[[#This Row],[% remise ligne]]),""),"")</f>
        <v>1.3439999999999999</v>
      </c>
      <c r="L312" s="4" t="s">
        <v>24</v>
      </c>
      <c r="M312" s="5">
        <v>7.0000000000000001E-3</v>
      </c>
    </row>
    <row r="313" spans="1:13" x14ac:dyDescent="0.2">
      <c r="A313" s="3">
        <v>33260000</v>
      </c>
      <c r="B313" s="4" t="s">
        <v>15</v>
      </c>
      <c r="C313" s="3">
        <v>5</v>
      </c>
      <c r="D313" s="3" cm="1">
        <f t="array" ref="D313">MIN(IFERROR(IF(C313-{0;1;2;3;4;5;6;7}&gt;=0,MATCH(C313-{0;1;2;3;4;5;6;7},C314:C$831,0)-1,""),""))</f>
        <v>0</v>
      </c>
      <c r="E313" s="4" t="s">
        <v>16</v>
      </c>
      <c r="F313" s="4" t="s">
        <v>151</v>
      </c>
      <c r="G313" s="5">
        <v>6</v>
      </c>
      <c r="H313" s="5">
        <v>21.69</v>
      </c>
      <c r="I313" s="5">
        <f>IFERROR(_xlfn.XLOOKUP(Tableau1[[#This Row],[Groupe rem. article]],$O$3:$O$6,$P$3:$P$6),"")</f>
        <v>0.4</v>
      </c>
      <c r="J313" s="5" t="str">
        <f ca="1">IFERROR(SUM(OFFSET(J313,1,1,Tableau1[[#This Row],[nombre de sous-niveau]],1)),"")</f>
        <v/>
      </c>
      <c r="K313" s="6">
        <f>IFERROR(IF(Tableau1[[#This Row],[Type Ligne]]="détail",Tableau1[[#This Row],[Quantité Totale]]*Tableau1[[#This Row],[Prix unitaire HT]]*(1-Tableau1[[#This Row],[% remise ligne]]),""),"")</f>
        <v>78.084000000000003</v>
      </c>
      <c r="L313" s="4" t="s">
        <v>19</v>
      </c>
      <c r="M313" s="5">
        <v>3.54</v>
      </c>
    </row>
    <row r="314" spans="1:13" x14ac:dyDescent="0.2">
      <c r="A314" s="3">
        <v>33270000</v>
      </c>
      <c r="B314" s="4" t="s">
        <v>15</v>
      </c>
      <c r="C314" s="3">
        <v>5</v>
      </c>
      <c r="D314" s="3" cm="1">
        <f t="array" ref="D314">MIN(IFERROR(IF(C314-{0;1;2;3;4;5;6;7}&gt;=0,MATCH(C314-{0;1;2;3;4;5;6;7},C315:C$831,0)-1,""),""))</f>
        <v>0</v>
      </c>
      <c r="E314" s="4" t="s">
        <v>16</v>
      </c>
      <c r="F314" s="4" t="s">
        <v>35</v>
      </c>
      <c r="G314" s="5">
        <v>72</v>
      </c>
      <c r="H314" s="5">
        <v>7.0000000000000007E-2</v>
      </c>
      <c r="I314" s="5">
        <f>IFERROR(_xlfn.XLOOKUP(Tableau1[[#This Row],[Groupe rem. article]],$O$3:$O$6,$P$3:$P$6),"")</f>
        <v>0.3</v>
      </c>
      <c r="J314" s="5" t="str">
        <f ca="1">IFERROR(SUM(OFFSET(J314,1,1,Tableau1[[#This Row],[nombre de sous-niveau]],1)),"")</f>
        <v/>
      </c>
      <c r="K314" s="6">
        <f>IFERROR(IF(Tableau1[[#This Row],[Type Ligne]]="détail",Tableau1[[#This Row],[Quantité Totale]]*Tableau1[[#This Row],[Prix unitaire HT]]*(1-Tableau1[[#This Row],[% remise ligne]]),""),"")</f>
        <v>3.5280000000000005</v>
      </c>
      <c r="L314" s="4" t="s">
        <v>24</v>
      </c>
      <c r="M314" s="5">
        <v>3.0000000000000001E-3</v>
      </c>
    </row>
    <row r="315" spans="1:13" x14ac:dyDescent="0.2">
      <c r="A315" s="3">
        <v>33280000</v>
      </c>
      <c r="B315" s="4" t="s">
        <v>15</v>
      </c>
      <c r="C315" s="3">
        <v>5</v>
      </c>
      <c r="D315" s="3" cm="1">
        <f t="array" ref="D315">MIN(IFERROR(IF(C315-{0;1;2;3;4;5;6;7}&gt;=0,MATCH(C315-{0;1;2;3;4;5;6;7},C316:C$831,0)-1,""),""))</f>
        <v>0</v>
      </c>
      <c r="E315" s="4" t="s">
        <v>16</v>
      </c>
      <c r="F315" s="4" t="s">
        <v>152</v>
      </c>
      <c r="G315" s="5">
        <v>12</v>
      </c>
      <c r="H315" s="5">
        <v>2</v>
      </c>
      <c r="I315" s="5">
        <f>IFERROR(_xlfn.XLOOKUP(Tableau1[[#This Row],[Groupe rem. article]],$O$3:$O$6,$P$3:$P$6),"")</f>
        <v>0.3</v>
      </c>
      <c r="J315" s="5" t="str">
        <f ca="1">IFERROR(SUM(OFFSET(J315,1,1,Tableau1[[#This Row],[nombre de sous-niveau]],1)),"")</f>
        <v/>
      </c>
      <c r="K315" s="6">
        <f>IFERROR(IF(Tableau1[[#This Row],[Type Ligne]]="détail",Tableau1[[#This Row],[Quantité Totale]]*Tableau1[[#This Row],[Prix unitaire HT]]*(1-Tableau1[[#This Row],[% remise ligne]]),""),"")</f>
        <v>16.799999999999997</v>
      </c>
      <c r="L315" s="4" t="s">
        <v>24</v>
      </c>
      <c r="M315" s="5">
        <v>0.22</v>
      </c>
    </row>
    <row r="316" spans="1:13" x14ac:dyDescent="0.2">
      <c r="A316" s="3">
        <v>33290000</v>
      </c>
      <c r="B316" s="4" t="s">
        <v>15</v>
      </c>
      <c r="C316" s="3">
        <v>5</v>
      </c>
      <c r="D316" s="3" cm="1">
        <f t="array" ref="D316">MIN(IFERROR(IF(C316-{0;1;2;3;4;5;6;7}&gt;=0,MATCH(C316-{0;1;2;3;4;5;6;7},C317:C$831,0)-1,""),""))</f>
        <v>0</v>
      </c>
      <c r="E316" s="4" t="s">
        <v>16</v>
      </c>
      <c r="F316" s="4" t="s">
        <v>153</v>
      </c>
      <c r="G316" s="5">
        <v>12</v>
      </c>
      <c r="H316" s="5">
        <v>2.46</v>
      </c>
      <c r="I316" s="5">
        <f>IFERROR(_xlfn.XLOOKUP(Tableau1[[#This Row],[Groupe rem. article]],$O$3:$O$6,$P$3:$P$6),"")</f>
        <v>0.3</v>
      </c>
      <c r="J316" s="5" t="str">
        <f ca="1">IFERROR(SUM(OFFSET(J316,1,1,Tableau1[[#This Row],[nombre de sous-niveau]],1)),"")</f>
        <v/>
      </c>
      <c r="K316" s="6">
        <f>IFERROR(IF(Tableau1[[#This Row],[Type Ligne]]="détail",Tableau1[[#This Row],[Quantité Totale]]*Tableau1[[#This Row],[Prix unitaire HT]]*(1-Tableau1[[#This Row],[% remise ligne]]),""),"")</f>
        <v>20.663999999999998</v>
      </c>
      <c r="L316" s="4" t="s">
        <v>24</v>
      </c>
      <c r="M316" s="5">
        <v>0.27</v>
      </c>
    </row>
    <row r="317" spans="1:13" x14ac:dyDescent="0.2">
      <c r="A317" s="3">
        <v>33300000</v>
      </c>
      <c r="B317" s="4" t="s">
        <v>15</v>
      </c>
      <c r="C317" s="3">
        <v>5</v>
      </c>
      <c r="D317" s="3" cm="1">
        <f t="array" ref="D317">MIN(IFERROR(IF(C317-{0;1;2;3;4;5;6;7}&gt;=0,MATCH(C317-{0;1;2;3;4;5;6;7},C318:C$831,0)-1,""),""))</f>
        <v>0</v>
      </c>
      <c r="E317" s="4" t="s">
        <v>16</v>
      </c>
      <c r="F317" s="4" t="s">
        <v>154</v>
      </c>
      <c r="G317" s="5">
        <v>12</v>
      </c>
      <c r="H317" s="5">
        <v>0.18</v>
      </c>
      <c r="I317" s="5">
        <f>IFERROR(_xlfn.XLOOKUP(Tableau1[[#This Row],[Groupe rem. article]],$O$3:$O$6,$P$3:$P$6),"")</f>
        <v>0.3</v>
      </c>
      <c r="J317" s="5" t="str">
        <f ca="1">IFERROR(SUM(OFFSET(J317,1,1,Tableau1[[#This Row],[nombre de sous-niveau]],1)),"")</f>
        <v/>
      </c>
      <c r="K317" s="6">
        <f>IFERROR(IF(Tableau1[[#This Row],[Type Ligne]]="détail",Tableau1[[#This Row],[Quantité Totale]]*Tableau1[[#This Row],[Prix unitaire HT]]*(1-Tableau1[[#This Row],[% remise ligne]]),""),"")</f>
        <v>1.512</v>
      </c>
      <c r="L317" s="4" t="s">
        <v>24</v>
      </c>
      <c r="M317" s="5">
        <v>1.2999999999999999E-2</v>
      </c>
    </row>
    <row r="318" spans="1:13" x14ac:dyDescent="0.2">
      <c r="A318" s="3">
        <v>33310000</v>
      </c>
      <c r="B318" s="4" t="s">
        <v>15</v>
      </c>
      <c r="C318" s="3">
        <v>5</v>
      </c>
      <c r="D318" s="3" cm="1">
        <f t="array" ref="D318">MIN(IFERROR(IF(C318-{0;1;2;3;4;5;6;7}&gt;=0,MATCH(C318-{0;1;2;3;4;5;6;7},C319:C$831,0)-1,""),""))</f>
        <v>0</v>
      </c>
      <c r="E318" s="4" t="s">
        <v>16</v>
      </c>
      <c r="F318" s="4" t="s">
        <v>155</v>
      </c>
      <c r="G318" s="5">
        <v>12</v>
      </c>
      <c r="H318" s="5">
        <v>4.22</v>
      </c>
      <c r="I318" s="5">
        <f>IFERROR(_xlfn.XLOOKUP(Tableau1[[#This Row],[Groupe rem. article]],$O$3:$O$6,$P$3:$P$6),"")</f>
        <v>0.3</v>
      </c>
      <c r="J318" s="5" t="str">
        <f ca="1">IFERROR(SUM(OFFSET(J318,1,1,Tableau1[[#This Row],[nombre de sous-niveau]],1)),"")</f>
        <v/>
      </c>
      <c r="K318" s="6">
        <f>IFERROR(IF(Tableau1[[#This Row],[Type Ligne]]="détail",Tableau1[[#This Row],[Quantité Totale]]*Tableau1[[#This Row],[Prix unitaire HT]]*(1-Tableau1[[#This Row],[% remise ligne]]),""),"")</f>
        <v>35.448</v>
      </c>
      <c r="L318" s="4" t="s">
        <v>24</v>
      </c>
      <c r="M318" s="5">
        <v>0.26</v>
      </c>
    </row>
    <row r="319" spans="1:13" x14ac:dyDescent="0.2">
      <c r="A319" s="3">
        <v>33320000</v>
      </c>
      <c r="B319" s="4" t="s">
        <v>15</v>
      </c>
      <c r="C319" s="3">
        <v>5</v>
      </c>
      <c r="D319" s="3" cm="1">
        <f t="array" ref="D319">MIN(IFERROR(IF(C319-{0;1;2;3;4;5;6;7}&gt;=0,MATCH(C319-{0;1;2;3;4;5;6;7},C320:C$831,0)-1,""),""))</f>
        <v>0</v>
      </c>
      <c r="E319" s="4" t="s">
        <v>16</v>
      </c>
      <c r="F319" s="4" t="s">
        <v>156</v>
      </c>
      <c r="G319" s="5">
        <v>24</v>
      </c>
      <c r="H319" s="5">
        <v>0.09</v>
      </c>
      <c r="I319" s="5">
        <f>IFERROR(_xlfn.XLOOKUP(Tableau1[[#This Row],[Groupe rem. article]],$O$3:$O$6,$P$3:$P$6),"")</f>
        <v>0.3</v>
      </c>
      <c r="J319" s="5" t="str">
        <f ca="1">IFERROR(SUM(OFFSET(J319,1,1,Tableau1[[#This Row],[nombre de sous-niveau]],1)),"")</f>
        <v/>
      </c>
      <c r="K319" s="6">
        <f>IFERROR(IF(Tableau1[[#This Row],[Type Ligne]]="détail",Tableau1[[#This Row],[Quantité Totale]]*Tableau1[[#This Row],[Prix unitaire HT]]*(1-Tableau1[[#This Row],[% remise ligne]]),""),"")</f>
        <v>1.512</v>
      </c>
      <c r="L319" s="4" t="s">
        <v>24</v>
      </c>
      <c r="M319" s="5">
        <v>5.0000000000000001E-3</v>
      </c>
    </row>
    <row r="320" spans="1:13" x14ac:dyDescent="0.2">
      <c r="A320" s="3">
        <v>33330000</v>
      </c>
      <c r="B320" s="4" t="s">
        <v>15</v>
      </c>
      <c r="C320" s="3">
        <v>5</v>
      </c>
      <c r="D320" s="3" cm="1">
        <f t="array" ref="D320">MIN(IFERROR(IF(C320-{0;1;2;3;4;5;6;7}&gt;=0,MATCH(C320-{0;1;2;3;4;5;6;7},C321:C$831,0)-1,""),""))</f>
        <v>0</v>
      </c>
      <c r="E320" s="4" t="s">
        <v>16</v>
      </c>
      <c r="F320" s="4" t="s">
        <v>157</v>
      </c>
      <c r="G320" s="5">
        <v>6</v>
      </c>
      <c r="H320" s="5">
        <v>60.49</v>
      </c>
      <c r="I320" s="5">
        <f>IFERROR(_xlfn.XLOOKUP(Tableau1[[#This Row],[Groupe rem. article]],$O$3:$O$6,$P$3:$P$6),"")</f>
        <v>0.4</v>
      </c>
      <c r="J320" s="5" t="str">
        <f ca="1">IFERROR(SUM(OFFSET(J320,1,1,Tableau1[[#This Row],[nombre de sous-niveau]],1)),"")</f>
        <v/>
      </c>
      <c r="K320" s="6">
        <f>IFERROR(IF(Tableau1[[#This Row],[Type Ligne]]="détail",Tableau1[[#This Row],[Quantité Totale]]*Tableau1[[#This Row],[Prix unitaire HT]]*(1-Tableau1[[#This Row],[% remise ligne]]),""),"")</f>
        <v>217.76399999999998</v>
      </c>
      <c r="L320" s="4" t="s">
        <v>19</v>
      </c>
      <c r="M320" s="5">
        <v>9.625</v>
      </c>
    </row>
    <row r="321" spans="1:13" x14ac:dyDescent="0.2">
      <c r="A321" s="3">
        <v>34000000</v>
      </c>
      <c r="B321" s="4" t="s">
        <v>11</v>
      </c>
      <c r="C321" s="3">
        <v>4</v>
      </c>
      <c r="D321" s="3" cm="1">
        <f t="array" ref="D321">MIN(IFERROR(IF(C321-{0;1;2;3;4;5;6;7}&gt;=0,MATCH(C321-{0;1;2;3;4;5;6;7},C322:C$831,0)-1,""),""))</f>
        <v>31</v>
      </c>
      <c r="E321" s="4" t="s">
        <v>17</v>
      </c>
      <c r="F321" s="4" t="s">
        <v>158</v>
      </c>
      <c r="G321" s="5">
        <v>6</v>
      </c>
      <c r="H321" s="5">
        <v>323.68666666666667</v>
      </c>
      <c r="I321" s="5">
        <f>IFERROR(_xlfn.XLOOKUP(Tableau1[[#This Row],[Groupe rem. article]],$O$3:$O$6,$P$3:$P$6),"")</f>
        <v>0.4</v>
      </c>
      <c r="J321" s="5">
        <f ca="1">IFERROR(SUM(OFFSET(J321,1,1,Tableau1[[#This Row],[nombre de sous-niveau]],1)),"")</f>
        <v>1250.7387600000002</v>
      </c>
      <c r="K321" s="6" t="str">
        <f>IFERROR(IF(Tableau1[[#This Row],[Type Ligne]]="détail",Tableau1[[#This Row],[Quantité Totale]]*Tableau1[[#This Row],[Prix unitaire HT]]*(1-Tableau1[[#This Row],[% remise ligne]]),""),"")</f>
        <v/>
      </c>
      <c r="L321" s="4" t="s">
        <v>19</v>
      </c>
      <c r="M321" s="5">
        <v>29.251999999999999</v>
      </c>
    </row>
    <row r="322" spans="1:13" x14ac:dyDescent="0.2">
      <c r="A322" s="3">
        <v>34010000</v>
      </c>
      <c r="B322" s="4" t="s">
        <v>15</v>
      </c>
      <c r="C322" s="3">
        <v>5</v>
      </c>
      <c r="D322" s="3" cm="1">
        <f t="array" ref="D322">MIN(IFERROR(IF(C322-{0;1;2;3;4;5;6;7}&gt;=0,MATCH(C322-{0;1;2;3;4;5;6;7},C323:C$831,0)-1,""),""))</f>
        <v>0</v>
      </c>
      <c r="E322" s="4" t="s">
        <v>16</v>
      </c>
      <c r="F322" s="4" t="s">
        <v>137</v>
      </c>
      <c r="G322" s="5">
        <v>12</v>
      </c>
      <c r="H322" s="5">
        <v>8.7899999999999991</v>
      </c>
      <c r="I322" s="5">
        <f>IFERROR(_xlfn.XLOOKUP(Tableau1[[#This Row],[Groupe rem. article]],$O$3:$O$6,$P$3:$P$6),"")</f>
        <v>0.4</v>
      </c>
      <c r="J322" s="5" t="str">
        <f ca="1">IFERROR(SUM(OFFSET(J322,1,1,Tableau1[[#This Row],[nombre de sous-niveau]],1)),"")</f>
        <v/>
      </c>
      <c r="K322" s="6">
        <f>IFERROR(IF(Tableau1[[#This Row],[Type Ligne]]="détail",Tableau1[[#This Row],[Quantité Totale]]*Tableau1[[#This Row],[Prix unitaire HT]]*(1-Tableau1[[#This Row],[% remise ligne]]),""),"")</f>
        <v>63.28799999999999</v>
      </c>
      <c r="L322" s="4" t="s">
        <v>19</v>
      </c>
      <c r="M322" s="5">
        <v>1.3620000000000001</v>
      </c>
    </row>
    <row r="323" spans="1:13" x14ac:dyDescent="0.2">
      <c r="A323" s="3">
        <v>34020000</v>
      </c>
      <c r="B323" s="4" t="s">
        <v>15</v>
      </c>
      <c r="C323" s="3">
        <v>5</v>
      </c>
      <c r="D323" s="3" cm="1">
        <f t="array" ref="D323">MIN(IFERROR(IF(C323-{0;1;2;3;4;5;6;7}&gt;=0,MATCH(C323-{0;1;2;3;4;5;6;7},C324:C$831,0)-1,""),""))</f>
        <v>0</v>
      </c>
      <c r="E323" s="4" t="s">
        <v>16</v>
      </c>
      <c r="F323" s="4" t="s">
        <v>151</v>
      </c>
      <c r="G323" s="5">
        <v>12</v>
      </c>
      <c r="H323" s="5">
        <v>21.69</v>
      </c>
      <c r="I323" s="5">
        <f>IFERROR(_xlfn.XLOOKUP(Tableau1[[#This Row],[Groupe rem. article]],$O$3:$O$6,$P$3:$P$6),"")</f>
        <v>0.4</v>
      </c>
      <c r="J323" s="5" t="str">
        <f ca="1">IFERROR(SUM(OFFSET(J323,1,1,Tableau1[[#This Row],[nombre de sous-niveau]],1)),"")</f>
        <v/>
      </c>
      <c r="K323" s="6">
        <f>IFERROR(IF(Tableau1[[#This Row],[Type Ligne]]="détail",Tableau1[[#This Row],[Quantité Totale]]*Tableau1[[#This Row],[Prix unitaire HT]]*(1-Tableau1[[#This Row],[% remise ligne]]),""),"")</f>
        <v>156.16800000000001</v>
      </c>
      <c r="L323" s="4" t="s">
        <v>19</v>
      </c>
      <c r="M323" s="5">
        <v>3.54</v>
      </c>
    </row>
    <row r="324" spans="1:13" x14ac:dyDescent="0.2">
      <c r="A324" s="3">
        <v>34030000</v>
      </c>
      <c r="B324" s="4" t="s">
        <v>15</v>
      </c>
      <c r="C324" s="3">
        <v>5</v>
      </c>
      <c r="D324" s="3" cm="1">
        <f t="array" ref="D324">MIN(IFERROR(IF(C324-{0;1;2;3;4;5;6;7}&gt;=0,MATCH(C324-{0;1;2;3;4;5;6;7},C325:C$831,0)-1,""),""))</f>
        <v>0</v>
      </c>
      <c r="E324" s="4" t="s">
        <v>16</v>
      </c>
      <c r="F324" s="4" t="s">
        <v>138</v>
      </c>
      <c r="G324" s="5">
        <v>12</v>
      </c>
      <c r="H324" s="5">
        <v>5.14</v>
      </c>
      <c r="I324" s="5">
        <f>IFERROR(_xlfn.XLOOKUP(Tableau1[[#This Row],[Groupe rem. article]],$O$3:$O$6,$P$3:$P$6),"")</f>
        <v>0.2</v>
      </c>
      <c r="J324" s="5" t="str">
        <f ca="1">IFERROR(SUM(OFFSET(J324,1,1,Tableau1[[#This Row],[nombre de sous-niveau]],1)),"")</f>
        <v/>
      </c>
      <c r="K324" s="6">
        <f>IFERROR(IF(Tableau1[[#This Row],[Type Ligne]]="détail",Tableau1[[#This Row],[Quantité Totale]]*Tableau1[[#This Row],[Prix unitaire HT]]*(1-Tableau1[[#This Row],[% remise ligne]]),""),"")</f>
        <v>49.343999999999994</v>
      </c>
      <c r="L324" s="4" t="s">
        <v>39</v>
      </c>
      <c r="M324" s="5">
        <v>0.51</v>
      </c>
    </row>
    <row r="325" spans="1:13" x14ac:dyDescent="0.2">
      <c r="A325" s="3">
        <v>34040000</v>
      </c>
      <c r="B325" s="4" t="s">
        <v>15</v>
      </c>
      <c r="C325" s="3">
        <v>5</v>
      </c>
      <c r="D325" s="3" cm="1">
        <f t="array" ref="D325">MIN(IFERROR(IF(C325-{0;1;2;3;4;5;6;7}&gt;=0,MATCH(C325-{0;1;2;3;4;5;6;7},C326:C$831,0)-1,""),""))</f>
        <v>0</v>
      </c>
      <c r="E325" s="4" t="s">
        <v>16</v>
      </c>
      <c r="F325" s="4" t="s">
        <v>159</v>
      </c>
      <c r="G325" s="5">
        <v>6</v>
      </c>
      <c r="H325" s="5">
        <v>49.43</v>
      </c>
      <c r="I325" s="5">
        <f>IFERROR(_xlfn.XLOOKUP(Tableau1[[#This Row],[Groupe rem. article]],$O$3:$O$6,$P$3:$P$6),"")</f>
        <v>0.4</v>
      </c>
      <c r="J325" s="5" t="str">
        <f ca="1">IFERROR(SUM(OFFSET(J325,1,1,Tableau1[[#This Row],[nombre de sous-niveau]],1)),"")</f>
        <v/>
      </c>
      <c r="K325" s="6">
        <f>IFERROR(IF(Tableau1[[#This Row],[Type Ligne]]="détail",Tableau1[[#This Row],[Quantité Totale]]*Tableau1[[#This Row],[Prix unitaire HT]]*(1-Tableau1[[#This Row],[% remise ligne]]),""),"")</f>
        <v>177.94799999999998</v>
      </c>
      <c r="L325" s="4" t="s">
        <v>19</v>
      </c>
      <c r="M325" s="5">
        <v>7.7969999999999997</v>
      </c>
    </row>
    <row r="326" spans="1:13" x14ac:dyDescent="0.2">
      <c r="A326" s="3">
        <v>34050000</v>
      </c>
      <c r="B326" s="4" t="s">
        <v>15</v>
      </c>
      <c r="C326" s="3">
        <v>5</v>
      </c>
      <c r="D326" s="3" cm="1">
        <f t="array" ref="D326">MIN(IFERROR(IF(C326-{0;1;2;3;4;5;6;7}&gt;=0,MATCH(C326-{0;1;2;3;4;5;6;7},C327:C$831,0)-1,""),""))</f>
        <v>0</v>
      </c>
      <c r="E326" s="4" t="s">
        <v>16</v>
      </c>
      <c r="F326" s="4" t="s">
        <v>140</v>
      </c>
      <c r="G326" s="5">
        <v>24</v>
      </c>
      <c r="H326" s="5">
        <v>0.19</v>
      </c>
      <c r="I326" s="5">
        <f>IFERROR(_xlfn.XLOOKUP(Tableau1[[#This Row],[Groupe rem. article]],$O$3:$O$6,$P$3:$P$6),"")</f>
        <v>0.3</v>
      </c>
      <c r="J326" s="5" t="str">
        <f ca="1">IFERROR(SUM(OFFSET(J326,1,1,Tableau1[[#This Row],[nombre de sous-niveau]],1)),"")</f>
        <v/>
      </c>
      <c r="K326" s="6">
        <f>IFERROR(IF(Tableau1[[#This Row],[Type Ligne]]="détail",Tableau1[[#This Row],[Quantité Totale]]*Tableau1[[#This Row],[Prix unitaire HT]]*(1-Tableau1[[#This Row],[% remise ligne]]),""),"")</f>
        <v>3.1920000000000002</v>
      </c>
      <c r="L326" s="4" t="s">
        <v>24</v>
      </c>
      <c r="M326" s="5">
        <v>0.01</v>
      </c>
    </row>
    <row r="327" spans="1:13" x14ac:dyDescent="0.2">
      <c r="A327" s="3">
        <v>34060000</v>
      </c>
      <c r="B327" s="4" t="s">
        <v>15</v>
      </c>
      <c r="C327" s="3">
        <v>5</v>
      </c>
      <c r="D327" s="3" cm="1">
        <f t="array" ref="D327">MIN(IFERROR(IF(C327-{0;1;2;3;4;5;6;7}&gt;=0,MATCH(C327-{0;1;2;3;4;5;6;7},C328:C$831,0)-1,""),""))</f>
        <v>0</v>
      </c>
      <c r="E327" s="4" t="s">
        <v>16</v>
      </c>
      <c r="F327" s="4" t="s">
        <v>142</v>
      </c>
      <c r="G327" s="5">
        <v>24</v>
      </c>
      <c r="H327" s="5">
        <v>0.09</v>
      </c>
      <c r="I327" s="5">
        <f>IFERROR(_xlfn.XLOOKUP(Tableau1[[#This Row],[Groupe rem. article]],$O$3:$O$6,$P$3:$P$6),"")</f>
        <v>0.3</v>
      </c>
      <c r="J327" s="5" t="str">
        <f ca="1">IFERROR(SUM(OFFSET(J327,1,1,Tableau1[[#This Row],[nombre de sous-niveau]],1)),"")</f>
        <v/>
      </c>
      <c r="K327" s="6">
        <f>IFERROR(IF(Tableau1[[#This Row],[Type Ligne]]="détail",Tableau1[[#This Row],[Quantité Totale]]*Tableau1[[#This Row],[Prix unitaire HT]]*(1-Tableau1[[#This Row],[% remise ligne]]),""),"")</f>
        <v>1.512</v>
      </c>
      <c r="L327" s="4" t="s">
        <v>24</v>
      </c>
      <c r="M327" s="5">
        <v>2E-3</v>
      </c>
    </row>
    <row r="328" spans="1:13" x14ac:dyDescent="0.2">
      <c r="A328" s="3">
        <v>34070000</v>
      </c>
      <c r="B328" s="4" t="s">
        <v>15</v>
      </c>
      <c r="C328" s="3">
        <v>5</v>
      </c>
      <c r="D328" s="3" cm="1">
        <f t="array" ref="D328">MIN(IFERROR(IF(C328-{0;1;2;3;4;5;6;7}&gt;=0,MATCH(C328-{0;1;2;3;4;5;6;7},C329:C$831,0)-1,""),""))</f>
        <v>0</v>
      </c>
      <c r="E328" s="4" t="s">
        <v>16</v>
      </c>
      <c r="F328" s="4" t="s">
        <v>143</v>
      </c>
      <c r="G328" s="5">
        <v>12</v>
      </c>
      <c r="H328" s="5">
        <v>0.65</v>
      </c>
      <c r="I328" s="5">
        <f>IFERROR(_xlfn.XLOOKUP(Tableau1[[#This Row],[Groupe rem. article]],$O$3:$O$6,$P$3:$P$6),"")</f>
        <v>0.3</v>
      </c>
      <c r="J328" s="5" t="str">
        <f ca="1">IFERROR(SUM(OFFSET(J328,1,1,Tableau1[[#This Row],[nombre de sous-niveau]],1)),"")</f>
        <v/>
      </c>
      <c r="K328" s="6">
        <f>IFERROR(IF(Tableau1[[#This Row],[Type Ligne]]="détail",Tableau1[[#This Row],[Quantité Totale]]*Tableau1[[#This Row],[Prix unitaire HT]]*(1-Tableau1[[#This Row],[% remise ligne]]),""),"")</f>
        <v>5.46</v>
      </c>
      <c r="L328" s="4" t="s">
        <v>24</v>
      </c>
      <c r="M328" s="5">
        <v>0.06</v>
      </c>
    </row>
    <row r="329" spans="1:13" x14ac:dyDescent="0.2">
      <c r="A329" s="3">
        <v>34080000</v>
      </c>
      <c r="B329" s="4" t="s">
        <v>15</v>
      </c>
      <c r="C329" s="3">
        <v>5</v>
      </c>
      <c r="D329" s="3" cm="1">
        <f t="array" ref="D329">MIN(IFERROR(IF(C329-{0;1;2;3;4;5;6;7}&gt;=0,MATCH(C329-{0;1;2;3;4;5;6;7},C330:C$831,0)-1,""),""))</f>
        <v>0</v>
      </c>
      <c r="E329" s="4" t="s">
        <v>16</v>
      </c>
      <c r="F329" s="4" t="s">
        <v>144</v>
      </c>
      <c r="G329" s="5">
        <v>0.3</v>
      </c>
      <c r="H329" s="5">
        <v>23.62</v>
      </c>
      <c r="I329" s="5">
        <f>IFERROR(_xlfn.XLOOKUP(Tableau1[[#This Row],[Groupe rem. article]],$O$3:$O$6,$P$3:$P$6),"")</f>
        <v>0.2</v>
      </c>
      <c r="J329" s="5" t="str">
        <f ca="1">IFERROR(SUM(OFFSET(J329,1,1,Tableau1[[#This Row],[nombre de sous-niveau]],1)),"")</f>
        <v/>
      </c>
      <c r="K329" s="6">
        <f>IFERROR(IF(Tableau1[[#This Row],[Type Ligne]]="détail",Tableau1[[#This Row],[Quantité Totale]]*Tableau1[[#This Row],[Prix unitaire HT]]*(1-Tableau1[[#This Row],[% remise ligne]]),""),"")</f>
        <v>5.6688000000000009</v>
      </c>
      <c r="L329" s="4" t="s">
        <v>39</v>
      </c>
      <c r="M329" s="5">
        <v>0.5</v>
      </c>
    </row>
    <row r="330" spans="1:13" x14ac:dyDescent="0.2">
      <c r="A330" s="3">
        <v>34090000</v>
      </c>
      <c r="B330" s="4" t="s">
        <v>15</v>
      </c>
      <c r="C330" s="3">
        <v>5</v>
      </c>
      <c r="D330" s="3" cm="1">
        <f t="array" ref="D330">MIN(IFERROR(IF(C330-{0;1;2;3;4;5;6;7}&gt;=0,MATCH(C330-{0;1;2;3;4;5;6;7},C331:C$831,0)-1,""),""))</f>
        <v>0</v>
      </c>
      <c r="E330" s="4" t="s">
        <v>16</v>
      </c>
      <c r="F330" s="4" t="s">
        <v>73</v>
      </c>
      <c r="G330" s="5">
        <v>18</v>
      </c>
      <c r="H330" s="5">
        <v>0.38</v>
      </c>
      <c r="I330" s="5">
        <f>IFERROR(_xlfn.XLOOKUP(Tableau1[[#This Row],[Groupe rem. article]],$O$3:$O$6,$P$3:$P$6),"")</f>
        <v>0.3</v>
      </c>
      <c r="J330" s="5" t="str">
        <f ca="1">IFERROR(SUM(OFFSET(J330,1,1,Tableau1[[#This Row],[nombre de sous-niveau]],1)),"")</f>
        <v/>
      </c>
      <c r="K330" s="6">
        <f>IFERROR(IF(Tableau1[[#This Row],[Type Ligne]]="détail",Tableau1[[#This Row],[Quantité Totale]]*Tableau1[[#This Row],[Prix unitaire HT]]*(1-Tableau1[[#This Row],[% remise ligne]]),""),"")</f>
        <v>4.7879999999999994</v>
      </c>
      <c r="L330" s="4" t="s">
        <v>24</v>
      </c>
      <c r="M330" s="5">
        <v>0.03</v>
      </c>
    </row>
    <row r="331" spans="1:13" x14ac:dyDescent="0.2">
      <c r="A331" s="3">
        <v>34100000</v>
      </c>
      <c r="B331" s="4" t="s">
        <v>15</v>
      </c>
      <c r="C331" s="3">
        <v>5</v>
      </c>
      <c r="D331" s="3" cm="1">
        <f t="array" ref="D331">MIN(IFERROR(IF(C331-{0;1;2;3;4;5;6;7}&gt;=0,MATCH(C331-{0;1;2;3;4;5;6;7},C332:C$831,0)-1,""),""))</f>
        <v>0</v>
      </c>
      <c r="E331" s="4" t="s">
        <v>16</v>
      </c>
      <c r="F331" s="4" t="s">
        <v>110</v>
      </c>
      <c r="G331" s="5">
        <v>7.98</v>
      </c>
      <c r="H331" s="5">
        <v>2.73</v>
      </c>
      <c r="I331" s="5">
        <f>IFERROR(_xlfn.XLOOKUP(Tableau1[[#This Row],[Groupe rem. article]],$O$3:$O$6,$P$3:$P$6),"")</f>
        <v>0.3</v>
      </c>
      <c r="J331" s="5" t="str">
        <f ca="1">IFERROR(SUM(OFFSET(J331,1,1,Tableau1[[#This Row],[nombre de sous-niveau]],1)),"")</f>
        <v/>
      </c>
      <c r="K331" s="6">
        <f>IFERROR(IF(Tableau1[[#This Row],[Type Ligne]]="détail",Tableau1[[#This Row],[Quantité Totale]]*Tableau1[[#This Row],[Prix unitaire HT]]*(1-Tableau1[[#This Row],[% remise ligne]]),""),"")</f>
        <v>15.249780000000001</v>
      </c>
      <c r="L331" s="4" t="s">
        <v>24</v>
      </c>
      <c r="M331" s="5">
        <v>0.3</v>
      </c>
    </row>
    <row r="332" spans="1:13" x14ac:dyDescent="0.2">
      <c r="A332" s="3">
        <v>34110000</v>
      </c>
      <c r="B332" s="4" t="s">
        <v>15</v>
      </c>
      <c r="C332" s="3">
        <v>5</v>
      </c>
      <c r="D332" s="3" cm="1">
        <f t="array" ref="D332">MIN(IFERROR(IF(C332-{0;1;2;3;4;5;6;7}&gt;=0,MATCH(C332-{0;1;2;3;4;5;6;7},C333:C$831,0)-1,""),""))</f>
        <v>0</v>
      </c>
      <c r="E332" s="4" t="s">
        <v>16</v>
      </c>
      <c r="F332" s="4" t="s">
        <v>111</v>
      </c>
      <c r="G332" s="5">
        <v>7.98</v>
      </c>
      <c r="H332" s="5">
        <v>1.45</v>
      </c>
      <c r="I332" s="5">
        <f>IFERROR(_xlfn.XLOOKUP(Tableau1[[#This Row],[Groupe rem. article]],$O$3:$O$6,$P$3:$P$6),"")</f>
        <v>0.3</v>
      </c>
      <c r="J332" s="5" t="str">
        <f ca="1">IFERROR(SUM(OFFSET(J332,1,1,Tableau1[[#This Row],[nombre de sous-niveau]],1)),"")</f>
        <v/>
      </c>
      <c r="K332" s="6">
        <f>IFERROR(IF(Tableau1[[#This Row],[Type Ligne]]="détail",Tableau1[[#This Row],[Quantité Totale]]*Tableau1[[#This Row],[Prix unitaire HT]]*(1-Tableau1[[#This Row],[% remise ligne]]),""),"")</f>
        <v>8.0996999999999986</v>
      </c>
      <c r="L332" s="4" t="s">
        <v>24</v>
      </c>
      <c r="M332" s="5">
        <v>0.14299999999999999</v>
      </c>
    </row>
    <row r="333" spans="1:13" x14ac:dyDescent="0.2">
      <c r="A333" s="3">
        <v>34120000</v>
      </c>
      <c r="B333" s="4" t="s">
        <v>15</v>
      </c>
      <c r="C333" s="3">
        <v>5</v>
      </c>
      <c r="D333" s="3" cm="1">
        <f t="array" ref="D333">MIN(IFERROR(IF(C333-{0;1;2;3;4;5;6;7}&gt;=0,MATCH(C333-{0;1;2;3;4;5;6;7},C334:C$831,0)-1,""),""))</f>
        <v>0</v>
      </c>
      <c r="E333" s="4" t="s">
        <v>16</v>
      </c>
      <c r="F333" s="4" t="s">
        <v>141</v>
      </c>
      <c r="G333" s="5">
        <v>24</v>
      </c>
      <c r="H333" s="5">
        <v>0.05</v>
      </c>
      <c r="I333" s="5">
        <f>IFERROR(_xlfn.XLOOKUP(Tableau1[[#This Row],[Groupe rem. article]],$O$3:$O$6,$P$3:$P$6),"")</f>
        <v>0.3</v>
      </c>
      <c r="J333" s="5" t="str">
        <f ca="1">IFERROR(SUM(OFFSET(J333,1,1,Tableau1[[#This Row],[nombre de sous-niveau]],1)),"")</f>
        <v/>
      </c>
      <c r="K333" s="6">
        <f>IFERROR(IF(Tableau1[[#This Row],[Type Ligne]]="détail",Tableau1[[#This Row],[Quantité Totale]]*Tableau1[[#This Row],[Prix unitaire HT]]*(1-Tableau1[[#This Row],[% remise ligne]]),""),"")</f>
        <v>0.84000000000000008</v>
      </c>
      <c r="L333" s="4" t="s">
        <v>24</v>
      </c>
      <c r="M333" s="5">
        <v>3.0000000000000001E-3</v>
      </c>
    </row>
    <row r="334" spans="1:13" x14ac:dyDescent="0.2">
      <c r="A334" s="3">
        <v>34130000</v>
      </c>
      <c r="B334" s="4" t="s">
        <v>15</v>
      </c>
      <c r="C334" s="3">
        <v>5</v>
      </c>
      <c r="D334" s="3" cm="1">
        <f t="array" ref="D334">MIN(IFERROR(IF(C334-{0;1;2;3;4;5;6;7}&gt;=0,MATCH(C334-{0;1;2;3;4;5;6;7},C335:C$831,0)-1,""),""))</f>
        <v>0</v>
      </c>
      <c r="E334" s="4" t="s">
        <v>16</v>
      </c>
      <c r="F334" s="4" t="s">
        <v>106</v>
      </c>
      <c r="G334" s="5">
        <v>30</v>
      </c>
      <c r="H334" s="5">
        <v>1.37</v>
      </c>
      <c r="I334" s="5">
        <f>IFERROR(_xlfn.XLOOKUP(Tableau1[[#This Row],[Groupe rem. article]],$O$3:$O$6,$P$3:$P$6),"")</f>
        <v>0.4</v>
      </c>
      <c r="J334" s="5" t="str">
        <f ca="1">IFERROR(SUM(OFFSET(J334,1,1,Tableau1[[#This Row],[nombre de sous-niveau]],1)),"")</f>
        <v/>
      </c>
      <c r="K334" s="6">
        <f>IFERROR(IF(Tableau1[[#This Row],[Type Ligne]]="détail",Tableau1[[#This Row],[Quantité Totale]]*Tableau1[[#This Row],[Prix unitaire HT]]*(1-Tableau1[[#This Row],[% remise ligne]]),""),"")</f>
        <v>24.66</v>
      </c>
      <c r="L334" s="4" t="s">
        <v>19</v>
      </c>
      <c r="M334" s="5">
        <v>0.08</v>
      </c>
    </row>
    <row r="335" spans="1:13" x14ac:dyDescent="0.2">
      <c r="A335" s="3">
        <v>34140000</v>
      </c>
      <c r="B335" s="4" t="s">
        <v>15</v>
      </c>
      <c r="C335" s="3">
        <v>5</v>
      </c>
      <c r="D335" s="3" cm="1">
        <f t="array" ref="D335">MIN(IFERROR(IF(C335-{0;1;2;3;4;5;6;7}&gt;=0,MATCH(C335-{0;1;2;3;4;5;6;7},C336:C$831,0)-1,""),""))</f>
        <v>0</v>
      </c>
      <c r="E335" s="4" t="s">
        <v>16</v>
      </c>
      <c r="F335" s="4" t="s">
        <v>97</v>
      </c>
      <c r="G335" s="5">
        <v>48</v>
      </c>
      <c r="H335" s="5">
        <v>0.45</v>
      </c>
      <c r="I335" s="5">
        <f>IFERROR(_xlfn.XLOOKUP(Tableau1[[#This Row],[Groupe rem. article]],$O$3:$O$6,$P$3:$P$6),"")</f>
        <v>0.3</v>
      </c>
      <c r="J335" s="5" t="str">
        <f ca="1">IFERROR(SUM(OFFSET(J335,1,1,Tableau1[[#This Row],[nombre de sous-niveau]],1)),"")</f>
        <v/>
      </c>
      <c r="K335" s="6">
        <f>IFERROR(IF(Tableau1[[#This Row],[Type Ligne]]="détail",Tableau1[[#This Row],[Quantité Totale]]*Tableau1[[#This Row],[Prix unitaire HT]]*(1-Tableau1[[#This Row],[% remise ligne]]),""),"")</f>
        <v>15.12</v>
      </c>
      <c r="L335" s="4" t="s">
        <v>24</v>
      </c>
      <c r="M335" s="5">
        <v>0.03</v>
      </c>
    </row>
    <row r="336" spans="1:13" x14ac:dyDescent="0.2">
      <c r="A336" s="3">
        <v>34150000</v>
      </c>
      <c r="B336" s="4" t="s">
        <v>15</v>
      </c>
      <c r="C336" s="3">
        <v>5</v>
      </c>
      <c r="D336" s="3" cm="1">
        <f t="array" ref="D336">MIN(IFERROR(IF(C336-{0;1;2;3;4;5;6;7}&gt;=0,MATCH(C336-{0;1;2;3;4;5;6;7},C337:C$831,0)-1,""),""))</f>
        <v>0</v>
      </c>
      <c r="E336" s="4" t="s">
        <v>16</v>
      </c>
      <c r="F336" s="4" t="s">
        <v>147</v>
      </c>
      <c r="G336" s="5">
        <v>18</v>
      </c>
      <c r="H336" s="5">
        <v>25.15</v>
      </c>
      <c r="I336" s="5">
        <f>IFERROR(_xlfn.XLOOKUP(Tableau1[[#This Row],[Groupe rem. article]],$O$3:$O$6,$P$3:$P$6),"")</f>
        <v>0.4</v>
      </c>
      <c r="J336" s="5" t="str">
        <f ca="1">IFERROR(SUM(OFFSET(J336,1,1,Tableau1[[#This Row],[nombre de sous-niveau]],1)),"")</f>
        <v/>
      </c>
      <c r="K336" s="6">
        <f>IFERROR(IF(Tableau1[[#This Row],[Type Ligne]]="détail",Tableau1[[#This Row],[Quantité Totale]]*Tableau1[[#This Row],[Prix unitaire HT]]*(1-Tableau1[[#This Row],[% remise ligne]]),""),"")</f>
        <v>271.62</v>
      </c>
      <c r="L336" s="4" t="s">
        <v>19</v>
      </c>
      <c r="M336" s="5">
        <v>3.65</v>
      </c>
    </row>
    <row r="337" spans="1:13" x14ac:dyDescent="0.2">
      <c r="A337" s="3">
        <v>34160000</v>
      </c>
      <c r="B337" s="4" t="s">
        <v>15</v>
      </c>
      <c r="C337" s="3">
        <v>5</v>
      </c>
      <c r="D337" s="3" cm="1">
        <f t="array" ref="D337">MIN(IFERROR(IF(C337-{0;1;2;3;4;5;6;7}&gt;=0,MATCH(C337-{0;1;2;3;4;5;6;7},C338:C$831,0)-1,""),""))</f>
        <v>0</v>
      </c>
      <c r="E337" s="4" t="s">
        <v>16</v>
      </c>
      <c r="F337" s="4" t="s">
        <v>55</v>
      </c>
      <c r="G337" s="5">
        <v>24</v>
      </c>
      <c r="H337" s="5">
        <v>0.23</v>
      </c>
      <c r="I337" s="5">
        <f>IFERROR(_xlfn.XLOOKUP(Tableau1[[#This Row],[Groupe rem. article]],$O$3:$O$6,$P$3:$P$6),"")</f>
        <v>0.3</v>
      </c>
      <c r="J337" s="5" t="str">
        <f ca="1">IFERROR(SUM(OFFSET(J337,1,1,Tableau1[[#This Row],[nombre de sous-niveau]],1)),"")</f>
        <v/>
      </c>
      <c r="K337" s="6">
        <f>IFERROR(IF(Tableau1[[#This Row],[Type Ligne]]="détail",Tableau1[[#This Row],[Quantité Totale]]*Tableau1[[#This Row],[Prix unitaire HT]]*(1-Tableau1[[#This Row],[% remise ligne]]),""),"")</f>
        <v>3.8639999999999999</v>
      </c>
      <c r="L337" s="4" t="s">
        <v>24</v>
      </c>
      <c r="M337" s="5">
        <v>1.4999999999999999E-2</v>
      </c>
    </row>
    <row r="338" spans="1:13" x14ac:dyDescent="0.2">
      <c r="A338" s="3">
        <v>34170000</v>
      </c>
      <c r="B338" s="4" t="s">
        <v>15</v>
      </c>
      <c r="C338" s="3">
        <v>5</v>
      </c>
      <c r="D338" s="3" cm="1">
        <f t="array" ref="D338">MIN(IFERROR(IF(C338-{0;1;2;3;4;5;6;7}&gt;=0,MATCH(C338-{0;1;2;3;4;5;6;7},C339:C$831,0)-1,""),""))</f>
        <v>0</v>
      </c>
      <c r="E338" s="4" t="s">
        <v>16</v>
      </c>
      <c r="F338" s="4" t="s">
        <v>148</v>
      </c>
      <c r="G338" s="5">
        <v>18</v>
      </c>
      <c r="H338" s="5">
        <v>2.0499999999999998</v>
      </c>
      <c r="I338" s="5">
        <f>IFERROR(_xlfn.XLOOKUP(Tableau1[[#This Row],[Groupe rem. article]],$O$3:$O$6,$P$3:$P$6),"")</f>
        <v>0.3</v>
      </c>
      <c r="J338" s="5" t="str">
        <f ca="1">IFERROR(SUM(OFFSET(J338,1,1,Tableau1[[#This Row],[nombre de sous-niveau]],1)),"")</f>
        <v/>
      </c>
      <c r="K338" s="6">
        <f>IFERROR(IF(Tableau1[[#This Row],[Type Ligne]]="détail",Tableau1[[#This Row],[Quantité Totale]]*Tableau1[[#This Row],[Prix unitaire HT]]*(1-Tableau1[[#This Row],[% remise ligne]]),""),"")</f>
        <v>25.83</v>
      </c>
      <c r="L338" s="4" t="s">
        <v>24</v>
      </c>
      <c r="M338" s="5">
        <v>0.25</v>
      </c>
    </row>
    <row r="339" spans="1:13" x14ac:dyDescent="0.2">
      <c r="A339" s="3">
        <v>34180000</v>
      </c>
      <c r="B339" s="4" t="s">
        <v>15</v>
      </c>
      <c r="C339" s="3">
        <v>5</v>
      </c>
      <c r="D339" s="3" cm="1">
        <f t="array" ref="D339">MIN(IFERROR(IF(C339-{0;1;2;3;4;5;6;7}&gt;=0,MATCH(C339-{0;1;2;3;4;5;6;7},C340:C$831,0)-1,""),""))</f>
        <v>0</v>
      </c>
      <c r="E339" s="4" t="s">
        <v>16</v>
      </c>
      <c r="F339" s="4" t="s">
        <v>153</v>
      </c>
      <c r="G339" s="5">
        <v>6</v>
      </c>
      <c r="H339" s="5">
        <v>2.46</v>
      </c>
      <c r="I339" s="5">
        <f>IFERROR(_xlfn.XLOOKUP(Tableau1[[#This Row],[Groupe rem. article]],$O$3:$O$6,$P$3:$P$6),"")</f>
        <v>0.3</v>
      </c>
      <c r="J339" s="5" t="str">
        <f ca="1">IFERROR(SUM(OFFSET(J339,1,1,Tableau1[[#This Row],[nombre de sous-niveau]],1)),"")</f>
        <v/>
      </c>
      <c r="K339" s="6">
        <f>IFERROR(IF(Tableau1[[#This Row],[Type Ligne]]="détail",Tableau1[[#This Row],[Quantité Totale]]*Tableau1[[#This Row],[Prix unitaire HT]]*(1-Tableau1[[#This Row],[% remise ligne]]),""),"")</f>
        <v>10.331999999999999</v>
      </c>
      <c r="L339" s="4" t="s">
        <v>24</v>
      </c>
      <c r="M339" s="5">
        <v>0.27</v>
      </c>
    </row>
    <row r="340" spans="1:13" x14ac:dyDescent="0.2">
      <c r="A340" s="3">
        <v>34190000</v>
      </c>
      <c r="B340" s="4" t="s">
        <v>15</v>
      </c>
      <c r="C340" s="3">
        <v>5</v>
      </c>
      <c r="D340" s="3" cm="1">
        <f t="array" ref="D340">MIN(IFERROR(IF(C340-{0;1;2;3;4;5;6;7}&gt;=0,MATCH(C340-{0;1;2;3;4;5;6;7},C341:C$831,0)-1,""),""))</f>
        <v>0</v>
      </c>
      <c r="E340" s="4" t="s">
        <v>16</v>
      </c>
      <c r="F340" s="4" t="s">
        <v>149</v>
      </c>
      <c r="G340" s="5">
        <v>18</v>
      </c>
      <c r="H340" s="5">
        <v>3.94</v>
      </c>
      <c r="I340" s="5">
        <f>IFERROR(_xlfn.XLOOKUP(Tableau1[[#This Row],[Groupe rem. article]],$O$3:$O$6,$P$3:$P$6),"")</f>
        <v>0.3</v>
      </c>
      <c r="J340" s="5" t="str">
        <f ca="1">IFERROR(SUM(OFFSET(J340,1,1,Tableau1[[#This Row],[nombre de sous-niveau]],1)),"")</f>
        <v/>
      </c>
      <c r="K340" s="6">
        <f>IFERROR(IF(Tableau1[[#This Row],[Type Ligne]]="détail",Tableau1[[#This Row],[Quantité Totale]]*Tableau1[[#This Row],[Prix unitaire HT]]*(1-Tableau1[[#This Row],[% remise ligne]]),""),"")</f>
        <v>49.643999999999998</v>
      </c>
      <c r="L340" s="4" t="s">
        <v>24</v>
      </c>
      <c r="M340" s="5">
        <v>0.35</v>
      </c>
    </row>
    <row r="341" spans="1:13" x14ac:dyDescent="0.2">
      <c r="A341" s="3">
        <v>34200000</v>
      </c>
      <c r="B341" s="4" t="s">
        <v>15</v>
      </c>
      <c r="C341" s="3">
        <v>5</v>
      </c>
      <c r="D341" s="3" cm="1">
        <f t="array" ref="D341">MIN(IFERROR(IF(C341-{0;1;2;3;4;5;6;7}&gt;=0,MATCH(C341-{0;1;2;3;4;5;6;7},C342:C$831,0)-1,""),""))</f>
        <v>0</v>
      </c>
      <c r="E341" s="4" t="s">
        <v>16</v>
      </c>
      <c r="F341" s="4" t="s">
        <v>155</v>
      </c>
      <c r="G341" s="5">
        <v>6</v>
      </c>
      <c r="H341" s="5">
        <v>4.22</v>
      </c>
      <c r="I341" s="5">
        <f>IFERROR(_xlfn.XLOOKUP(Tableau1[[#This Row],[Groupe rem. article]],$O$3:$O$6,$P$3:$P$6),"")</f>
        <v>0.3</v>
      </c>
      <c r="J341" s="5" t="str">
        <f ca="1">IFERROR(SUM(OFFSET(J341,1,1,Tableau1[[#This Row],[nombre de sous-niveau]],1)),"")</f>
        <v/>
      </c>
      <c r="K341" s="6">
        <f>IFERROR(IF(Tableau1[[#This Row],[Type Ligne]]="détail",Tableau1[[#This Row],[Quantité Totale]]*Tableau1[[#This Row],[Prix unitaire HT]]*(1-Tableau1[[#This Row],[% remise ligne]]),""),"")</f>
        <v>17.724</v>
      </c>
      <c r="L341" s="4" t="s">
        <v>24</v>
      </c>
      <c r="M341" s="5">
        <v>0.26</v>
      </c>
    </row>
    <row r="342" spans="1:13" x14ac:dyDescent="0.2">
      <c r="A342" s="3">
        <v>34210000</v>
      </c>
      <c r="B342" s="4" t="s">
        <v>15</v>
      </c>
      <c r="C342" s="3">
        <v>5</v>
      </c>
      <c r="D342" s="3" cm="1">
        <f t="array" ref="D342">MIN(IFERROR(IF(C342-{0;1;2;3;4;5;6;7}&gt;=0,MATCH(C342-{0;1;2;3;4;5;6;7},C343:C$831,0)-1,""),""))</f>
        <v>0</v>
      </c>
      <c r="E342" s="4" t="s">
        <v>16</v>
      </c>
      <c r="F342" s="4" t="s">
        <v>150</v>
      </c>
      <c r="G342" s="5">
        <v>12</v>
      </c>
      <c r="H342" s="5">
        <v>1.83</v>
      </c>
      <c r="I342" s="5">
        <f>IFERROR(_xlfn.XLOOKUP(Tableau1[[#This Row],[Groupe rem. article]],$O$3:$O$6,$P$3:$P$6),"")</f>
        <v>0.3</v>
      </c>
      <c r="J342" s="5" t="str">
        <f ca="1">IFERROR(SUM(OFFSET(J342,1,1,Tableau1[[#This Row],[nombre de sous-niveau]],1)),"")</f>
        <v/>
      </c>
      <c r="K342" s="6">
        <f>IFERROR(IF(Tableau1[[#This Row],[Type Ligne]]="détail",Tableau1[[#This Row],[Quantité Totale]]*Tableau1[[#This Row],[Prix unitaire HT]]*(1-Tableau1[[#This Row],[% remise ligne]]),""),"")</f>
        <v>15.372</v>
      </c>
      <c r="L342" s="4" t="s">
        <v>24</v>
      </c>
      <c r="M342" s="5">
        <v>0.21</v>
      </c>
    </row>
    <row r="343" spans="1:13" x14ac:dyDescent="0.2">
      <c r="A343" s="3">
        <v>34220000</v>
      </c>
      <c r="B343" s="4" t="s">
        <v>15</v>
      </c>
      <c r="C343" s="3">
        <v>5</v>
      </c>
      <c r="D343" s="3" cm="1">
        <f t="array" ref="D343">MIN(IFERROR(IF(C343-{0;1;2;3;4;5;6;7}&gt;=0,MATCH(C343-{0;1;2;3;4;5;6;7},C344:C$831,0)-1,""),""))</f>
        <v>0</v>
      </c>
      <c r="E343" s="4" t="s">
        <v>16</v>
      </c>
      <c r="F343" s="4" t="s">
        <v>25</v>
      </c>
      <c r="G343" s="5">
        <v>24</v>
      </c>
      <c r="H343" s="5">
        <v>0.17</v>
      </c>
      <c r="I343" s="5">
        <f>IFERROR(_xlfn.XLOOKUP(Tableau1[[#This Row],[Groupe rem. article]],$O$3:$O$6,$P$3:$P$6),"")</f>
        <v>0.3</v>
      </c>
      <c r="J343" s="5" t="str">
        <f ca="1">IFERROR(SUM(OFFSET(J343,1,1,Tableau1[[#This Row],[nombre de sous-niveau]],1)),"")</f>
        <v/>
      </c>
      <c r="K343" s="6">
        <f>IFERROR(IF(Tableau1[[#This Row],[Type Ligne]]="détail",Tableau1[[#This Row],[Quantité Totale]]*Tableau1[[#This Row],[Prix unitaire HT]]*(1-Tableau1[[#This Row],[% remise ligne]]),""),"")</f>
        <v>2.8559999999999999</v>
      </c>
      <c r="L343" s="4" t="s">
        <v>24</v>
      </c>
      <c r="M343" s="5">
        <v>1.4999999999999999E-2</v>
      </c>
    </row>
    <row r="344" spans="1:13" x14ac:dyDescent="0.2">
      <c r="A344" s="3">
        <v>34230000</v>
      </c>
      <c r="B344" s="4" t="s">
        <v>15</v>
      </c>
      <c r="C344" s="3">
        <v>5</v>
      </c>
      <c r="D344" s="3" cm="1">
        <f t="array" ref="D344">MIN(IFERROR(IF(C344-{0;1;2;3;4;5;6;7}&gt;=0,MATCH(C344-{0;1;2;3;4;5;6;7},C345:C$831,0)-1,""),""))</f>
        <v>0</v>
      </c>
      <c r="E344" s="4" t="s">
        <v>16</v>
      </c>
      <c r="F344" s="4" t="s">
        <v>118</v>
      </c>
      <c r="G344" s="5">
        <v>30</v>
      </c>
      <c r="H344" s="5">
        <v>0.32</v>
      </c>
      <c r="I344" s="5">
        <f>IFERROR(_xlfn.XLOOKUP(Tableau1[[#This Row],[Groupe rem. article]],$O$3:$O$6,$P$3:$P$6),"")</f>
        <v>0.3</v>
      </c>
      <c r="J344" s="5" t="str">
        <f ca="1">IFERROR(SUM(OFFSET(J344,1,1,Tableau1[[#This Row],[nombre de sous-niveau]],1)),"")</f>
        <v/>
      </c>
      <c r="K344" s="6">
        <f>IFERROR(IF(Tableau1[[#This Row],[Type Ligne]]="détail",Tableau1[[#This Row],[Quantité Totale]]*Tableau1[[#This Row],[Prix unitaire HT]]*(1-Tableau1[[#This Row],[% remise ligne]]),""),"")</f>
        <v>6.72</v>
      </c>
      <c r="L344" s="4" t="s">
        <v>24</v>
      </c>
      <c r="M344" s="5">
        <v>2.5000000000000001E-2</v>
      </c>
    </row>
    <row r="345" spans="1:13" x14ac:dyDescent="0.2">
      <c r="A345" s="3">
        <v>34240000</v>
      </c>
      <c r="B345" s="4" t="s">
        <v>15</v>
      </c>
      <c r="C345" s="3">
        <v>5</v>
      </c>
      <c r="D345" s="3" cm="1">
        <f t="array" ref="D345">MIN(IFERROR(IF(C345-{0;1;2;3;4;5;6;7}&gt;=0,MATCH(C345-{0;1;2;3;4;5;6;7},C346:C$831,0)-1,""),""))</f>
        <v>0</v>
      </c>
      <c r="E345" s="4" t="s">
        <v>16</v>
      </c>
      <c r="F345" s="4" t="s">
        <v>102</v>
      </c>
      <c r="G345" s="5">
        <v>18</v>
      </c>
      <c r="H345" s="5">
        <v>0.33</v>
      </c>
      <c r="I345" s="5">
        <f>IFERROR(_xlfn.XLOOKUP(Tableau1[[#This Row],[Groupe rem. article]],$O$3:$O$6,$P$3:$P$6),"")</f>
        <v>0.3</v>
      </c>
      <c r="J345" s="5" t="str">
        <f ca="1">IFERROR(SUM(OFFSET(J345,1,1,Tableau1[[#This Row],[nombre de sous-niveau]],1)),"")</f>
        <v/>
      </c>
      <c r="K345" s="6">
        <f>IFERROR(IF(Tableau1[[#This Row],[Type Ligne]]="détail",Tableau1[[#This Row],[Quantité Totale]]*Tableau1[[#This Row],[Prix unitaire HT]]*(1-Tableau1[[#This Row],[% remise ligne]]),""),"")</f>
        <v>4.1580000000000004</v>
      </c>
      <c r="L345" s="4" t="s">
        <v>24</v>
      </c>
      <c r="M345" s="5">
        <v>0.02</v>
      </c>
    </row>
    <row r="346" spans="1:13" x14ac:dyDescent="0.2">
      <c r="A346" s="3">
        <v>34250000</v>
      </c>
      <c r="B346" s="4" t="s">
        <v>15</v>
      </c>
      <c r="C346" s="3">
        <v>5</v>
      </c>
      <c r="D346" s="3" cm="1">
        <f t="array" ref="D346">MIN(IFERROR(IF(C346-{0;1;2;3;4;5;6;7}&gt;=0,MATCH(C346-{0;1;2;3;4;5;6;7},C347:C$831,0)-1,""),""))</f>
        <v>0</v>
      </c>
      <c r="E346" s="4" t="s">
        <v>16</v>
      </c>
      <c r="F346" s="4" t="s">
        <v>48</v>
      </c>
      <c r="G346" s="5">
        <v>12</v>
      </c>
      <c r="H346" s="5">
        <v>0.16</v>
      </c>
      <c r="I346" s="5">
        <f>IFERROR(_xlfn.XLOOKUP(Tableau1[[#This Row],[Groupe rem. article]],$O$3:$O$6,$P$3:$P$6),"")</f>
        <v>0.3</v>
      </c>
      <c r="J346" s="5" t="str">
        <f ca="1">IFERROR(SUM(OFFSET(J346,1,1,Tableau1[[#This Row],[nombre de sous-niveau]],1)),"")</f>
        <v/>
      </c>
      <c r="K346" s="6">
        <f>IFERROR(IF(Tableau1[[#This Row],[Type Ligne]]="détail",Tableau1[[#This Row],[Quantité Totale]]*Tableau1[[#This Row],[Prix unitaire HT]]*(1-Tableau1[[#This Row],[% remise ligne]]),""),"")</f>
        <v>1.3439999999999999</v>
      </c>
      <c r="L346" s="4" t="s">
        <v>24</v>
      </c>
      <c r="M346" s="5">
        <v>7.0000000000000001E-3</v>
      </c>
    </row>
    <row r="347" spans="1:13" x14ac:dyDescent="0.2">
      <c r="A347" s="3">
        <v>34260000</v>
      </c>
      <c r="B347" s="4" t="s">
        <v>15</v>
      </c>
      <c r="C347" s="3">
        <v>5</v>
      </c>
      <c r="D347" s="3" cm="1">
        <f t="array" ref="D347">MIN(IFERROR(IF(C347-{0;1;2;3;4;5;6;7}&gt;=0,MATCH(C347-{0;1;2;3;4;5;6;7},C348:C$831,0)-1,""),""))</f>
        <v>0</v>
      </c>
      <c r="E347" s="4" t="s">
        <v>16</v>
      </c>
      <c r="F347" s="4" t="s">
        <v>160</v>
      </c>
      <c r="G347" s="5">
        <v>6</v>
      </c>
      <c r="H347" s="5">
        <v>1.6</v>
      </c>
      <c r="I347" s="5">
        <f>IFERROR(_xlfn.XLOOKUP(Tableau1[[#This Row],[Groupe rem. article]],$O$3:$O$6,$P$3:$P$6),"")</f>
        <v>0.3</v>
      </c>
      <c r="J347" s="5" t="str">
        <f ca="1">IFERROR(SUM(OFFSET(J347,1,1,Tableau1[[#This Row],[nombre de sous-niveau]],1)),"")</f>
        <v/>
      </c>
      <c r="K347" s="6">
        <f>IFERROR(IF(Tableau1[[#This Row],[Type Ligne]]="détail",Tableau1[[#This Row],[Quantité Totale]]*Tableau1[[#This Row],[Prix unitaire HT]]*(1-Tableau1[[#This Row],[% remise ligne]]),""),"")</f>
        <v>6.7200000000000006</v>
      </c>
      <c r="L347" s="4" t="s">
        <v>24</v>
      </c>
      <c r="M347" s="5">
        <v>0.14000000000000001</v>
      </c>
    </row>
    <row r="348" spans="1:13" x14ac:dyDescent="0.2">
      <c r="A348" s="3">
        <v>34270000</v>
      </c>
      <c r="B348" s="4" t="s">
        <v>15</v>
      </c>
      <c r="C348" s="3">
        <v>5</v>
      </c>
      <c r="D348" s="3" cm="1">
        <f t="array" ref="D348">MIN(IFERROR(IF(C348-{0;1;2;3;4;5;6;7}&gt;=0,MATCH(C348-{0;1;2;3;4;5;6;7},C349:C$831,0)-1,""),""))</f>
        <v>0</v>
      </c>
      <c r="E348" s="4" t="s">
        <v>16</v>
      </c>
      <c r="F348" s="4" t="s">
        <v>35</v>
      </c>
      <c r="G348" s="5">
        <v>102</v>
      </c>
      <c r="H348" s="5">
        <v>7.0000000000000007E-2</v>
      </c>
      <c r="I348" s="5">
        <f>IFERROR(_xlfn.XLOOKUP(Tableau1[[#This Row],[Groupe rem. article]],$O$3:$O$6,$P$3:$P$6),"")</f>
        <v>0.3</v>
      </c>
      <c r="J348" s="5" t="str">
        <f ca="1">IFERROR(SUM(OFFSET(J348,1,1,Tableau1[[#This Row],[nombre de sous-niveau]],1)),"")</f>
        <v/>
      </c>
      <c r="K348" s="6">
        <f>IFERROR(IF(Tableau1[[#This Row],[Type Ligne]]="détail",Tableau1[[#This Row],[Quantité Totale]]*Tableau1[[#This Row],[Prix unitaire HT]]*(1-Tableau1[[#This Row],[% remise ligne]]),""),"")</f>
        <v>4.9980000000000002</v>
      </c>
      <c r="L348" s="4" t="s">
        <v>24</v>
      </c>
      <c r="M348" s="5">
        <v>3.0000000000000001E-3</v>
      </c>
    </row>
    <row r="349" spans="1:13" x14ac:dyDescent="0.2">
      <c r="A349" s="3">
        <v>34280000</v>
      </c>
      <c r="B349" s="4" t="s">
        <v>15</v>
      </c>
      <c r="C349" s="3">
        <v>5</v>
      </c>
      <c r="D349" s="3" cm="1">
        <f t="array" ref="D349">MIN(IFERROR(IF(C349-{0;1;2;3;4;5;6;7}&gt;=0,MATCH(C349-{0;1;2;3;4;5;6;7},C350:C$831,0)-1,""),""))</f>
        <v>0</v>
      </c>
      <c r="E349" s="4" t="s">
        <v>16</v>
      </c>
      <c r="F349" s="4" t="s">
        <v>152</v>
      </c>
      <c r="G349" s="5">
        <v>12</v>
      </c>
      <c r="H349" s="5">
        <v>2</v>
      </c>
      <c r="I349" s="5">
        <f>IFERROR(_xlfn.XLOOKUP(Tableau1[[#This Row],[Groupe rem. article]],$O$3:$O$6,$P$3:$P$6),"")</f>
        <v>0.3</v>
      </c>
      <c r="J349" s="5" t="str">
        <f ca="1">IFERROR(SUM(OFFSET(J349,1,1,Tableau1[[#This Row],[nombre de sous-niveau]],1)),"")</f>
        <v/>
      </c>
      <c r="K349" s="6">
        <f>IFERROR(IF(Tableau1[[#This Row],[Type Ligne]]="détail",Tableau1[[#This Row],[Quantité Totale]]*Tableau1[[#This Row],[Prix unitaire HT]]*(1-Tableau1[[#This Row],[% remise ligne]]),""),"")</f>
        <v>16.799999999999997</v>
      </c>
      <c r="L349" s="4" t="s">
        <v>24</v>
      </c>
      <c r="M349" s="5">
        <v>0.22</v>
      </c>
    </row>
    <row r="350" spans="1:13" x14ac:dyDescent="0.2">
      <c r="A350" s="3">
        <v>34290000</v>
      </c>
      <c r="B350" s="4" t="s">
        <v>15</v>
      </c>
      <c r="C350" s="3">
        <v>5</v>
      </c>
      <c r="D350" s="3" cm="1">
        <f t="array" ref="D350">MIN(IFERROR(IF(C350-{0;1;2;3;4;5;6;7}&gt;=0,MATCH(C350-{0;1;2;3;4;5;6;7},C351:C$831,0)-1,""),""))</f>
        <v>0</v>
      </c>
      <c r="E350" s="4" t="s">
        <v>16</v>
      </c>
      <c r="F350" s="4" t="s">
        <v>146</v>
      </c>
      <c r="G350" s="5">
        <v>6.36</v>
      </c>
      <c r="H350" s="5">
        <v>60.24</v>
      </c>
      <c r="I350" s="5">
        <f>IFERROR(_xlfn.XLOOKUP(Tableau1[[#This Row],[Groupe rem. article]],$O$3:$O$6,$P$3:$P$6),"")</f>
        <v>0.3</v>
      </c>
      <c r="J350" s="5" t="str">
        <f ca="1">IFERROR(SUM(OFFSET(J350,1,1,Tableau1[[#This Row],[nombre de sous-niveau]],1)),"")</f>
        <v/>
      </c>
      <c r="K350" s="6">
        <f>IFERROR(IF(Tableau1[[#This Row],[Type Ligne]]="détail",Tableau1[[#This Row],[Quantité Totale]]*Tableau1[[#This Row],[Prix unitaire HT]]*(1-Tableau1[[#This Row],[% remise ligne]]),""),"")</f>
        <v>268.18848000000003</v>
      </c>
      <c r="L350" s="4" t="s">
        <v>24</v>
      </c>
      <c r="M350" s="5">
        <v>9.44</v>
      </c>
    </row>
    <row r="351" spans="1:13" x14ac:dyDescent="0.2">
      <c r="A351" s="3">
        <v>34300000</v>
      </c>
      <c r="B351" s="4" t="s">
        <v>15</v>
      </c>
      <c r="C351" s="3">
        <v>5</v>
      </c>
      <c r="D351" s="3" cm="1">
        <f t="array" ref="D351">MIN(IFERROR(IF(C351-{0;1;2;3;4;5;6;7}&gt;=0,MATCH(C351-{0;1;2;3;4;5;6;7},C352:C$831,0)-1,""),""))</f>
        <v>0</v>
      </c>
      <c r="E351" s="4" t="s">
        <v>16</v>
      </c>
      <c r="F351" s="4" t="s">
        <v>32</v>
      </c>
      <c r="G351" s="5">
        <v>186</v>
      </c>
      <c r="H351" s="5">
        <v>0.09</v>
      </c>
      <c r="I351" s="5">
        <f>IFERROR(_xlfn.XLOOKUP(Tableau1[[#This Row],[Groupe rem. article]],$O$3:$O$6,$P$3:$P$6),"")</f>
        <v>0.3</v>
      </c>
      <c r="J351" s="5" t="str">
        <f ca="1">IFERROR(SUM(OFFSET(J351,1,1,Tableau1[[#This Row],[nombre de sous-niveau]],1)),"")</f>
        <v/>
      </c>
      <c r="K351" s="6">
        <f>IFERROR(IF(Tableau1[[#This Row],[Type Ligne]]="détail",Tableau1[[#This Row],[Quantité Totale]]*Tableau1[[#This Row],[Prix unitaire HT]]*(1-Tableau1[[#This Row],[% remise ligne]]),""),"")</f>
        <v>11.717999999999998</v>
      </c>
      <c r="L351" s="4" t="s">
        <v>24</v>
      </c>
      <c r="M351" s="5">
        <v>5.0000000000000001E-3</v>
      </c>
    </row>
    <row r="352" spans="1:13" x14ac:dyDescent="0.2">
      <c r="A352" s="3">
        <v>34310000</v>
      </c>
      <c r="B352" s="4" t="s">
        <v>15</v>
      </c>
      <c r="C352" s="3">
        <v>5</v>
      </c>
      <c r="D352" s="3" cm="1">
        <f t="array" ref="D352">MIN(IFERROR(IF(C352-{0;1;2;3;4;5;6;7}&gt;=0,MATCH(C352-{0;1;2;3;4;5;6;7},C353:C$831,0)-1,""),""))</f>
        <v>0</v>
      </c>
      <c r="E352" s="4" t="s">
        <v>16</v>
      </c>
      <c r="F352" s="4" t="s">
        <v>156</v>
      </c>
      <c r="G352" s="5">
        <v>24</v>
      </c>
      <c r="H352" s="5">
        <v>0.09</v>
      </c>
      <c r="I352" s="5">
        <f>IFERROR(_xlfn.XLOOKUP(Tableau1[[#This Row],[Groupe rem. article]],$O$3:$O$6,$P$3:$P$6),"")</f>
        <v>0.3</v>
      </c>
      <c r="J352" s="5" t="str">
        <f ca="1">IFERROR(SUM(OFFSET(J352,1,1,Tableau1[[#This Row],[nombre de sous-niveau]],1)),"")</f>
        <v/>
      </c>
      <c r="K352" s="6">
        <f>IFERROR(IF(Tableau1[[#This Row],[Type Ligne]]="détail",Tableau1[[#This Row],[Quantité Totale]]*Tableau1[[#This Row],[Prix unitaire HT]]*(1-Tableau1[[#This Row],[% remise ligne]]),""),"")</f>
        <v>1.512</v>
      </c>
      <c r="L352" s="4" t="s">
        <v>24</v>
      </c>
      <c r="M352" s="5">
        <v>5.0000000000000001E-3</v>
      </c>
    </row>
    <row r="353" spans="1:13" x14ac:dyDescent="0.2">
      <c r="A353" s="3">
        <v>35000000</v>
      </c>
      <c r="B353" s="4" t="s">
        <v>11</v>
      </c>
      <c r="C353" s="3">
        <v>4</v>
      </c>
      <c r="D353" s="3" cm="1">
        <f t="array" ref="D353">MIN(IFERROR(IF(C353-{0;1;2;3;4;5;6;7}&gt;=0,MATCH(C353-{0;1;2;3;4;5;6;7},C354:C$831,0)-1,""),""))</f>
        <v>24</v>
      </c>
      <c r="E353" s="4" t="s">
        <v>17</v>
      </c>
      <c r="F353" s="4" t="s">
        <v>161</v>
      </c>
      <c r="G353" s="5">
        <v>60</v>
      </c>
      <c r="H353" s="5">
        <v>223.96549999999999</v>
      </c>
      <c r="I353" s="5">
        <f>IFERROR(_xlfn.XLOOKUP(Tableau1[[#This Row],[Groupe rem. article]],$O$3:$O$6,$P$3:$P$6),"")</f>
        <v>0.4</v>
      </c>
      <c r="J353" s="5">
        <f ca="1">IFERROR(SUM(OFFSET(J353,1,1,Tableau1[[#This Row],[nombre de sous-niveau]],1)),"")</f>
        <v>8693.8524000000016</v>
      </c>
      <c r="K353" s="6" t="str">
        <f>IFERROR(IF(Tableau1[[#This Row],[Type Ligne]]="détail",Tableau1[[#This Row],[Quantité Totale]]*Tableau1[[#This Row],[Prix unitaire HT]]*(1-Tableau1[[#This Row],[% remise ligne]]),""),"")</f>
        <v/>
      </c>
      <c r="L353" s="4" t="s">
        <v>19</v>
      </c>
      <c r="M353" s="5">
        <v>27.440999999999999</v>
      </c>
    </row>
    <row r="354" spans="1:13" x14ac:dyDescent="0.2">
      <c r="A354" s="3">
        <v>35010000</v>
      </c>
      <c r="B354" s="4" t="s">
        <v>15</v>
      </c>
      <c r="C354" s="3">
        <v>5</v>
      </c>
      <c r="D354" s="3" cm="1">
        <f t="array" ref="D354">MIN(IFERROR(IF(C354-{0;1;2;3;4;5;6;7}&gt;=0,MATCH(C354-{0;1;2;3;4;5;6;7},C355:C$831,0)-1,""),""))</f>
        <v>0</v>
      </c>
      <c r="E354" s="4" t="s">
        <v>16</v>
      </c>
      <c r="F354" s="4" t="s">
        <v>151</v>
      </c>
      <c r="G354" s="5">
        <v>60</v>
      </c>
      <c r="H354" s="5">
        <v>21.69</v>
      </c>
      <c r="I354" s="5">
        <f>IFERROR(_xlfn.XLOOKUP(Tableau1[[#This Row],[Groupe rem. article]],$O$3:$O$6,$P$3:$P$6),"")</f>
        <v>0.4</v>
      </c>
      <c r="J354" s="5" t="str">
        <f ca="1">IFERROR(SUM(OFFSET(J354,1,1,Tableau1[[#This Row],[nombre de sous-niveau]],1)),"")</f>
        <v/>
      </c>
      <c r="K354" s="6">
        <f>IFERROR(IF(Tableau1[[#This Row],[Type Ligne]]="détail",Tableau1[[#This Row],[Quantité Totale]]*Tableau1[[#This Row],[Prix unitaire HT]]*(1-Tableau1[[#This Row],[% remise ligne]]),""),"")</f>
        <v>780.84</v>
      </c>
      <c r="L354" s="4" t="s">
        <v>19</v>
      </c>
      <c r="M354" s="5">
        <v>3.54</v>
      </c>
    </row>
    <row r="355" spans="1:13" x14ac:dyDescent="0.2">
      <c r="A355" s="3">
        <v>35020000</v>
      </c>
      <c r="B355" s="4" t="s">
        <v>15</v>
      </c>
      <c r="C355" s="3">
        <v>5</v>
      </c>
      <c r="D355" s="3" cm="1">
        <f t="array" ref="D355">MIN(IFERROR(IF(C355-{0;1;2;3;4;5;6;7}&gt;=0,MATCH(C355-{0;1;2;3;4;5;6;7},C356:C$831,0)-1,""),""))</f>
        <v>0</v>
      </c>
      <c r="E355" s="4" t="s">
        <v>16</v>
      </c>
      <c r="F355" s="4" t="s">
        <v>138</v>
      </c>
      <c r="G355" s="5">
        <v>60</v>
      </c>
      <c r="H355" s="5">
        <v>5.14</v>
      </c>
      <c r="I355" s="5">
        <f>IFERROR(_xlfn.XLOOKUP(Tableau1[[#This Row],[Groupe rem. article]],$O$3:$O$6,$P$3:$P$6),"")</f>
        <v>0.2</v>
      </c>
      <c r="J355" s="5" t="str">
        <f ca="1">IFERROR(SUM(OFFSET(J355,1,1,Tableau1[[#This Row],[nombre de sous-niveau]],1)),"")</f>
        <v/>
      </c>
      <c r="K355" s="6">
        <f>IFERROR(IF(Tableau1[[#This Row],[Type Ligne]]="détail",Tableau1[[#This Row],[Quantité Totale]]*Tableau1[[#This Row],[Prix unitaire HT]]*(1-Tableau1[[#This Row],[% remise ligne]]),""),"")</f>
        <v>246.72</v>
      </c>
      <c r="L355" s="4" t="s">
        <v>39</v>
      </c>
      <c r="M355" s="5">
        <v>0.51</v>
      </c>
    </row>
    <row r="356" spans="1:13" x14ac:dyDescent="0.2">
      <c r="A356" s="3">
        <v>35030000</v>
      </c>
      <c r="B356" s="4" t="s">
        <v>15</v>
      </c>
      <c r="C356" s="3">
        <v>5</v>
      </c>
      <c r="D356" s="3" cm="1">
        <f t="array" ref="D356">MIN(IFERROR(IF(C356-{0;1;2;3;4;5;6;7}&gt;=0,MATCH(C356-{0;1;2;3;4;5;6;7},C357:C$831,0)-1,""),""))</f>
        <v>0</v>
      </c>
      <c r="E356" s="4" t="s">
        <v>16</v>
      </c>
      <c r="F356" s="4" t="s">
        <v>159</v>
      </c>
      <c r="G356" s="5">
        <v>60</v>
      </c>
      <c r="H356" s="5">
        <v>49.43</v>
      </c>
      <c r="I356" s="5">
        <f>IFERROR(_xlfn.XLOOKUP(Tableau1[[#This Row],[Groupe rem. article]],$O$3:$O$6,$P$3:$P$6),"")</f>
        <v>0.4</v>
      </c>
      <c r="J356" s="5" t="str">
        <f ca="1">IFERROR(SUM(OFFSET(J356,1,1,Tableau1[[#This Row],[nombre de sous-niveau]],1)),"")</f>
        <v/>
      </c>
      <c r="K356" s="6">
        <f>IFERROR(IF(Tableau1[[#This Row],[Type Ligne]]="détail",Tableau1[[#This Row],[Quantité Totale]]*Tableau1[[#This Row],[Prix unitaire HT]]*(1-Tableau1[[#This Row],[% remise ligne]]),""),"")</f>
        <v>1779.48</v>
      </c>
      <c r="L356" s="4" t="s">
        <v>19</v>
      </c>
      <c r="M356" s="5">
        <v>7.7969999999999997</v>
      </c>
    </row>
    <row r="357" spans="1:13" x14ac:dyDescent="0.2">
      <c r="A357" s="3">
        <v>35040000</v>
      </c>
      <c r="B357" s="4" t="s">
        <v>15</v>
      </c>
      <c r="C357" s="3">
        <v>5</v>
      </c>
      <c r="D357" s="3" cm="1">
        <f t="array" ref="D357">MIN(IFERROR(IF(C357-{0;1;2;3;4;5;6;7}&gt;=0,MATCH(C357-{0;1;2;3;4;5;6;7},C358:C$831,0)-1,""),""))</f>
        <v>0</v>
      </c>
      <c r="E357" s="4" t="s">
        <v>16</v>
      </c>
      <c r="F357" s="4" t="s">
        <v>118</v>
      </c>
      <c r="G357" s="5">
        <v>180</v>
      </c>
      <c r="H357" s="5">
        <v>0.32</v>
      </c>
      <c r="I357" s="5">
        <f>IFERROR(_xlfn.XLOOKUP(Tableau1[[#This Row],[Groupe rem. article]],$O$3:$O$6,$P$3:$P$6),"")</f>
        <v>0.3</v>
      </c>
      <c r="J357" s="5" t="str">
        <f ca="1">IFERROR(SUM(OFFSET(J357,1,1,Tableau1[[#This Row],[nombre de sous-niveau]],1)),"")</f>
        <v/>
      </c>
      <c r="K357" s="6">
        <f>IFERROR(IF(Tableau1[[#This Row],[Type Ligne]]="détail",Tableau1[[#This Row],[Quantité Totale]]*Tableau1[[#This Row],[Prix unitaire HT]]*(1-Tableau1[[#This Row],[% remise ligne]]),""),"")</f>
        <v>40.32</v>
      </c>
      <c r="L357" s="4" t="s">
        <v>24</v>
      </c>
      <c r="M357" s="5">
        <v>2.5000000000000001E-2</v>
      </c>
    </row>
    <row r="358" spans="1:13" x14ac:dyDescent="0.2">
      <c r="A358" s="3">
        <v>35050000</v>
      </c>
      <c r="B358" s="4" t="s">
        <v>15</v>
      </c>
      <c r="C358" s="3">
        <v>5</v>
      </c>
      <c r="D358" s="3" cm="1">
        <f t="array" ref="D358">MIN(IFERROR(IF(C358-{0;1;2;3;4;5;6;7}&gt;=0,MATCH(C358-{0;1;2;3;4;5;6;7},C359:C$831,0)-1,""),""))</f>
        <v>0</v>
      </c>
      <c r="E358" s="4" t="s">
        <v>16</v>
      </c>
      <c r="F358" s="4" t="s">
        <v>140</v>
      </c>
      <c r="G358" s="5">
        <v>120</v>
      </c>
      <c r="H358" s="5">
        <v>0.19</v>
      </c>
      <c r="I358" s="5">
        <f>IFERROR(_xlfn.XLOOKUP(Tableau1[[#This Row],[Groupe rem. article]],$O$3:$O$6,$P$3:$P$6),"")</f>
        <v>0.3</v>
      </c>
      <c r="J358" s="5" t="str">
        <f ca="1">IFERROR(SUM(OFFSET(J358,1,1,Tableau1[[#This Row],[nombre de sous-niveau]],1)),"")</f>
        <v/>
      </c>
      <c r="K358" s="6">
        <f>IFERROR(IF(Tableau1[[#This Row],[Type Ligne]]="détail",Tableau1[[#This Row],[Quantité Totale]]*Tableau1[[#This Row],[Prix unitaire HT]]*(1-Tableau1[[#This Row],[% remise ligne]]),""),"")</f>
        <v>15.959999999999999</v>
      </c>
      <c r="L358" s="4" t="s">
        <v>24</v>
      </c>
      <c r="M358" s="5">
        <v>0.01</v>
      </c>
    </row>
    <row r="359" spans="1:13" x14ac:dyDescent="0.2">
      <c r="A359" s="3">
        <v>35060000</v>
      </c>
      <c r="B359" s="4" t="s">
        <v>15</v>
      </c>
      <c r="C359" s="3">
        <v>5</v>
      </c>
      <c r="D359" s="3" cm="1">
        <f t="array" ref="D359">MIN(IFERROR(IF(C359-{0;1;2;3;4;5;6;7}&gt;=0,MATCH(C359-{0;1;2;3;4;5;6;7},C360:C$831,0)-1,""),""))</f>
        <v>0</v>
      </c>
      <c r="E359" s="4" t="s">
        <v>16</v>
      </c>
      <c r="F359" s="4" t="s">
        <v>141</v>
      </c>
      <c r="G359" s="5">
        <v>120</v>
      </c>
      <c r="H359" s="5">
        <v>0.05</v>
      </c>
      <c r="I359" s="5">
        <f>IFERROR(_xlfn.XLOOKUP(Tableau1[[#This Row],[Groupe rem. article]],$O$3:$O$6,$P$3:$P$6),"")</f>
        <v>0.3</v>
      </c>
      <c r="J359" s="5" t="str">
        <f ca="1">IFERROR(SUM(OFFSET(J359,1,1,Tableau1[[#This Row],[nombre de sous-niveau]],1)),"")</f>
        <v/>
      </c>
      <c r="K359" s="6">
        <f>IFERROR(IF(Tableau1[[#This Row],[Type Ligne]]="détail",Tableau1[[#This Row],[Quantité Totale]]*Tableau1[[#This Row],[Prix unitaire HT]]*(1-Tableau1[[#This Row],[% remise ligne]]),""),"")</f>
        <v>4.1999999999999993</v>
      </c>
      <c r="L359" s="4" t="s">
        <v>24</v>
      </c>
      <c r="M359" s="5">
        <v>3.0000000000000001E-3</v>
      </c>
    </row>
    <row r="360" spans="1:13" x14ac:dyDescent="0.2">
      <c r="A360" s="3">
        <v>35070000</v>
      </c>
      <c r="B360" s="4" t="s">
        <v>15</v>
      </c>
      <c r="C360" s="3">
        <v>5</v>
      </c>
      <c r="D360" s="3" cm="1">
        <f t="array" ref="D360">MIN(IFERROR(IF(C360-{0;1;2;3;4;5;6;7}&gt;=0,MATCH(C360-{0;1;2;3;4;5;6;7},C361:C$831,0)-1,""),""))</f>
        <v>0</v>
      </c>
      <c r="E360" s="4" t="s">
        <v>16</v>
      </c>
      <c r="F360" s="4" t="s">
        <v>142</v>
      </c>
      <c r="G360" s="5">
        <v>120</v>
      </c>
      <c r="H360" s="5">
        <v>0.09</v>
      </c>
      <c r="I360" s="5">
        <f>IFERROR(_xlfn.XLOOKUP(Tableau1[[#This Row],[Groupe rem. article]],$O$3:$O$6,$P$3:$P$6),"")</f>
        <v>0.3</v>
      </c>
      <c r="J360" s="5" t="str">
        <f ca="1">IFERROR(SUM(OFFSET(J360,1,1,Tableau1[[#This Row],[nombre de sous-niveau]],1)),"")</f>
        <v/>
      </c>
      <c r="K360" s="6">
        <f>IFERROR(IF(Tableau1[[#This Row],[Type Ligne]]="détail",Tableau1[[#This Row],[Quantité Totale]]*Tableau1[[#This Row],[Prix unitaire HT]]*(1-Tableau1[[#This Row],[% remise ligne]]),""),"")</f>
        <v>7.5599999999999987</v>
      </c>
      <c r="L360" s="4" t="s">
        <v>24</v>
      </c>
      <c r="M360" s="5">
        <v>2E-3</v>
      </c>
    </row>
    <row r="361" spans="1:13" x14ac:dyDescent="0.2">
      <c r="A361" s="3">
        <v>35080000</v>
      </c>
      <c r="B361" s="4" t="s">
        <v>15</v>
      </c>
      <c r="C361" s="3">
        <v>5</v>
      </c>
      <c r="D361" s="3" cm="1">
        <f t="array" ref="D361">MIN(IFERROR(IF(C361-{0;1;2;3;4;5;6;7}&gt;=0,MATCH(C361-{0;1;2;3;4;5;6;7},C362:C$831,0)-1,""),""))</f>
        <v>0</v>
      </c>
      <c r="E361" s="4" t="s">
        <v>16</v>
      </c>
      <c r="F361" s="4" t="s">
        <v>144</v>
      </c>
      <c r="G361" s="5">
        <v>0.6</v>
      </c>
      <c r="H361" s="5">
        <v>23.62</v>
      </c>
      <c r="I361" s="5">
        <f>IFERROR(_xlfn.XLOOKUP(Tableau1[[#This Row],[Groupe rem. article]],$O$3:$O$6,$P$3:$P$6),"")</f>
        <v>0.2</v>
      </c>
      <c r="J361" s="5" t="str">
        <f ca="1">IFERROR(SUM(OFFSET(J361,1,1,Tableau1[[#This Row],[nombre de sous-niveau]],1)),"")</f>
        <v/>
      </c>
      <c r="K361" s="6">
        <f>IFERROR(IF(Tableau1[[#This Row],[Type Ligne]]="détail",Tableau1[[#This Row],[Quantité Totale]]*Tableau1[[#This Row],[Prix unitaire HT]]*(1-Tableau1[[#This Row],[% remise ligne]]),""),"")</f>
        <v>11.337600000000002</v>
      </c>
      <c r="L361" s="4" t="s">
        <v>39</v>
      </c>
      <c r="M361" s="5">
        <v>0.5</v>
      </c>
    </row>
    <row r="362" spans="1:13" x14ac:dyDescent="0.2">
      <c r="A362" s="3">
        <v>35090000</v>
      </c>
      <c r="B362" s="4" t="s">
        <v>15</v>
      </c>
      <c r="C362" s="3">
        <v>5</v>
      </c>
      <c r="D362" s="3" cm="1">
        <f t="array" ref="D362">MIN(IFERROR(IF(C362-{0;1;2;3;4;5;6;7}&gt;=0,MATCH(C362-{0;1;2;3;4;5;6;7},C363:C$831,0)-1,""),""))</f>
        <v>0</v>
      </c>
      <c r="E362" s="4" t="s">
        <v>16</v>
      </c>
      <c r="F362" s="4" t="s">
        <v>73</v>
      </c>
      <c r="G362" s="5">
        <v>120</v>
      </c>
      <c r="H362" s="5">
        <v>0.38</v>
      </c>
      <c r="I362" s="5">
        <f>IFERROR(_xlfn.XLOOKUP(Tableau1[[#This Row],[Groupe rem. article]],$O$3:$O$6,$P$3:$P$6),"")</f>
        <v>0.3</v>
      </c>
      <c r="J362" s="5" t="str">
        <f ca="1">IFERROR(SUM(OFFSET(J362,1,1,Tableau1[[#This Row],[nombre de sous-niveau]],1)),"")</f>
        <v/>
      </c>
      <c r="K362" s="6">
        <f>IFERROR(IF(Tableau1[[#This Row],[Type Ligne]]="détail",Tableau1[[#This Row],[Quantité Totale]]*Tableau1[[#This Row],[Prix unitaire HT]]*(1-Tableau1[[#This Row],[% remise ligne]]),""),"")</f>
        <v>31.919999999999998</v>
      </c>
      <c r="L362" s="4" t="s">
        <v>24</v>
      </c>
      <c r="M362" s="5">
        <v>0.03</v>
      </c>
    </row>
    <row r="363" spans="1:13" x14ac:dyDescent="0.2">
      <c r="A363" s="3">
        <v>35100000</v>
      </c>
      <c r="B363" s="4" t="s">
        <v>15</v>
      </c>
      <c r="C363" s="3">
        <v>5</v>
      </c>
      <c r="D363" s="3" cm="1">
        <f t="array" ref="D363">MIN(IFERROR(IF(C363-{0;1;2;3;4;5;6;7}&gt;=0,MATCH(C363-{0;1;2;3;4;5;6;7},C364:C$831,0)-1,""),""))</f>
        <v>0</v>
      </c>
      <c r="E363" s="4" t="s">
        <v>16</v>
      </c>
      <c r="F363" s="4" t="s">
        <v>110</v>
      </c>
      <c r="G363" s="5">
        <v>79.8</v>
      </c>
      <c r="H363" s="5">
        <v>2.73</v>
      </c>
      <c r="I363" s="5">
        <f>IFERROR(_xlfn.XLOOKUP(Tableau1[[#This Row],[Groupe rem. article]],$O$3:$O$6,$P$3:$P$6),"")</f>
        <v>0.3</v>
      </c>
      <c r="J363" s="5" t="str">
        <f ca="1">IFERROR(SUM(OFFSET(J363,1,1,Tableau1[[#This Row],[nombre de sous-niveau]],1)),"")</f>
        <v/>
      </c>
      <c r="K363" s="6">
        <f>IFERROR(IF(Tableau1[[#This Row],[Type Ligne]]="détail",Tableau1[[#This Row],[Quantité Totale]]*Tableau1[[#This Row],[Prix unitaire HT]]*(1-Tableau1[[#This Row],[% remise ligne]]),""),"")</f>
        <v>152.49779999999998</v>
      </c>
      <c r="L363" s="4" t="s">
        <v>24</v>
      </c>
      <c r="M363" s="5">
        <v>0.3</v>
      </c>
    </row>
    <row r="364" spans="1:13" x14ac:dyDescent="0.2">
      <c r="A364" s="3">
        <v>35110000</v>
      </c>
      <c r="B364" s="4" t="s">
        <v>15</v>
      </c>
      <c r="C364" s="3">
        <v>5</v>
      </c>
      <c r="D364" s="3" cm="1">
        <f t="array" ref="D364">MIN(IFERROR(IF(C364-{0;1;2;3;4;5;6;7}&gt;=0,MATCH(C364-{0;1;2;3;4;5;6;7},C365:C$831,0)-1,""),""))</f>
        <v>0</v>
      </c>
      <c r="E364" s="4" t="s">
        <v>16</v>
      </c>
      <c r="F364" s="4" t="s">
        <v>111</v>
      </c>
      <c r="G364" s="5">
        <v>79.8</v>
      </c>
      <c r="H364" s="5">
        <v>1.45</v>
      </c>
      <c r="I364" s="5">
        <f>IFERROR(_xlfn.XLOOKUP(Tableau1[[#This Row],[Groupe rem. article]],$O$3:$O$6,$P$3:$P$6),"")</f>
        <v>0.3</v>
      </c>
      <c r="J364" s="5" t="str">
        <f ca="1">IFERROR(SUM(OFFSET(J364,1,1,Tableau1[[#This Row],[nombre de sous-niveau]],1)),"")</f>
        <v/>
      </c>
      <c r="K364" s="6">
        <f>IFERROR(IF(Tableau1[[#This Row],[Type Ligne]]="détail",Tableau1[[#This Row],[Quantité Totale]]*Tableau1[[#This Row],[Prix unitaire HT]]*(1-Tableau1[[#This Row],[% remise ligne]]),""),"")</f>
        <v>80.996999999999986</v>
      </c>
      <c r="L364" s="4" t="s">
        <v>24</v>
      </c>
      <c r="M364" s="5">
        <v>0.14299999999999999</v>
      </c>
    </row>
    <row r="365" spans="1:13" x14ac:dyDescent="0.2">
      <c r="A365" s="3">
        <v>35120000</v>
      </c>
      <c r="B365" s="4" t="s">
        <v>15</v>
      </c>
      <c r="C365" s="3">
        <v>5</v>
      </c>
      <c r="D365" s="3" cm="1">
        <f t="array" ref="D365">MIN(IFERROR(IF(C365-{0;1;2;3;4;5;6;7}&gt;=0,MATCH(C365-{0;1;2;3;4;5;6;7},C366:C$831,0)-1,""),""))</f>
        <v>0</v>
      </c>
      <c r="E365" s="4" t="s">
        <v>16</v>
      </c>
      <c r="F365" s="4" t="s">
        <v>146</v>
      </c>
      <c r="G365" s="5">
        <v>60</v>
      </c>
      <c r="H365" s="5">
        <v>60.24</v>
      </c>
      <c r="I365" s="5">
        <f>IFERROR(_xlfn.XLOOKUP(Tableau1[[#This Row],[Groupe rem. article]],$O$3:$O$6,$P$3:$P$6),"")</f>
        <v>0.3</v>
      </c>
      <c r="J365" s="5" t="str">
        <f ca="1">IFERROR(SUM(OFFSET(J365,1,1,Tableau1[[#This Row],[nombre de sous-niveau]],1)),"")</f>
        <v/>
      </c>
      <c r="K365" s="6">
        <f>IFERROR(IF(Tableau1[[#This Row],[Type Ligne]]="détail",Tableau1[[#This Row],[Quantité Totale]]*Tableau1[[#This Row],[Prix unitaire HT]]*(1-Tableau1[[#This Row],[% remise ligne]]),""),"")</f>
        <v>2530.08</v>
      </c>
      <c r="L365" s="4" t="s">
        <v>24</v>
      </c>
      <c r="M365" s="5">
        <v>9.44</v>
      </c>
    </row>
    <row r="366" spans="1:13" x14ac:dyDescent="0.2">
      <c r="A366" s="3">
        <v>35130000</v>
      </c>
      <c r="B366" s="4" t="s">
        <v>15</v>
      </c>
      <c r="C366" s="3">
        <v>5</v>
      </c>
      <c r="D366" s="3" cm="1">
        <f t="array" ref="D366">MIN(IFERROR(IF(C366-{0;1;2;3;4;5;6;7}&gt;=0,MATCH(C366-{0;1;2;3;4;5;6;7},C367:C$831,0)-1,""),""))</f>
        <v>0</v>
      </c>
      <c r="E366" s="4" t="s">
        <v>16</v>
      </c>
      <c r="F366" s="4" t="s">
        <v>106</v>
      </c>
      <c r="G366" s="5">
        <v>120</v>
      </c>
      <c r="H366" s="5">
        <v>1.37</v>
      </c>
      <c r="I366" s="5">
        <f>IFERROR(_xlfn.XLOOKUP(Tableau1[[#This Row],[Groupe rem. article]],$O$3:$O$6,$P$3:$P$6),"")</f>
        <v>0.4</v>
      </c>
      <c r="J366" s="5" t="str">
        <f ca="1">IFERROR(SUM(OFFSET(J366,1,1,Tableau1[[#This Row],[nombre de sous-niveau]],1)),"")</f>
        <v/>
      </c>
      <c r="K366" s="6">
        <f>IFERROR(IF(Tableau1[[#This Row],[Type Ligne]]="détail",Tableau1[[#This Row],[Quantité Totale]]*Tableau1[[#This Row],[Prix unitaire HT]]*(1-Tableau1[[#This Row],[% remise ligne]]),""),"")</f>
        <v>98.64</v>
      </c>
      <c r="L366" s="4" t="s">
        <v>19</v>
      </c>
      <c r="M366" s="5">
        <v>0.08</v>
      </c>
    </row>
    <row r="367" spans="1:13" x14ac:dyDescent="0.2">
      <c r="A367" s="3">
        <v>35140000</v>
      </c>
      <c r="B367" s="4" t="s">
        <v>15</v>
      </c>
      <c r="C367" s="3">
        <v>5</v>
      </c>
      <c r="D367" s="3" cm="1">
        <f t="array" ref="D367">MIN(IFERROR(IF(C367-{0;1;2;3;4;5;6;7}&gt;=0,MATCH(C367-{0;1;2;3;4;5;6;7},C368:C$831,0)-1,""),""))</f>
        <v>0</v>
      </c>
      <c r="E367" s="4" t="s">
        <v>16</v>
      </c>
      <c r="F367" s="4" t="s">
        <v>97</v>
      </c>
      <c r="G367" s="5">
        <v>240</v>
      </c>
      <c r="H367" s="5">
        <v>0.45</v>
      </c>
      <c r="I367" s="5">
        <f>IFERROR(_xlfn.XLOOKUP(Tableau1[[#This Row],[Groupe rem. article]],$O$3:$O$6,$P$3:$P$6),"")</f>
        <v>0.3</v>
      </c>
      <c r="J367" s="5" t="str">
        <f ca="1">IFERROR(SUM(OFFSET(J367,1,1,Tableau1[[#This Row],[nombre de sous-niveau]],1)),"")</f>
        <v/>
      </c>
      <c r="K367" s="6">
        <f>IFERROR(IF(Tableau1[[#This Row],[Type Ligne]]="détail",Tableau1[[#This Row],[Quantité Totale]]*Tableau1[[#This Row],[Prix unitaire HT]]*(1-Tableau1[[#This Row],[% remise ligne]]),""),"")</f>
        <v>75.599999999999994</v>
      </c>
      <c r="L367" s="4" t="s">
        <v>24</v>
      </c>
      <c r="M367" s="5">
        <v>0.03</v>
      </c>
    </row>
    <row r="368" spans="1:13" x14ac:dyDescent="0.2">
      <c r="A368" s="3">
        <v>35150000</v>
      </c>
      <c r="B368" s="4" t="s">
        <v>15</v>
      </c>
      <c r="C368" s="3">
        <v>5</v>
      </c>
      <c r="D368" s="3" cm="1">
        <f t="array" ref="D368">MIN(IFERROR(IF(C368-{0;1;2;3;4;5;6;7}&gt;=0,MATCH(C368-{0;1;2;3;4;5;6;7},C369:C$831,0)-1,""),""))</f>
        <v>0</v>
      </c>
      <c r="E368" s="4" t="s">
        <v>16</v>
      </c>
      <c r="F368" s="4" t="s">
        <v>147</v>
      </c>
      <c r="G368" s="5">
        <v>120</v>
      </c>
      <c r="H368" s="5">
        <v>25.15</v>
      </c>
      <c r="I368" s="5">
        <f>IFERROR(_xlfn.XLOOKUP(Tableau1[[#This Row],[Groupe rem. article]],$O$3:$O$6,$P$3:$P$6),"")</f>
        <v>0.4</v>
      </c>
      <c r="J368" s="5" t="str">
        <f ca="1">IFERROR(SUM(OFFSET(J368,1,1,Tableau1[[#This Row],[nombre de sous-niveau]],1)),"")</f>
        <v/>
      </c>
      <c r="K368" s="6">
        <f>IFERROR(IF(Tableau1[[#This Row],[Type Ligne]]="détail",Tableau1[[#This Row],[Quantité Totale]]*Tableau1[[#This Row],[Prix unitaire HT]]*(1-Tableau1[[#This Row],[% remise ligne]]),""),"")</f>
        <v>1810.8</v>
      </c>
      <c r="L368" s="4" t="s">
        <v>19</v>
      </c>
      <c r="M368" s="5">
        <v>3.65</v>
      </c>
    </row>
    <row r="369" spans="1:13" x14ac:dyDescent="0.2">
      <c r="A369" s="3">
        <v>35160000</v>
      </c>
      <c r="B369" s="4" t="s">
        <v>15</v>
      </c>
      <c r="C369" s="3">
        <v>5</v>
      </c>
      <c r="D369" s="3" cm="1">
        <f t="array" ref="D369">MIN(IFERROR(IF(C369-{0;1;2;3;4;5;6;7}&gt;=0,MATCH(C369-{0;1;2;3;4;5;6;7},C370:C$831,0)-1,""),""))</f>
        <v>0</v>
      </c>
      <c r="E369" s="4" t="s">
        <v>16</v>
      </c>
      <c r="F369" s="4" t="s">
        <v>148</v>
      </c>
      <c r="G369" s="5">
        <v>120</v>
      </c>
      <c r="H369" s="5">
        <v>2.0499999999999998</v>
      </c>
      <c r="I369" s="5">
        <f>IFERROR(_xlfn.XLOOKUP(Tableau1[[#This Row],[Groupe rem. article]],$O$3:$O$6,$P$3:$P$6),"")</f>
        <v>0.3</v>
      </c>
      <c r="J369" s="5" t="str">
        <f ca="1">IFERROR(SUM(OFFSET(J369,1,1,Tableau1[[#This Row],[nombre de sous-niveau]],1)),"")</f>
        <v/>
      </c>
      <c r="K369" s="6">
        <f>IFERROR(IF(Tableau1[[#This Row],[Type Ligne]]="détail",Tableau1[[#This Row],[Quantité Totale]]*Tableau1[[#This Row],[Prix unitaire HT]]*(1-Tableau1[[#This Row],[% remise ligne]]),""),"")</f>
        <v>172.19999999999996</v>
      </c>
      <c r="L369" s="4" t="s">
        <v>24</v>
      </c>
      <c r="M369" s="5">
        <v>0.25</v>
      </c>
    </row>
    <row r="370" spans="1:13" x14ac:dyDescent="0.2">
      <c r="A370" s="3">
        <v>35170000</v>
      </c>
      <c r="B370" s="4" t="s">
        <v>15</v>
      </c>
      <c r="C370" s="3">
        <v>5</v>
      </c>
      <c r="D370" s="3" cm="1">
        <f t="array" ref="D370">MIN(IFERROR(IF(C370-{0;1;2;3;4;5;6;7}&gt;=0,MATCH(C370-{0;1;2;3;4;5;6;7},C371:C$831,0)-1,""),""))</f>
        <v>0</v>
      </c>
      <c r="E370" s="4" t="s">
        <v>16</v>
      </c>
      <c r="F370" s="4" t="s">
        <v>149</v>
      </c>
      <c r="G370" s="5">
        <v>120</v>
      </c>
      <c r="H370" s="5">
        <v>3.94</v>
      </c>
      <c r="I370" s="5">
        <f>IFERROR(_xlfn.XLOOKUP(Tableau1[[#This Row],[Groupe rem. article]],$O$3:$O$6,$P$3:$P$6),"")</f>
        <v>0.3</v>
      </c>
      <c r="J370" s="5" t="str">
        <f ca="1">IFERROR(SUM(OFFSET(J370,1,1,Tableau1[[#This Row],[nombre de sous-niveau]],1)),"")</f>
        <v/>
      </c>
      <c r="K370" s="6">
        <f>IFERROR(IF(Tableau1[[#This Row],[Type Ligne]]="détail",Tableau1[[#This Row],[Quantité Totale]]*Tableau1[[#This Row],[Prix unitaire HT]]*(1-Tableau1[[#This Row],[% remise ligne]]),""),"")</f>
        <v>330.96</v>
      </c>
      <c r="L370" s="4" t="s">
        <v>24</v>
      </c>
      <c r="M370" s="5">
        <v>0.35</v>
      </c>
    </row>
    <row r="371" spans="1:13" x14ac:dyDescent="0.2">
      <c r="A371" s="3">
        <v>35180000</v>
      </c>
      <c r="B371" s="4" t="s">
        <v>15</v>
      </c>
      <c r="C371" s="3">
        <v>5</v>
      </c>
      <c r="D371" s="3" cm="1">
        <f t="array" ref="D371">MIN(IFERROR(IF(C371-{0;1;2;3;4;5;6;7}&gt;=0,MATCH(C371-{0;1;2;3;4;5;6;7},C372:C$831,0)-1,""),""))</f>
        <v>0</v>
      </c>
      <c r="E371" s="4" t="s">
        <v>16</v>
      </c>
      <c r="F371" s="4" t="s">
        <v>150</v>
      </c>
      <c r="G371" s="5">
        <v>60</v>
      </c>
      <c r="H371" s="5">
        <v>1.83</v>
      </c>
      <c r="I371" s="5">
        <f>IFERROR(_xlfn.XLOOKUP(Tableau1[[#This Row],[Groupe rem. article]],$O$3:$O$6,$P$3:$P$6),"")</f>
        <v>0.3</v>
      </c>
      <c r="J371" s="5" t="str">
        <f ca="1">IFERROR(SUM(OFFSET(J371,1,1,Tableau1[[#This Row],[nombre de sous-niveau]],1)),"")</f>
        <v/>
      </c>
      <c r="K371" s="6">
        <f>IFERROR(IF(Tableau1[[#This Row],[Type Ligne]]="détail",Tableau1[[#This Row],[Quantité Totale]]*Tableau1[[#This Row],[Prix unitaire HT]]*(1-Tableau1[[#This Row],[% remise ligne]]),""),"")</f>
        <v>76.86</v>
      </c>
      <c r="L371" s="4" t="s">
        <v>24</v>
      </c>
      <c r="M371" s="5">
        <v>0.21</v>
      </c>
    </row>
    <row r="372" spans="1:13" x14ac:dyDescent="0.2">
      <c r="A372" s="3">
        <v>35190000</v>
      </c>
      <c r="B372" s="4" t="s">
        <v>15</v>
      </c>
      <c r="C372" s="3">
        <v>5</v>
      </c>
      <c r="D372" s="3" cm="1">
        <f t="array" ref="D372">MIN(IFERROR(IF(C372-{0;1;2;3;4;5;6;7}&gt;=0,MATCH(C372-{0;1;2;3;4;5;6;7},C373:C$831,0)-1,""),""))</f>
        <v>0</v>
      </c>
      <c r="E372" s="4" t="s">
        <v>16</v>
      </c>
      <c r="F372" s="4" t="s">
        <v>102</v>
      </c>
      <c r="G372" s="5">
        <v>240</v>
      </c>
      <c r="H372" s="5">
        <v>0.33</v>
      </c>
      <c r="I372" s="5">
        <f>IFERROR(_xlfn.XLOOKUP(Tableau1[[#This Row],[Groupe rem. article]],$O$3:$O$6,$P$3:$P$6),"")</f>
        <v>0.3</v>
      </c>
      <c r="J372" s="5" t="str">
        <f ca="1">IFERROR(SUM(OFFSET(J372,1,1,Tableau1[[#This Row],[nombre de sous-niveau]],1)),"")</f>
        <v/>
      </c>
      <c r="K372" s="6">
        <f>IFERROR(IF(Tableau1[[#This Row],[Type Ligne]]="détail",Tableau1[[#This Row],[Quantité Totale]]*Tableau1[[#This Row],[Prix unitaire HT]]*(1-Tableau1[[#This Row],[% remise ligne]]),""),"")</f>
        <v>55.44</v>
      </c>
      <c r="L372" s="4" t="s">
        <v>24</v>
      </c>
      <c r="M372" s="5">
        <v>0.02</v>
      </c>
    </row>
    <row r="373" spans="1:13" x14ac:dyDescent="0.2">
      <c r="A373" s="3">
        <v>35200000</v>
      </c>
      <c r="B373" s="4" t="s">
        <v>15</v>
      </c>
      <c r="C373" s="3">
        <v>5</v>
      </c>
      <c r="D373" s="3" cm="1">
        <f t="array" ref="D373">MIN(IFERROR(IF(C373-{0;1;2;3;4;5;6;7}&gt;=0,MATCH(C373-{0;1;2;3;4;5;6;7},C374:C$831,0)-1,""),""))</f>
        <v>0</v>
      </c>
      <c r="E373" s="4" t="s">
        <v>16</v>
      </c>
      <c r="F373" s="4" t="s">
        <v>35</v>
      </c>
      <c r="G373" s="5">
        <v>180</v>
      </c>
      <c r="H373" s="5">
        <v>7.0000000000000007E-2</v>
      </c>
      <c r="I373" s="5">
        <f>IFERROR(_xlfn.XLOOKUP(Tableau1[[#This Row],[Groupe rem. article]],$O$3:$O$6,$P$3:$P$6),"")</f>
        <v>0.3</v>
      </c>
      <c r="J373" s="5" t="str">
        <f ca="1">IFERROR(SUM(OFFSET(J373,1,1,Tableau1[[#This Row],[nombre de sous-niveau]],1)),"")</f>
        <v/>
      </c>
      <c r="K373" s="6">
        <f>IFERROR(IF(Tableau1[[#This Row],[Type Ligne]]="détail",Tableau1[[#This Row],[Quantité Totale]]*Tableau1[[#This Row],[Prix unitaire HT]]*(1-Tableau1[[#This Row],[% remise ligne]]),""),"")</f>
        <v>8.82</v>
      </c>
      <c r="L373" s="4" t="s">
        <v>24</v>
      </c>
      <c r="M373" s="5">
        <v>3.0000000000000001E-3</v>
      </c>
    </row>
    <row r="374" spans="1:13" x14ac:dyDescent="0.2">
      <c r="A374" s="3">
        <v>35210000</v>
      </c>
      <c r="B374" s="4" t="s">
        <v>15</v>
      </c>
      <c r="C374" s="3">
        <v>5</v>
      </c>
      <c r="D374" s="3" cm="1">
        <f t="array" ref="D374">MIN(IFERROR(IF(C374-{0;1;2;3;4;5;6;7}&gt;=0,MATCH(C374-{0;1;2;3;4;5;6;7},C375:C$831,0)-1,""),""))</f>
        <v>0</v>
      </c>
      <c r="E374" s="4" t="s">
        <v>16</v>
      </c>
      <c r="F374" s="4" t="s">
        <v>32</v>
      </c>
      <c r="G374" s="5">
        <v>1380</v>
      </c>
      <c r="H374" s="5">
        <v>0.09</v>
      </c>
      <c r="I374" s="5">
        <f>IFERROR(_xlfn.XLOOKUP(Tableau1[[#This Row],[Groupe rem. article]],$O$3:$O$6,$P$3:$P$6),"")</f>
        <v>0.3</v>
      </c>
      <c r="J374" s="5" t="str">
        <f ca="1">IFERROR(SUM(OFFSET(J374,1,1,Tableau1[[#This Row],[nombre de sous-niveau]],1)),"")</f>
        <v/>
      </c>
      <c r="K374" s="6">
        <f>IFERROR(IF(Tableau1[[#This Row],[Type Ligne]]="détail",Tableau1[[#This Row],[Quantité Totale]]*Tableau1[[#This Row],[Prix unitaire HT]]*(1-Tableau1[[#This Row],[% remise ligne]]),""),"")</f>
        <v>86.939999999999984</v>
      </c>
      <c r="L374" s="4" t="s">
        <v>24</v>
      </c>
      <c r="M374" s="5">
        <v>5.0000000000000001E-3</v>
      </c>
    </row>
    <row r="375" spans="1:13" x14ac:dyDescent="0.2">
      <c r="A375" s="3">
        <v>35220000</v>
      </c>
      <c r="B375" s="4" t="s">
        <v>15</v>
      </c>
      <c r="C375" s="3">
        <v>5</v>
      </c>
      <c r="D375" s="3" cm="1">
        <f t="array" ref="D375">MIN(IFERROR(IF(C375-{0;1;2;3;4;5;6;7}&gt;=0,MATCH(C375-{0;1;2;3;4;5;6;7},C376:C$831,0)-1,""),""))</f>
        <v>0</v>
      </c>
      <c r="E375" s="4" t="s">
        <v>16</v>
      </c>
      <c r="F375" s="4" t="s">
        <v>153</v>
      </c>
      <c r="G375" s="5">
        <v>60</v>
      </c>
      <c r="H375" s="5">
        <v>2.46</v>
      </c>
      <c r="I375" s="5">
        <f>IFERROR(_xlfn.XLOOKUP(Tableau1[[#This Row],[Groupe rem. article]],$O$3:$O$6,$P$3:$P$6),"")</f>
        <v>0.3</v>
      </c>
      <c r="J375" s="5" t="str">
        <f ca="1">IFERROR(SUM(OFFSET(J375,1,1,Tableau1[[#This Row],[nombre de sous-niveau]],1)),"")</f>
        <v/>
      </c>
      <c r="K375" s="6">
        <f>IFERROR(IF(Tableau1[[#This Row],[Type Ligne]]="détail",Tableau1[[#This Row],[Quantité Totale]]*Tableau1[[#This Row],[Prix unitaire HT]]*(1-Tableau1[[#This Row],[% remise ligne]]),""),"")</f>
        <v>103.32</v>
      </c>
      <c r="L375" s="4" t="s">
        <v>24</v>
      </c>
      <c r="M375" s="5">
        <v>0.27</v>
      </c>
    </row>
    <row r="376" spans="1:13" x14ac:dyDescent="0.2">
      <c r="A376" s="3">
        <v>35230000</v>
      </c>
      <c r="B376" s="4" t="s">
        <v>15</v>
      </c>
      <c r="C376" s="3">
        <v>5</v>
      </c>
      <c r="D376" s="3" cm="1">
        <f t="array" ref="D376">MIN(IFERROR(IF(C376-{0;1;2;3;4;5;6;7}&gt;=0,MATCH(C376-{0;1;2;3;4;5;6;7},C377:C$831,0)-1,""),""))</f>
        <v>0</v>
      </c>
      <c r="E376" s="4" t="s">
        <v>16</v>
      </c>
      <c r="F376" s="4" t="s">
        <v>154</v>
      </c>
      <c r="G376" s="5">
        <v>120</v>
      </c>
      <c r="H376" s="5">
        <v>0.18</v>
      </c>
      <c r="I376" s="5">
        <f>IFERROR(_xlfn.XLOOKUP(Tableau1[[#This Row],[Groupe rem. article]],$O$3:$O$6,$P$3:$P$6),"")</f>
        <v>0.3</v>
      </c>
      <c r="J376" s="5" t="str">
        <f ca="1">IFERROR(SUM(OFFSET(J376,1,1,Tableau1[[#This Row],[nombre de sous-niveau]],1)),"")</f>
        <v/>
      </c>
      <c r="K376" s="6">
        <f>IFERROR(IF(Tableau1[[#This Row],[Type Ligne]]="détail",Tableau1[[#This Row],[Quantité Totale]]*Tableau1[[#This Row],[Prix unitaire HT]]*(1-Tableau1[[#This Row],[% remise ligne]]),""),"")</f>
        <v>15.119999999999997</v>
      </c>
      <c r="L376" s="4" t="s">
        <v>24</v>
      </c>
      <c r="M376" s="5">
        <v>1.2999999999999999E-2</v>
      </c>
    </row>
    <row r="377" spans="1:13" x14ac:dyDescent="0.2">
      <c r="A377" s="3">
        <v>35240000</v>
      </c>
      <c r="B377" s="4" t="s">
        <v>15</v>
      </c>
      <c r="C377" s="3">
        <v>5</v>
      </c>
      <c r="D377" s="3" cm="1">
        <f t="array" ref="D377">MIN(IFERROR(IF(C377-{0;1;2;3;4;5;6;7}&gt;=0,MATCH(C377-{0;1;2;3;4;5;6;7},C378:C$831,0)-1,""),""))</f>
        <v>0</v>
      </c>
      <c r="E377" s="4" t="s">
        <v>16</v>
      </c>
      <c r="F377" s="4" t="s">
        <v>155</v>
      </c>
      <c r="G377" s="5">
        <v>60</v>
      </c>
      <c r="H377" s="5">
        <v>4.22</v>
      </c>
      <c r="I377" s="5">
        <f>IFERROR(_xlfn.XLOOKUP(Tableau1[[#This Row],[Groupe rem. article]],$O$3:$O$6,$P$3:$P$6),"")</f>
        <v>0.3</v>
      </c>
      <c r="J377" s="5" t="str">
        <f ca="1">IFERROR(SUM(OFFSET(J377,1,1,Tableau1[[#This Row],[nombre de sous-niveau]],1)),"")</f>
        <v/>
      </c>
      <c r="K377" s="6">
        <f>IFERROR(IF(Tableau1[[#This Row],[Type Ligne]]="détail",Tableau1[[#This Row],[Quantité Totale]]*Tableau1[[#This Row],[Prix unitaire HT]]*(1-Tableau1[[#This Row],[% remise ligne]]),""),"")</f>
        <v>177.23999999999998</v>
      </c>
      <c r="L377" s="4" t="s">
        <v>24</v>
      </c>
      <c r="M377" s="5">
        <v>0.26</v>
      </c>
    </row>
    <row r="378" spans="1:13" x14ac:dyDescent="0.2">
      <c r="A378" s="3">
        <v>36000000</v>
      </c>
      <c r="B378" s="4" t="s">
        <v>11</v>
      </c>
      <c r="C378" s="3">
        <v>2</v>
      </c>
      <c r="D378" s="3" cm="1">
        <f t="array" ref="D378">MIN(IFERROR(IF(C378-{0;1;2;3;4;5;6;7}&gt;=0,MATCH(C378-{0;1;2;3;4;5;6;7},C379:C$831,0)-1,""),""))</f>
        <v>7</v>
      </c>
      <c r="E378" s="4" t="s">
        <v>12</v>
      </c>
      <c r="F378" s="4" t="s">
        <v>14</v>
      </c>
      <c r="G378" s="5">
        <v>1</v>
      </c>
      <c r="H378" s="5">
        <v>2203.58</v>
      </c>
      <c r="I378" s="5" t="str">
        <f>IFERROR(_xlfn.XLOOKUP(Tableau1[[#This Row],[Groupe rem. article]],$O$3:$O$6,$P$3:$P$6),"")</f>
        <v/>
      </c>
      <c r="J378" s="5">
        <f ca="1">IFERROR(SUM(OFFSET(J378,1,1,Tableau1[[#This Row],[nombre de sous-niveau]],1)),"")</f>
        <v>1385.4751200000001</v>
      </c>
      <c r="K378" s="6" t="str">
        <f>IFERROR(IF(Tableau1[[#This Row],[Type Ligne]]="détail",Tableau1[[#This Row],[Quantité Totale]]*Tableau1[[#This Row],[Prix unitaire HT]]*(1-Tableau1[[#This Row],[% remise ligne]]),""),"")</f>
        <v/>
      </c>
      <c r="L378" s="4" t="s">
        <v>14</v>
      </c>
      <c r="M378" s="5">
        <v>4.117</v>
      </c>
    </row>
    <row r="379" spans="1:13" x14ac:dyDescent="0.2">
      <c r="A379" s="3">
        <v>37000000</v>
      </c>
      <c r="B379" s="4" t="s">
        <v>11</v>
      </c>
      <c r="C379" s="3">
        <v>3</v>
      </c>
      <c r="D379" s="3" cm="1">
        <f t="array" ref="D379">MIN(IFERROR(IF(C379-{0;1;2;3;4;5;6;7}&gt;=0,MATCH(C379-{0;1;2;3;4;5;6;7},C380:C$831,0)-1,""),""))</f>
        <v>6</v>
      </c>
      <c r="E379" s="4" t="s">
        <v>12</v>
      </c>
      <c r="F379" s="4" t="s">
        <v>14</v>
      </c>
      <c r="G379" s="5">
        <v>1</v>
      </c>
      <c r="H379" s="5">
        <v>2203.58</v>
      </c>
      <c r="I379" s="5" t="str">
        <f>IFERROR(_xlfn.XLOOKUP(Tableau1[[#This Row],[Groupe rem. article]],$O$3:$O$6,$P$3:$P$6),"")</f>
        <v/>
      </c>
      <c r="J379" s="5">
        <f ca="1">IFERROR(SUM(OFFSET(J379,1,1,Tableau1[[#This Row],[nombre de sous-niveau]],1)),"")</f>
        <v>1385.4751200000001</v>
      </c>
      <c r="K379" s="6" t="str">
        <f>IFERROR(IF(Tableau1[[#This Row],[Type Ligne]]="détail",Tableau1[[#This Row],[Quantité Totale]]*Tableau1[[#This Row],[Prix unitaire HT]]*(1-Tableau1[[#This Row],[% remise ligne]]),""),"")</f>
        <v/>
      </c>
      <c r="L379" s="4" t="s">
        <v>14</v>
      </c>
      <c r="M379" s="5">
        <v>4.117</v>
      </c>
    </row>
    <row r="380" spans="1:13" x14ac:dyDescent="0.2">
      <c r="A380" s="3">
        <v>38000000</v>
      </c>
      <c r="B380" s="4" t="s">
        <v>11</v>
      </c>
      <c r="C380" s="3">
        <v>4</v>
      </c>
      <c r="D380" s="3" cm="1">
        <f t="array" ref="D380">MIN(IFERROR(IF(C380-{0;1;2;3;4;5;6;7}&gt;=0,MATCH(C380-{0;1;2;3;4;5;6;7},C381:C$831,0)-1,""),""))</f>
        <v>5</v>
      </c>
      <c r="E380" s="4" t="s">
        <v>17</v>
      </c>
      <c r="F380" s="4" t="s">
        <v>162</v>
      </c>
      <c r="G380" s="5">
        <v>36</v>
      </c>
      <c r="H380" s="5">
        <v>61.210555555555558</v>
      </c>
      <c r="I380" s="5" t="str">
        <f>IFERROR(_xlfn.XLOOKUP(Tableau1[[#This Row],[Groupe rem. article]],$O$3:$O$6,$P$3:$P$6),"")</f>
        <v/>
      </c>
      <c r="J380" s="5">
        <f ca="1">IFERROR(SUM(OFFSET(J380,1,1,Tableau1[[#This Row],[nombre de sous-niveau]],1)),"")</f>
        <v>1385.4751200000001</v>
      </c>
      <c r="K380" s="6" t="str">
        <f>IFERROR(IF(Tableau1[[#This Row],[Type Ligne]]="détail",Tableau1[[#This Row],[Quantité Totale]]*Tableau1[[#This Row],[Prix unitaire HT]]*(1-Tableau1[[#This Row],[% remise ligne]]),""),"")</f>
        <v/>
      </c>
      <c r="L380" s="4" t="s">
        <v>14</v>
      </c>
      <c r="M380" s="5">
        <v>4.117</v>
      </c>
    </row>
    <row r="381" spans="1:13" x14ac:dyDescent="0.2">
      <c r="A381" s="3">
        <v>38010000</v>
      </c>
      <c r="B381" s="4" t="s">
        <v>15</v>
      </c>
      <c r="C381" s="3">
        <v>5</v>
      </c>
      <c r="D381" s="3" cm="1">
        <f t="array" ref="D381">MIN(IFERROR(IF(C381-{0;1;2;3;4;5;6;7}&gt;=0,MATCH(C381-{0;1;2;3;4;5;6;7},C382:C$831,0)-1,""),""))</f>
        <v>0</v>
      </c>
      <c r="E381" s="4" t="s">
        <v>16</v>
      </c>
      <c r="F381" s="4" t="s">
        <v>110</v>
      </c>
      <c r="G381" s="5">
        <v>96.12</v>
      </c>
      <c r="H381" s="5">
        <v>2.73</v>
      </c>
      <c r="I381" s="5">
        <f>IFERROR(_xlfn.XLOOKUP(Tableau1[[#This Row],[Groupe rem. article]],$O$3:$O$6,$P$3:$P$6),"")</f>
        <v>0.3</v>
      </c>
      <c r="J381" s="5" t="str">
        <f ca="1">IFERROR(SUM(OFFSET(J381,1,1,Tableau1[[#This Row],[nombre de sous-niveau]],1)),"")</f>
        <v/>
      </c>
      <c r="K381" s="6">
        <f>IFERROR(IF(Tableau1[[#This Row],[Type Ligne]]="détail",Tableau1[[#This Row],[Quantité Totale]]*Tableau1[[#This Row],[Prix unitaire HT]]*(1-Tableau1[[#This Row],[% remise ligne]]),""),"")</f>
        <v>183.68531999999999</v>
      </c>
      <c r="L381" s="4" t="s">
        <v>24</v>
      </c>
      <c r="M381" s="5">
        <v>0.3</v>
      </c>
    </row>
    <row r="382" spans="1:13" x14ac:dyDescent="0.2">
      <c r="A382" s="3">
        <v>38020000</v>
      </c>
      <c r="B382" s="4" t="s">
        <v>15</v>
      </c>
      <c r="C382" s="3">
        <v>5</v>
      </c>
      <c r="D382" s="3" cm="1">
        <f t="array" ref="D382">MIN(IFERROR(IF(C382-{0;1;2;3;4;5;6;7}&gt;=0,MATCH(C382-{0;1;2;3;4;5;6;7},C383:C$831,0)-1,""),""))</f>
        <v>0</v>
      </c>
      <c r="E382" s="4" t="s">
        <v>16</v>
      </c>
      <c r="F382" s="4" t="s">
        <v>111</v>
      </c>
      <c r="G382" s="5">
        <v>96.12</v>
      </c>
      <c r="H382" s="5">
        <v>1.45</v>
      </c>
      <c r="I382" s="5">
        <f>IFERROR(_xlfn.XLOOKUP(Tableau1[[#This Row],[Groupe rem. article]],$O$3:$O$6,$P$3:$P$6),"")</f>
        <v>0.3</v>
      </c>
      <c r="J382" s="5" t="str">
        <f ca="1">IFERROR(SUM(OFFSET(J382,1,1,Tableau1[[#This Row],[nombre de sous-niveau]],1)),"")</f>
        <v/>
      </c>
      <c r="K382" s="6">
        <f>IFERROR(IF(Tableau1[[#This Row],[Type Ligne]]="détail",Tableau1[[#This Row],[Quantité Totale]]*Tableau1[[#This Row],[Prix unitaire HT]]*(1-Tableau1[[#This Row],[% remise ligne]]),""),"")</f>
        <v>97.561799999999991</v>
      </c>
      <c r="L382" s="4" t="s">
        <v>24</v>
      </c>
      <c r="M382" s="5">
        <v>0.14299999999999999</v>
      </c>
    </row>
    <row r="383" spans="1:13" x14ac:dyDescent="0.2">
      <c r="A383" s="3">
        <v>38030000</v>
      </c>
      <c r="B383" s="4" t="s">
        <v>15</v>
      </c>
      <c r="C383" s="3">
        <v>5</v>
      </c>
      <c r="D383" s="3" cm="1">
        <f t="array" ref="D383">MIN(IFERROR(IF(C383-{0;1;2;3;4;5;6;7}&gt;=0,MATCH(C383-{0;1;2;3;4;5;6;7},C384:C$831,0)-1,""),""))</f>
        <v>0</v>
      </c>
      <c r="E383" s="4" t="s">
        <v>16</v>
      </c>
      <c r="F383" s="4" t="s">
        <v>101</v>
      </c>
      <c r="G383" s="5">
        <v>1152</v>
      </c>
      <c r="H383" s="5">
        <v>0.06</v>
      </c>
      <c r="I383" s="5">
        <f>IFERROR(_xlfn.XLOOKUP(Tableau1[[#This Row],[Groupe rem. article]],$O$3:$O$6,$P$3:$P$6),"")</f>
        <v>0.3</v>
      </c>
      <c r="J383" s="5" t="str">
        <f ca="1">IFERROR(SUM(OFFSET(J383,1,1,Tableau1[[#This Row],[nombre de sous-niveau]],1)),"")</f>
        <v/>
      </c>
      <c r="K383" s="6">
        <f>IFERROR(IF(Tableau1[[#This Row],[Type Ligne]]="détail",Tableau1[[#This Row],[Quantité Totale]]*Tableau1[[#This Row],[Prix unitaire HT]]*(1-Tableau1[[#This Row],[% remise ligne]]),""),"")</f>
        <v>48.384</v>
      </c>
      <c r="L383" s="4" t="s">
        <v>24</v>
      </c>
      <c r="M383" s="5">
        <v>3.0000000000000001E-3</v>
      </c>
    </row>
    <row r="384" spans="1:13" x14ac:dyDescent="0.2">
      <c r="A384" s="3">
        <v>38040000</v>
      </c>
      <c r="B384" s="4" t="s">
        <v>15</v>
      </c>
      <c r="C384" s="3">
        <v>5</v>
      </c>
      <c r="D384" s="3" cm="1">
        <f t="array" ref="D384">MIN(IFERROR(IF(C384-{0;1;2;3;4;5;6;7}&gt;=0,MATCH(C384-{0;1;2;3;4;5;6;7},C385:C$831,0)-1,""),""))</f>
        <v>0</v>
      </c>
      <c r="E384" s="4" t="s">
        <v>16</v>
      </c>
      <c r="F384" s="4" t="s">
        <v>120</v>
      </c>
      <c r="G384" s="5">
        <v>72</v>
      </c>
      <c r="H384" s="5">
        <v>21.81</v>
      </c>
      <c r="I384" s="5">
        <f>IFERROR(_xlfn.XLOOKUP(Tableau1[[#This Row],[Groupe rem. article]],$O$3:$O$6,$P$3:$P$6),"")</f>
        <v>0.4</v>
      </c>
      <c r="J384" s="5" t="str">
        <f ca="1">IFERROR(SUM(OFFSET(J384,1,1,Tableau1[[#This Row],[nombre de sous-niveau]],1)),"")</f>
        <v/>
      </c>
      <c r="K384" s="6">
        <f>IFERROR(IF(Tableau1[[#This Row],[Type Ligne]]="détail",Tableau1[[#This Row],[Quantité Totale]]*Tableau1[[#This Row],[Prix unitaire HT]]*(1-Tableau1[[#This Row],[% remise ligne]]),""),"")</f>
        <v>942.19199999999989</v>
      </c>
      <c r="L384" s="4" t="s">
        <v>19</v>
      </c>
      <c r="M384" s="5">
        <v>3.2959999999999998</v>
      </c>
    </row>
    <row r="385" spans="1:13" x14ac:dyDescent="0.2">
      <c r="A385" s="3">
        <v>38050000</v>
      </c>
      <c r="B385" s="4" t="s">
        <v>15</v>
      </c>
      <c r="C385" s="3">
        <v>5</v>
      </c>
      <c r="D385" s="3" cm="1">
        <f t="array" ref="D385">MIN(IFERROR(IF(C385-{0;1;2;3;4;5;6;7}&gt;=0,MATCH(C385-{0;1;2;3;4;5;6;7},C386:C$831,0)-1,""),""))</f>
        <v>0</v>
      </c>
      <c r="E385" s="4" t="s">
        <v>16</v>
      </c>
      <c r="F385" s="4" t="s">
        <v>163</v>
      </c>
      <c r="G385" s="5">
        <v>19.8</v>
      </c>
      <c r="H385" s="5">
        <v>8.1999999999999993</v>
      </c>
      <c r="I385" s="5">
        <f>IFERROR(_xlfn.XLOOKUP(Tableau1[[#This Row],[Groupe rem. article]],$O$3:$O$6,$P$3:$P$6),"")</f>
        <v>0.3</v>
      </c>
      <c r="J385" s="5" t="str">
        <f ca="1">IFERROR(SUM(OFFSET(J385,1,1,Tableau1[[#This Row],[nombre de sous-niveau]],1)),"")</f>
        <v/>
      </c>
      <c r="K385" s="6">
        <f>IFERROR(IF(Tableau1[[#This Row],[Type Ligne]]="détail",Tableau1[[#This Row],[Quantité Totale]]*Tableau1[[#This Row],[Prix unitaire HT]]*(1-Tableau1[[#This Row],[% remise ligne]]),""),"")</f>
        <v>113.65199999999999</v>
      </c>
      <c r="L385" s="4" t="s">
        <v>24</v>
      </c>
      <c r="M385" s="5">
        <v>0.375</v>
      </c>
    </row>
    <row r="386" spans="1:13" x14ac:dyDescent="0.2">
      <c r="A386" s="3">
        <v>39000000</v>
      </c>
      <c r="B386" s="4" t="s">
        <v>11</v>
      </c>
      <c r="C386" s="3">
        <v>2</v>
      </c>
      <c r="D386" s="3" cm="1">
        <f t="array" ref="D386">MIN(IFERROR(IF(C386-{0;1;2;3;4;5;6;7}&gt;=0,MATCH(C386-{0;1;2;3;4;5;6;7},C387:C$831,0)-1,""),""))</f>
        <v>33</v>
      </c>
      <c r="E386" s="4" t="s">
        <v>12</v>
      </c>
      <c r="F386" s="4" t="s">
        <v>14</v>
      </c>
      <c r="G386" s="5">
        <v>1</v>
      </c>
      <c r="H386" s="5">
        <v>6259.58</v>
      </c>
      <c r="I386" s="5" t="str">
        <f>IFERROR(_xlfn.XLOOKUP(Tableau1[[#This Row],[Groupe rem. article]],$O$3:$O$6,$P$3:$P$6),"")</f>
        <v/>
      </c>
      <c r="J386" s="5">
        <f ca="1">IFERROR(SUM(OFFSET(J386,1,1,Tableau1[[#This Row],[nombre de sous-niveau]],1)),"")</f>
        <v>4898.8540000000012</v>
      </c>
      <c r="K386" s="6" t="str">
        <f>IFERROR(IF(Tableau1[[#This Row],[Type Ligne]]="détail",Tableau1[[#This Row],[Quantité Totale]]*Tableau1[[#This Row],[Prix unitaire HT]]*(1-Tableau1[[#This Row],[% remise ligne]]),""),"")</f>
        <v/>
      </c>
      <c r="L386" s="4" t="s">
        <v>14</v>
      </c>
      <c r="M386" s="5">
        <v>56.564</v>
      </c>
    </row>
    <row r="387" spans="1:13" x14ac:dyDescent="0.2">
      <c r="A387" s="3">
        <v>40000000</v>
      </c>
      <c r="B387" s="4" t="s">
        <v>11</v>
      </c>
      <c r="C387" s="3">
        <v>3</v>
      </c>
      <c r="D387" s="3" cm="1">
        <f t="array" ref="D387">MIN(IFERROR(IF(C387-{0;1;2;3;4;5;6;7}&gt;=0,MATCH(C387-{0;1;2;3;4;5;6;7},C388:C$831,0)-1,""),""))</f>
        <v>18</v>
      </c>
      <c r="E387" s="4" t="s">
        <v>17</v>
      </c>
      <c r="F387" s="4" t="s">
        <v>164</v>
      </c>
      <c r="G387" s="5">
        <v>6</v>
      </c>
      <c r="H387" s="5">
        <v>140.22999999999999</v>
      </c>
      <c r="I387" s="5" t="str">
        <f>IFERROR(_xlfn.XLOOKUP(Tableau1[[#This Row],[Groupe rem. article]],$O$3:$O$6,$P$3:$P$6),"")</f>
        <v/>
      </c>
      <c r="J387" s="5">
        <f ca="1">IFERROR(SUM(OFFSET(J387,1,1,Tableau1[[#This Row],[nombre de sous-niveau]],1)),"")</f>
        <v>564.2940000000001</v>
      </c>
      <c r="K387" s="6" t="str">
        <f>IFERROR(IF(Tableau1[[#This Row],[Type Ligne]]="détail",Tableau1[[#This Row],[Quantité Totale]]*Tableau1[[#This Row],[Prix unitaire HT]]*(1-Tableau1[[#This Row],[% remise ligne]]),""),"")</f>
        <v/>
      </c>
      <c r="L387" s="4" t="s">
        <v>14</v>
      </c>
      <c r="M387" s="5">
        <v>15.513</v>
      </c>
    </row>
    <row r="388" spans="1:13" x14ac:dyDescent="0.2">
      <c r="A388" s="3">
        <v>40010000</v>
      </c>
      <c r="B388" s="4" t="s">
        <v>15</v>
      </c>
      <c r="C388" s="3">
        <v>4</v>
      </c>
      <c r="D388" s="3" cm="1">
        <f t="array" ref="D388">MIN(IFERROR(IF(C388-{0;1;2;3;4;5;6;7}&gt;=0,MATCH(C388-{0;1;2;3;4;5;6;7},C389:C$831,0)-1,""),""))</f>
        <v>0</v>
      </c>
      <c r="E388" s="4" t="s">
        <v>16</v>
      </c>
      <c r="F388" s="4" t="s">
        <v>165</v>
      </c>
      <c r="G388" s="5">
        <v>24</v>
      </c>
      <c r="H388" s="5">
        <v>0.43</v>
      </c>
      <c r="I388" s="5">
        <f>IFERROR(_xlfn.XLOOKUP(Tableau1[[#This Row],[Groupe rem. article]],$O$3:$O$6,$P$3:$P$6),"")</f>
        <v>0.3</v>
      </c>
      <c r="J388" s="5" t="str">
        <f ca="1">IFERROR(SUM(OFFSET(J388,1,1,Tableau1[[#This Row],[nombre de sous-niveau]],1)),"")</f>
        <v/>
      </c>
      <c r="K388" s="6">
        <f>IFERROR(IF(Tableau1[[#This Row],[Type Ligne]]="détail",Tableau1[[#This Row],[Quantité Totale]]*Tableau1[[#This Row],[Prix unitaire HT]]*(1-Tableau1[[#This Row],[% remise ligne]]),""),"")</f>
        <v>7.2239999999999993</v>
      </c>
      <c r="L388" s="4" t="s">
        <v>24</v>
      </c>
      <c r="M388" s="5">
        <v>0.03</v>
      </c>
    </row>
    <row r="389" spans="1:13" x14ac:dyDescent="0.2">
      <c r="A389" s="3">
        <v>40020000</v>
      </c>
      <c r="B389" s="4" t="s">
        <v>15</v>
      </c>
      <c r="C389" s="3">
        <v>4</v>
      </c>
      <c r="D389" s="3" cm="1">
        <f t="array" ref="D389">MIN(IFERROR(IF(C389-{0;1;2;3;4;5;6;7}&gt;=0,MATCH(C389-{0;1;2;3;4;5;6;7},C390:C$831,0)-1,""),""))</f>
        <v>0</v>
      </c>
      <c r="E389" s="4" t="s">
        <v>16</v>
      </c>
      <c r="F389" s="4" t="s">
        <v>23</v>
      </c>
      <c r="G389" s="5">
        <v>24</v>
      </c>
      <c r="H389" s="5">
        <v>0.21</v>
      </c>
      <c r="I389" s="5">
        <f>IFERROR(_xlfn.XLOOKUP(Tableau1[[#This Row],[Groupe rem. article]],$O$3:$O$6,$P$3:$P$6),"")</f>
        <v>0.3</v>
      </c>
      <c r="J389" s="5" t="str">
        <f ca="1">IFERROR(SUM(OFFSET(J389,1,1,Tableau1[[#This Row],[nombre de sous-niveau]],1)),"")</f>
        <v/>
      </c>
      <c r="K389" s="6">
        <f>IFERROR(IF(Tableau1[[#This Row],[Type Ligne]]="détail",Tableau1[[#This Row],[Quantité Totale]]*Tableau1[[#This Row],[Prix unitaire HT]]*(1-Tableau1[[#This Row],[% remise ligne]]),""),"")</f>
        <v>3.5279999999999996</v>
      </c>
      <c r="L389" s="4" t="s">
        <v>24</v>
      </c>
      <c r="M389" s="5">
        <v>0.01</v>
      </c>
    </row>
    <row r="390" spans="1:13" x14ac:dyDescent="0.2">
      <c r="A390" s="3">
        <v>40030000</v>
      </c>
      <c r="B390" s="4" t="s">
        <v>15</v>
      </c>
      <c r="C390" s="3">
        <v>4</v>
      </c>
      <c r="D390" s="3" cm="1">
        <f t="array" ref="D390">MIN(IFERROR(IF(C390-{0;1;2;3;4;5;6;7}&gt;=0,MATCH(C390-{0;1;2;3;4;5;6;7},C391:C$831,0)-1,""),""))</f>
        <v>0</v>
      </c>
      <c r="E390" s="4" t="s">
        <v>16</v>
      </c>
      <c r="F390" s="4" t="s">
        <v>166</v>
      </c>
      <c r="G390" s="5">
        <v>6</v>
      </c>
      <c r="H390" s="5">
        <v>32.729999999999997</v>
      </c>
      <c r="I390" s="5">
        <f>IFERROR(_xlfn.XLOOKUP(Tableau1[[#This Row],[Groupe rem. article]],$O$3:$O$6,$P$3:$P$6),"")</f>
        <v>0.3</v>
      </c>
      <c r="J390" s="5" t="str">
        <f ca="1">IFERROR(SUM(OFFSET(J390,1,1,Tableau1[[#This Row],[nombre de sous-niveau]],1)),"")</f>
        <v/>
      </c>
      <c r="K390" s="6">
        <f>IFERROR(IF(Tableau1[[#This Row],[Type Ligne]]="détail",Tableau1[[#This Row],[Quantité Totale]]*Tableau1[[#This Row],[Prix unitaire HT]]*(1-Tableau1[[#This Row],[% remise ligne]]),""),"")</f>
        <v>137.46599999999998</v>
      </c>
      <c r="L390" s="4" t="s">
        <v>24</v>
      </c>
      <c r="M390" s="5">
        <v>3.33</v>
      </c>
    </row>
    <row r="391" spans="1:13" x14ac:dyDescent="0.2">
      <c r="A391" s="3">
        <v>40040000</v>
      </c>
      <c r="B391" s="4" t="s">
        <v>15</v>
      </c>
      <c r="C391" s="3">
        <v>4</v>
      </c>
      <c r="D391" s="3" cm="1">
        <f t="array" ref="D391">MIN(IFERROR(IF(C391-{0;1;2;3;4;5;6;7}&gt;=0,MATCH(C391-{0;1;2;3;4;5;6;7},C392:C$831,0)-1,""),""))</f>
        <v>0</v>
      </c>
      <c r="E391" s="4" t="s">
        <v>16</v>
      </c>
      <c r="F391" s="4" t="s">
        <v>27</v>
      </c>
      <c r="G391" s="5">
        <v>48</v>
      </c>
      <c r="H391" s="5">
        <v>0.16</v>
      </c>
      <c r="I391" s="5">
        <f>IFERROR(_xlfn.XLOOKUP(Tableau1[[#This Row],[Groupe rem. article]],$O$3:$O$6,$P$3:$P$6),"")</f>
        <v>0.3</v>
      </c>
      <c r="J391" s="5" t="str">
        <f ca="1">IFERROR(SUM(OFFSET(J391,1,1,Tableau1[[#This Row],[nombre de sous-niveau]],1)),"")</f>
        <v/>
      </c>
      <c r="K391" s="6">
        <f>IFERROR(IF(Tableau1[[#This Row],[Type Ligne]]="détail",Tableau1[[#This Row],[Quantité Totale]]*Tableau1[[#This Row],[Prix unitaire HT]]*(1-Tableau1[[#This Row],[% remise ligne]]),""),"")</f>
        <v>5.3759999999999994</v>
      </c>
      <c r="L391" s="4" t="s">
        <v>24</v>
      </c>
      <c r="M391" s="5">
        <v>7.0000000000000001E-3</v>
      </c>
    </row>
    <row r="392" spans="1:13" x14ac:dyDescent="0.2">
      <c r="A392" s="3">
        <v>40050000</v>
      </c>
      <c r="B392" s="4" t="s">
        <v>15</v>
      </c>
      <c r="C392" s="3">
        <v>4</v>
      </c>
      <c r="D392" s="3" cm="1">
        <f t="array" ref="D392">MIN(IFERROR(IF(C392-{0;1;2;3;4;5;6;7}&gt;=0,MATCH(C392-{0;1;2;3;4;5;6;7},C393:C$831,0)-1,""),""))</f>
        <v>0</v>
      </c>
      <c r="E392" s="4" t="s">
        <v>16</v>
      </c>
      <c r="F392" s="4" t="s">
        <v>118</v>
      </c>
      <c r="G392" s="5">
        <v>36</v>
      </c>
      <c r="H392" s="5">
        <v>0.32</v>
      </c>
      <c r="I392" s="5">
        <f>IFERROR(_xlfn.XLOOKUP(Tableau1[[#This Row],[Groupe rem. article]],$O$3:$O$6,$P$3:$P$6),"")</f>
        <v>0.3</v>
      </c>
      <c r="J392" s="5" t="str">
        <f ca="1">IFERROR(SUM(OFFSET(J392,1,1,Tableau1[[#This Row],[nombre de sous-niveau]],1)),"")</f>
        <v/>
      </c>
      <c r="K392" s="6">
        <f>IFERROR(IF(Tableau1[[#This Row],[Type Ligne]]="détail",Tableau1[[#This Row],[Quantité Totale]]*Tableau1[[#This Row],[Prix unitaire HT]]*(1-Tableau1[[#This Row],[% remise ligne]]),""),"")</f>
        <v>8.0640000000000001</v>
      </c>
      <c r="L392" s="4" t="s">
        <v>24</v>
      </c>
      <c r="M392" s="5">
        <v>2.5000000000000001E-2</v>
      </c>
    </row>
    <row r="393" spans="1:13" x14ac:dyDescent="0.2">
      <c r="A393" s="3">
        <v>40060000</v>
      </c>
      <c r="B393" s="4" t="s">
        <v>15</v>
      </c>
      <c r="C393" s="3">
        <v>4</v>
      </c>
      <c r="D393" s="3" cm="1">
        <f t="array" ref="D393">MIN(IFERROR(IF(C393-{0;1;2;3;4;5;6;7}&gt;=0,MATCH(C393-{0;1;2;3;4;5;6;7},C394:C$831,0)-1,""),""))</f>
        <v>0</v>
      </c>
      <c r="E393" s="4" t="s">
        <v>16</v>
      </c>
      <c r="F393" s="4" t="s">
        <v>167</v>
      </c>
      <c r="G393" s="5">
        <v>480</v>
      </c>
      <c r="H393" s="5">
        <v>0.11</v>
      </c>
      <c r="I393" s="5">
        <f>IFERROR(_xlfn.XLOOKUP(Tableau1[[#This Row],[Groupe rem. article]],$O$3:$O$6,$P$3:$P$6),"")</f>
        <v>0.2</v>
      </c>
      <c r="J393" s="5" t="str">
        <f ca="1">IFERROR(SUM(OFFSET(J393,1,1,Tableau1[[#This Row],[nombre de sous-niveau]],1)),"")</f>
        <v/>
      </c>
      <c r="K393" s="6">
        <f>IFERROR(IF(Tableau1[[#This Row],[Type Ligne]]="détail",Tableau1[[#This Row],[Quantité Totale]]*Tableau1[[#This Row],[Prix unitaire HT]]*(1-Tableau1[[#This Row],[% remise ligne]]),""),"")</f>
        <v>42.24</v>
      </c>
      <c r="L393" s="4" t="s">
        <v>39</v>
      </c>
      <c r="M393" s="5">
        <v>3.0000000000000001E-3</v>
      </c>
    </row>
    <row r="394" spans="1:13" x14ac:dyDescent="0.2">
      <c r="A394" s="3">
        <v>40070000</v>
      </c>
      <c r="B394" s="4" t="s">
        <v>15</v>
      </c>
      <c r="C394" s="3">
        <v>4</v>
      </c>
      <c r="D394" s="3" cm="1">
        <f t="array" ref="D394">MIN(IFERROR(IF(C394-{0;1;2;3;4;5;6;7}&gt;=0,MATCH(C394-{0;1;2;3;4;5;6;7},C395:C$831,0)-1,""),""))</f>
        <v>0</v>
      </c>
      <c r="E394" s="4" t="s">
        <v>16</v>
      </c>
      <c r="F394" s="4" t="s">
        <v>35</v>
      </c>
      <c r="G394" s="5">
        <v>24</v>
      </c>
      <c r="H394" s="5">
        <v>7.0000000000000007E-2</v>
      </c>
      <c r="I394" s="5">
        <f>IFERROR(_xlfn.XLOOKUP(Tableau1[[#This Row],[Groupe rem. article]],$O$3:$O$6,$P$3:$P$6),"")</f>
        <v>0.3</v>
      </c>
      <c r="J394" s="5" t="str">
        <f ca="1">IFERROR(SUM(OFFSET(J394,1,1,Tableau1[[#This Row],[nombre de sous-niveau]],1)),"")</f>
        <v/>
      </c>
      <c r="K394" s="6">
        <f>IFERROR(IF(Tableau1[[#This Row],[Type Ligne]]="détail",Tableau1[[#This Row],[Quantité Totale]]*Tableau1[[#This Row],[Prix unitaire HT]]*(1-Tableau1[[#This Row],[% remise ligne]]),""),"")</f>
        <v>1.1759999999999999</v>
      </c>
      <c r="L394" s="4" t="s">
        <v>24</v>
      </c>
      <c r="M394" s="5">
        <v>3.0000000000000001E-3</v>
      </c>
    </row>
    <row r="395" spans="1:13" x14ac:dyDescent="0.2">
      <c r="A395" s="3">
        <v>40080000</v>
      </c>
      <c r="B395" s="4" t="s">
        <v>15</v>
      </c>
      <c r="C395" s="3">
        <v>4</v>
      </c>
      <c r="D395" s="3" cm="1">
        <f t="array" ref="D395">MIN(IFERROR(IF(C395-{0;1;2;3;4;5;6;7}&gt;=0,MATCH(C395-{0;1;2;3;4;5;6;7},C396:C$831,0)-1,""),""))</f>
        <v>0</v>
      </c>
      <c r="E395" s="4" t="s">
        <v>16</v>
      </c>
      <c r="F395" s="4" t="s">
        <v>46</v>
      </c>
      <c r="G395" s="5">
        <v>6</v>
      </c>
      <c r="H395" s="5">
        <v>2.31</v>
      </c>
      <c r="I395" s="5">
        <f>IFERROR(_xlfn.XLOOKUP(Tableau1[[#This Row],[Groupe rem. article]],$O$3:$O$6,$P$3:$P$6),"")</f>
        <v>0.3</v>
      </c>
      <c r="J395" s="5" t="str">
        <f ca="1">IFERROR(SUM(OFFSET(J395,1,1,Tableau1[[#This Row],[nombre de sous-niveau]],1)),"")</f>
        <v/>
      </c>
      <c r="K395" s="6">
        <f>IFERROR(IF(Tableau1[[#This Row],[Type Ligne]]="détail",Tableau1[[#This Row],[Quantité Totale]]*Tableau1[[#This Row],[Prix unitaire HT]]*(1-Tableau1[[#This Row],[% remise ligne]]),""),"")</f>
        <v>9.7019999999999982</v>
      </c>
      <c r="L395" s="4" t="s">
        <v>24</v>
      </c>
      <c r="M395" s="5">
        <v>0.31</v>
      </c>
    </row>
    <row r="396" spans="1:13" x14ac:dyDescent="0.2">
      <c r="A396" s="3">
        <v>40090000</v>
      </c>
      <c r="B396" s="4" t="s">
        <v>15</v>
      </c>
      <c r="C396" s="3">
        <v>4</v>
      </c>
      <c r="D396" s="3" cm="1">
        <f t="array" ref="D396">MIN(IFERROR(IF(C396-{0;1;2;3;4;5;6;7}&gt;=0,MATCH(C396-{0;1;2;3;4;5;6;7},C397:C$831,0)-1,""),""))</f>
        <v>0</v>
      </c>
      <c r="E396" s="4" t="s">
        <v>16</v>
      </c>
      <c r="F396" s="4" t="s">
        <v>143</v>
      </c>
      <c r="G396" s="5">
        <v>6</v>
      </c>
      <c r="H396" s="5">
        <v>0.65</v>
      </c>
      <c r="I396" s="5">
        <f>IFERROR(_xlfn.XLOOKUP(Tableau1[[#This Row],[Groupe rem. article]],$O$3:$O$6,$P$3:$P$6),"")</f>
        <v>0.3</v>
      </c>
      <c r="J396" s="5" t="str">
        <f ca="1">IFERROR(SUM(OFFSET(J396,1,1,Tableau1[[#This Row],[nombre de sous-niveau]],1)),"")</f>
        <v/>
      </c>
      <c r="K396" s="6">
        <f>IFERROR(IF(Tableau1[[#This Row],[Type Ligne]]="détail",Tableau1[[#This Row],[Quantité Totale]]*Tableau1[[#This Row],[Prix unitaire HT]]*(1-Tableau1[[#This Row],[% remise ligne]]),""),"")</f>
        <v>2.73</v>
      </c>
      <c r="L396" s="4" t="s">
        <v>24</v>
      </c>
      <c r="M396" s="5">
        <v>0.06</v>
      </c>
    </row>
    <row r="397" spans="1:13" x14ac:dyDescent="0.2">
      <c r="A397" s="3">
        <v>40100000</v>
      </c>
      <c r="B397" s="4" t="s">
        <v>15</v>
      </c>
      <c r="C397" s="3">
        <v>4</v>
      </c>
      <c r="D397" s="3" cm="1">
        <f t="array" ref="D397">MIN(IFERROR(IF(C397-{0;1;2;3;4;5;6;7}&gt;=0,MATCH(C397-{0;1;2;3;4;5;6;7},C398:C$831,0)-1,""),""))</f>
        <v>0</v>
      </c>
      <c r="E397" s="4" t="s">
        <v>16</v>
      </c>
      <c r="F397" s="4" t="s">
        <v>73</v>
      </c>
      <c r="G397" s="5">
        <v>12</v>
      </c>
      <c r="H397" s="5">
        <v>0.38</v>
      </c>
      <c r="I397" s="5">
        <f>IFERROR(_xlfn.XLOOKUP(Tableau1[[#This Row],[Groupe rem. article]],$O$3:$O$6,$P$3:$P$6),"")</f>
        <v>0.3</v>
      </c>
      <c r="J397" s="5" t="str">
        <f ca="1">IFERROR(SUM(OFFSET(J397,1,1,Tableau1[[#This Row],[nombre de sous-niveau]],1)),"")</f>
        <v/>
      </c>
      <c r="K397" s="6">
        <f>IFERROR(IF(Tableau1[[#This Row],[Type Ligne]]="détail",Tableau1[[#This Row],[Quantité Totale]]*Tableau1[[#This Row],[Prix unitaire HT]]*(1-Tableau1[[#This Row],[% remise ligne]]),""),"")</f>
        <v>3.1920000000000002</v>
      </c>
      <c r="L397" s="4" t="s">
        <v>24</v>
      </c>
      <c r="M397" s="5">
        <v>0.03</v>
      </c>
    </row>
    <row r="398" spans="1:13" x14ac:dyDescent="0.2">
      <c r="A398" s="3">
        <v>40110000</v>
      </c>
      <c r="B398" s="4" t="s">
        <v>15</v>
      </c>
      <c r="C398" s="3">
        <v>4</v>
      </c>
      <c r="D398" s="3" cm="1">
        <f t="array" ref="D398">MIN(IFERROR(IF(C398-{0;1;2;3;4;5;6;7}&gt;=0,MATCH(C398-{0;1;2;3;4;5;6;7},C399:C$831,0)-1,""),""))</f>
        <v>0</v>
      </c>
      <c r="E398" s="4" t="s">
        <v>16</v>
      </c>
      <c r="F398" s="4" t="s">
        <v>97</v>
      </c>
      <c r="G398" s="5">
        <v>12</v>
      </c>
      <c r="H398" s="5">
        <v>0.45</v>
      </c>
      <c r="I398" s="5">
        <f>IFERROR(_xlfn.XLOOKUP(Tableau1[[#This Row],[Groupe rem. article]],$O$3:$O$6,$P$3:$P$6),"")</f>
        <v>0.3</v>
      </c>
      <c r="J398" s="5" t="str">
        <f ca="1">IFERROR(SUM(OFFSET(J398,1,1,Tableau1[[#This Row],[nombre de sous-niveau]],1)),"")</f>
        <v/>
      </c>
      <c r="K398" s="6">
        <f>IFERROR(IF(Tableau1[[#This Row],[Type Ligne]]="détail",Tableau1[[#This Row],[Quantité Totale]]*Tableau1[[#This Row],[Prix unitaire HT]]*(1-Tableau1[[#This Row],[% remise ligne]]),""),"")</f>
        <v>3.78</v>
      </c>
      <c r="L398" s="4" t="s">
        <v>24</v>
      </c>
      <c r="M398" s="5">
        <v>0.03</v>
      </c>
    </row>
    <row r="399" spans="1:13" x14ac:dyDescent="0.2">
      <c r="A399" s="3">
        <v>40120000</v>
      </c>
      <c r="B399" s="4" t="s">
        <v>15</v>
      </c>
      <c r="C399" s="3">
        <v>4</v>
      </c>
      <c r="D399" s="3" cm="1">
        <f t="array" ref="D399">MIN(IFERROR(IF(C399-{0;1;2;3;4;5;6;7}&gt;=0,MATCH(C399-{0;1;2;3;4;5;6;7},C400:C$831,0)-1,""),""))</f>
        <v>0</v>
      </c>
      <c r="E399" s="4" t="s">
        <v>16</v>
      </c>
      <c r="F399" s="4" t="s">
        <v>57</v>
      </c>
      <c r="G399" s="5">
        <v>6</v>
      </c>
      <c r="H399" s="5">
        <v>0.95</v>
      </c>
      <c r="I399" s="5">
        <f>IFERROR(_xlfn.XLOOKUP(Tableau1[[#This Row],[Groupe rem. article]],$O$3:$O$6,$P$3:$P$6),"")</f>
        <v>0.3</v>
      </c>
      <c r="J399" s="5" t="str">
        <f ca="1">IFERROR(SUM(OFFSET(J399,1,1,Tableau1[[#This Row],[nombre de sous-niveau]],1)),"")</f>
        <v/>
      </c>
      <c r="K399" s="6">
        <f>IFERROR(IF(Tableau1[[#This Row],[Type Ligne]]="détail",Tableau1[[#This Row],[Quantité Totale]]*Tableau1[[#This Row],[Prix unitaire HT]]*(1-Tableau1[[#This Row],[% remise ligne]]),""),"")</f>
        <v>3.9899999999999993</v>
      </c>
      <c r="L399" s="4" t="s">
        <v>24</v>
      </c>
      <c r="M399" s="5">
        <v>0.13100000000000001</v>
      </c>
    </row>
    <row r="400" spans="1:13" x14ac:dyDescent="0.2">
      <c r="A400" s="3">
        <v>40130000</v>
      </c>
      <c r="B400" s="4" t="s">
        <v>15</v>
      </c>
      <c r="C400" s="3">
        <v>4</v>
      </c>
      <c r="D400" s="3" cm="1">
        <f t="array" ref="D400">MIN(IFERROR(IF(C400-{0;1;2;3;4;5;6;7}&gt;=0,MATCH(C400-{0;1;2;3;4;5;6;7},C401:C$831,0)-1,""),""))</f>
        <v>0</v>
      </c>
      <c r="E400" s="4" t="s">
        <v>16</v>
      </c>
      <c r="F400" s="4" t="s">
        <v>168</v>
      </c>
      <c r="G400" s="5">
        <v>12</v>
      </c>
      <c r="H400" s="5">
        <v>1.26</v>
      </c>
      <c r="I400" s="5">
        <f>IFERROR(_xlfn.XLOOKUP(Tableau1[[#This Row],[Groupe rem. article]],$O$3:$O$6,$P$3:$P$6),"")</f>
        <v>0.3</v>
      </c>
      <c r="J400" s="5" t="str">
        <f ca="1">IFERROR(SUM(OFFSET(J400,1,1,Tableau1[[#This Row],[nombre de sous-niveau]],1)),"")</f>
        <v/>
      </c>
      <c r="K400" s="6">
        <f>IFERROR(IF(Tableau1[[#This Row],[Type Ligne]]="détail",Tableau1[[#This Row],[Quantité Totale]]*Tableau1[[#This Row],[Prix unitaire HT]]*(1-Tableau1[[#This Row],[% remise ligne]]),""),"")</f>
        <v>10.584</v>
      </c>
      <c r="L400" s="4" t="s">
        <v>24</v>
      </c>
      <c r="M400" s="5">
        <v>7.8E-2</v>
      </c>
    </row>
    <row r="401" spans="1:13" x14ac:dyDescent="0.2">
      <c r="A401" s="3">
        <v>40140000</v>
      </c>
      <c r="B401" s="4" t="s">
        <v>15</v>
      </c>
      <c r="C401" s="3">
        <v>4</v>
      </c>
      <c r="D401" s="3" cm="1">
        <f t="array" ref="D401">MIN(IFERROR(IF(C401-{0;1;2;3;4;5;6;7}&gt;=0,MATCH(C401-{0;1;2;3;4;5;6;7},C402:C$831,0)-1,""),""))</f>
        <v>0</v>
      </c>
      <c r="E401" s="4" t="s">
        <v>16</v>
      </c>
      <c r="F401" s="4" t="s">
        <v>169</v>
      </c>
      <c r="G401" s="5">
        <v>6</v>
      </c>
      <c r="H401" s="5">
        <v>49.92</v>
      </c>
      <c r="I401" s="5">
        <f>IFERROR(_xlfn.XLOOKUP(Tableau1[[#This Row],[Groupe rem. article]],$O$3:$O$6,$P$3:$P$6),"")</f>
        <v>0.4</v>
      </c>
      <c r="J401" s="5" t="str">
        <f ca="1">IFERROR(SUM(OFFSET(J401,1,1,Tableau1[[#This Row],[nombre de sous-niveau]],1)),"")</f>
        <v/>
      </c>
      <c r="K401" s="6">
        <f>IFERROR(IF(Tableau1[[#This Row],[Type Ligne]]="détail",Tableau1[[#This Row],[Quantité Totale]]*Tableau1[[#This Row],[Prix unitaire HT]]*(1-Tableau1[[#This Row],[% remise ligne]]),""),"")</f>
        <v>179.71199999999999</v>
      </c>
      <c r="L401" s="4" t="s">
        <v>19</v>
      </c>
      <c r="M401" s="5">
        <v>7.391</v>
      </c>
    </row>
    <row r="402" spans="1:13" x14ac:dyDescent="0.2">
      <c r="A402" s="3">
        <v>40150000</v>
      </c>
      <c r="B402" s="4" t="s">
        <v>15</v>
      </c>
      <c r="C402" s="3">
        <v>4</v>
      </c>
      <c r="D402" s="3" cm="1">
        <f t="array" ref="D402">MIN(IFERROR(IF(C402-{0;1;2;3;4;5;6;7}&gt;=0,MATCH(C402-{0;1;2;3;4;5;6;7},C403:C$831,0)-1,""),""))</f>
        <v>0</v>
      </c>
      <c r="E402" s="4" t="s">
        <v>16</v>
      </c>
      <c r="F402" s="4" t="s">
        <v>170</v>
      </c>
      <c r="G402" s="5">
        <v>12</v>
      </c>
      <c r="H402" s="5">
        <v>0.24</v>
      </c>
      <c r="I402" s="5">
        <f>IFERROR(_xlfn.XLOOKUP(Tableau1[[#This Row],[Groupe rem. article]],$O$3:$O$6,$P$3:$P$6),"")</f>
        <v>0.3</v>
      </c>
      <c r="J402" s="5" t="str">
        <f ca="1">IFERROR(SUM(OFFSET(J402,1,1,Tableau1[[#This Row],[nombre de sous-niveau]],1)),"")</f>
        <v/>
      </c>
      <c r="K402" s="6">
        <f>IFERROR(IF(Tableau1[[#This Row],[Type Ligne]]="détail",Tableau1[[#This Row],[Quantité Totale]]*Tableau1[[#This Row],[Prix unitaire HT]]*(1-Tableau1[[#This Row],[% remise ligne]]),""),"")</f>
        <v>2.016</v>
      </c>
      <c r="L402" s="4" t="s">
        <v>24</v>
      </c>
      <c r="M402" s="5">
        <v>5.0000000000000001E-3</v>
      </c>
    </row>
    <row r="403" spans="1:13" x14ac:dyDescent="0.2">
      <c r="A403" s="3">
        <v>40160000</v>
      </c>
      <c r="B403" s="4" t="s">
        <v>15</v>
      </c>
      <c r="C403" s="3">
        <v>4</v>
      </c>
      <c r="D403" s="3" cm="1">
        <f t="array" ref="D403">MIN(IFERROR(IF(C403-{0;1;2;3;4;5;6;7}&gt;=0,MATCH(C403-{0;1;2;3;4;5;6;7},C404:C$831,0)-1,""),""))</f>
        <v>0</v>
      </c>
      <c r="E403" s="4" t="s">
        <v>16</v>
      </c>
      <c r="F403" s="4" t="s">
        <v>55</v>
      </c>
      <c r="G403" s="5">
        <v>12</v>
      </c>
      <c r="H403" s="5">
        <v>0.23</v>
      </c>
      <c r="I403" s="5">
        <f>IFERROR(_xlfn.XLOOKUP(Tableau1[[#This Row],[Groupe rem. article]],$O$3:$O$6,$P$3:$P$6),"")</f>
        <v>0.3</v>
      </c>
      <c r="J403" s="5" t="str">
        <f ca="1">IFERROR(SUM(OFFSET(J403,1,1,Tableau1[[#This Row],[nombre de sous-niveau]],1)),"")</f>
        <v/>
      </c>
      <c r="K403" s="6">
        <f>IFERROR(IF(Tableau1[[#This Row],[Type Ligne]]="détail",Tableau1[[#This Row],[Quantité Totale]]*Tableau1[[#This Row],[Prix unitaire HT]]*(1-Tableau1[[#This Row],[% remise ligne]]),""),"")</f>
        <v>1.9319999999999999</v>
      </c>
      <c r="L403" s="4" t="s">
        <v>24</v>
      </c>
      <c r="M403" s="5">
        <v>1.4999999999999999E-2</v>
      </c>
    </row>
    <row r="404" spans="1:13" x14ac:dyDescent="0.2">
      <c r="A404" s="3">
        <v>40170000</v>
      </c>
      <c r="B404" s="4" t="s">
        <v>15</v>
      </c>
      <c r="C404" s="3">
        <v>4</v>
      </c>
      <c r="D404" s="3" cm="1">
        <f t="array" ref="D404">MIN(IFERROR(IF(C404-{0;1;2;3;4;5;6;7}&gt;=0,MATCH(C404-{0;1;2;3;4;5;6;7},C405:C$831,0)-1,""),""))</f>
        <v>0</v>
      </c>
      <c r="E404" s="4" t="s">
        <v>16</v>
      </c>
      <c r="F404" s="4" t="s">
        <v>171</v>
      </c>
      <c r="G404" s="5">
        <v>6</v>
      </c>
      <c r="H404" s="5">
        <v>32.270000000000003</v>
      </c>
      <c r="I404" s="5">
        <f>IFERROR(_xlfn.XLOOKUP(Tableau1[[#This Row],[Groupe rem. article]],$O$3:$O$6,$P$3:$P$6),"")</f>
        <v>0.3</v>
      </c>
      <c r="J404" s="5" t="str">
        <f ca="1">IFERROR(SUM(OFFSET(J404,1,1,Tableau1[[#This Row],[nombre de sous-niveau]],1)),"")</f>
        <v/>
      </c>
      <c r="K404" s="6">
        <f>IFERROR(IF(Tableau1[[#This Row],[Type Ligne]]="détail",Tableau1[[#This Row],[Quantité Totale]]*Tableau1[[#This Row],[Prix unitaire HT]]*(1-Tableau1[[#This Row],[% remise ligne]]),""),"")</f>
        <v>135.53399999999999</v>
      </c>
      <c r="L404" s="4" t="s">
        <v>24</v>
      </c>
      <c r="M404" s="5">
        <v>4.05</v>
      </c>
    </row>
    <row r="405" spans="1:13" x14ac:dyDescent="0.2">
      <c r="A405" s="3">
        <v>40180000</v>
      </c>
      <c r="B405" s="4" t="s">
        <v>15</v>
      </c>
      <c r="C405" s="3">
        <v>4</v>
      </c>
      <c r="D405" s="3" cm="1">
        <f t="array" ref="D405">MIN(IFERROR(IF(C405-{0;1;2;3;4;5;6;7}&gt;=0,MATCH(C405-{0;1;2;3;4;5;6;7},C406:C$831,0)-1,""),""))</f>
        <v>0</v>
      </c>
      <c r="E405" s="4" t="s">
        <v>16</v>
      </c>
      <c r="F405" s="4" t="s">
        <v>32</v>
      </c>
      <c r="G405" s="5">
        <v>96</v>
      </c>
      <c r="H405" s="5">
        <v>0.09</v>
      </c>
      <c r="I405" s="5">
        <f>IFERROR(_xlfn.XLOOKUP(Tableau1[[#This Row],[Groupe rem. article]],$O$3:$O$6,$P$3:$P$6),"")</f>
        <v>0.3</v>
      </c>
      <c r="J405" s="5" t="str">
        <f ca="1">IFERROR(SUM(OFFSET(J405,1,1,Tableau1[[#This Row],[nombre de sous-niveau]],1)),"")</f>
        <v/>
      </c>
      <c r="K405" s="6">
        <f>IFERROR(IF(Tableau1[[#This Row],[Type Ligne]]="détail",Tableau1[[#This Row],[Quantité Totale]]*Tableau1[[#This Row],[Prix unitaire HT]]*(1-Tableau1[[#This Row],[% remise ligne]]),""),"")</f>
        <v>6.048</v>
      </c>
      <c r="L405" s="4" t="s">
        <v>24</v>
      </c>
      <c r="M405" s="5">
        <v>5.0000000000000001E-3</v>
      </c>
    </row>
    <row r="406" spans="1:13" x14ac:dyDescent="0.2">
      <c r="A406" s="3">
        <v>41000000</v>
      </c>
      <c r="B406" s="4" t="s">
        <v>15</v>
      </c>
      <c r="C406" s="3">
        <v>3</v>
      </c>
      <c r="D406" s="3" cm="1">
        <f t="array" ref="D406">MIN(IFERROR(IF(C406-{0;1;2;3;4;5;6;7}&gt;=0,MATCH(C406-{0;1;2;3;4;5;6;7},C407:C$831,0)-1,""),""))</f>
        <v>0</v>
      </c>
      <c r="E406" s="4" t="s">
        <v>16</v>
      </c>
      <c r="F406" s="4" t="s">
        <v>172</v>
      </c>
      <c r="G406" s="5">
        <v>6</v>
      </c>
      <c r="H406" s="5">
        <v>537.91</v>
      </c>
      <c r="I406" s="5">
        <f>IFERROR(_xlfn.XLOOKUP(Tableau1[[#This Row],[Groupe rem. article]],$O$3:$O$6,$P$3:$P$6),"")</f>
        <v>0.2</v>
      </c>
      <c r="J406" s="5" t="str">
        <f ca="1">IFERROR(SUM(OFFSET(J406,1,1,Tableau1[[#This Row],[nombre de sous-niveau]],1)),"")</f>
        <v/>
      </c>
      <c r="K406" s="6">
        <f>IFERROR(IF(Tableau1[[#This Row],[Type Ligne]]="détail",Tableau1[[#This Row],[Quantité Totale]]*Tableau1[[#This Row],[Prix unitaire HT]]*(1-Tableau1[[#This Row],[% remise ligne]]),""),"")</f>
        <v>2581.9680000000003</v>
      </c>
      <c r="L406" s="4" t="s">
        <v>39</v>
      </c>
      <c r="M406" s="5">
        <v>35.5</v>
      </c>
    </row>
    <row r="407" spans="1:13" x14ac:dyDescent="0.2">
      <c r="A407" s="3">
        <v>42000000</v>
      </c>
      <c r="B407" s="4" t="s">
        <v>15</v>
      </c>
      <c r="C407" s="3">
        <v>3</v>
      </c>
      <c r="D407" s="3" cm="1">
        <f t="array" ref="D407">MIN(IFERROR(IF(C407-{0;1;2;3;4;5;6;7}&gt;=0,MATCH(C407-{0;1;2;3;4;5;6;7},C408:C$831,0)-1,""),""))</f>
        <v>0</v>
      </c>
      <c r="E407" s="4" t="s">
        <v>16</v>
      </c>
      <c r="F407" s="4" t="s">
        <v>173</v>
      </c>
      <c r="G407" s="5">
        <v>6</v>
      </c>
      <c r="H407" s="5">
        <v>96.82</v>
      </c>
      <c r="I407" s="5">
        <f>IFERROR(_xlfn.XLOOKUP(Tableau1[[#This Row],[Groupe rem. article]],$O$3:$O$6,$P$3:$P$6),"")</f>
        <v>0.2</v>
      </c>
      <c r="J407" s="5" t="str">
        <f ca="1">IFERROR(SUM(OFFSET(J407,1,1,Tableau1[[#This Row],[nombre de sous-niveau]],1)),"")</f>
        <v/>
      </c>
      <c r="K407" s="6">
        <f>IFERROR(IF(Tableau1[[#This Row],[Type Ligne]]="détail",Tableau1[[#This Row],[Quantité Totale]]*Tableau1[[#This Row],[Prix unitaire HT]]*(1-Tableau1[[#This Row],[% remise ligne]]),""),"")</f>
        <v>464.73599999999999</v>
      </c>
      <c r="L407" s="4" t="s">
        <v>39</v>
      </c>
      <c r="M407" s="5">
        <v>2.2999999999999998</v>
      </c>
    </row>
    <row r="408" spans="1:13" x14ac:dyDescent="0.2">
      <c r="A408" s="3">
        <v>43000000</v>
      </c>
      <c r="B408" s="4" t="s">
        <v>15</v>
      </c>
      <c r="C408" s="3">
        <v>3</v>
      </c>
      <c r="D408" s="3" cm="1">
        <f t="array" ref="D408">MIN(IFERROR(IF(C408-{0;1;2;3;4;5;6;7}&gt;=0,MATCH(C408-{0;1;2;3;4;5;6;7},C409:C$831,0)-1,""),""))</f>
        <v>0</v>
      </c>
      <c r="E408" s="4" t="s">
        <v>16</v>
      </c>
      <c r="F408" s="4" t="s">
        <v>174</v>
      </c>
      <c r="G408" s="5">
        <v>2</v>
      </c>
      <c r="H408" s="5">
        <v>605.79999999999995</v>
      </c>
      <c r="I408" s="5">
        <f>IFERROR(_xlfn.XLOOKUP(Tableau1[[#This Row],[Groupe rem. article]],$O$3:$O$6,$P$3:$P$6),"")</f>
        <v>0.2</v>
      </c>
      <c r="J408" s="5" t="str">
        <f ca="1">IFERROR(SUM(OFFSET(J408,1,1,Tableau1[[#This Row],[nombre de sous-niveau]],1)),"")</f>
        <v/>
      </c>
      <c r="K408" s="6">
        <f>IFERROR(IF(Tableau1[[#This Row],[Type Ligne]]="détail",Tableau1[[#This Row],[Quantité Totale]]*Tableau1[[#This Row],[Prix unitaire HT]]*(1-Tableau1[[#This Row],[% remise ligne]]),""),"")</f>
        <v>969.28</v>
      </c>
      <c r="L408" s="4" t="s">
        <v>39</v>
      </c>
      <c r="M408" s="5">
        <v>2.6</v>
      </c>
    </row>
    <row r="409" spans="1:13" x14ac:dyDescent="0.2">
      <c r="A409" s="3">
        <v>44000000</v>
      </c>
      <c r="B409" s="4" t="s">
        <v>15</v>
      </c>
      <c r="C409" s="3">
        <v>3</v>
      </c>
      <c r="D409" s="3" cm="1">
        <f t="array" ref="D409">MIN(IFERROR(IF(C409-{0;1;2;3;4;5;6;7}&gt;=0,MATCH(C409-{0;1;2;3;4;5;6;7},C410:C$831,0)-1,""),""))</f>
        <v>0</v>
      </c>
      <c r="E409" s="4" t="s">
        <v>16</v>
      </c>
      <c r="F409" s="4" t="s">
        <v>175</v>
      </c>
      <c r="G409" s="5">
        <v>54</v>
      </c>
      <c r="H409" s="5">
        <v>1.66</v>
      </c>
      <c r="I409" s="5">
        <f>IFERROR(_xlfn.XLOOKUP(Tableau1[[#This Row],[Groupe rem. article]],$O$3:$O$6,$P$3:$P$6),"")</f>
        <v>0.2</v>
      </c>
      <c r="J409" s="5" t="str">
        <f ca="1">IFERROR(SUM(OFFSET(J409,1,1,Tableau1[[#This Row],[nombre de sous-niveau]],1)),"")</f>
        <v/>
      </c>
      <c r="K409" s="6">
        <f>IFERROR(IF(Tableau1[[#This Row],[Type Ligne]]="détail",Tableau1[[#This Row],[Quantité Totale]]*Tableau1[[#This Row],[Prix unitaire HT]]*(1-Tableau1[[#This Row],[% remise ligne]]),""),"")</f>
        <v>71.712000000000003</v>
      </c>
      <c r="L409" s="4" t="s">
        <v>39</v>
      </c>
      <c r="M409" s="5">
        <v>0.2</v>
      </c>
    </row>
    <row r="410" spans="1:13" x14ac:dyDescent="0.2">
      <c r="A410" s="3">
        <v>45000000</v>
      </c>
      <c r="B410" s="4" t="s">
        <v>15</v>
      </c>
      <c r="C410" s="3">
        <v>3</v>
      </c>
      <c r="D410" s="3" cm="1">
        <f t="array" ref="D410">MIN(IFERROR(IF(C410-{0;1;2;3;4;5;6;7}&gt;=0,MATCH(C410-{0;1;2;3;4;5;6;7},C411:C$831,0)-1,""),""))</f>
        <v>0</v>
      </c>
      <c r="E410" s="4" t="s">
        <v>16</v>
      </c>
      <c r="F410" s="4" t="s">
        <v>176</v>
      </c>
      <c r="G410" s="5">
        <v>54</v>
      </c>
      <c r="H410" s="5">
        <v>1.29</v>
      </c>
      <c r="I410" s="5">
        <f>IFERROR(_xlfn.XLOOKUP(Tableau1[[#This Row],[Groupe rem. article]],$O$3:$O$6,$P$3:$P$6),"")</f>
        <v>0.2</v>
      </c>
      <c r="J410" s="5" t="str">
        <f ca="1">IFERROR(SUM(OFFSET(J410,1,1,Tableau1[[#This Row],[nombre de sous-niveau]],1)),"")</f>
        <v/>
      </c>
      <c r="K410" s="6">
        <f>IFERROR(IF(Tableau1[[#This Row],[Type Ligne]]="détail",Tableau1[[#This Row],[Quantité Totale]]*Tableau1[[#This Row],[Prix unitaire HT]]*(1-Tableau1[[#This Row],[% remise ligne]]),""),"")</f>
        <v>55.728000000000002</v>
      </c>
      <c r="L410" s="4" t="s">
        <v>39</v>
      </c>
      <c r="M410" s="5">
        <v>0.12</v>
      </c>
    </row>
    <row r="411" spans="1:13" x14ac:dyDescent="0.2">
      <c r="A411" s="3">
        <v>46000000</v>
      </c>
      <c r="B411" s="4" t="s">
        <v>15</v>
      </c>
      <c r="C411" s="3">
        <v>3</v>
      </c>
      <c r="D411" s="3" cm="1">
        <f t="array" ref="D411">MIN(IFERROR(IF(C411-{0;1;2;3;4;5;6;7}&gt;=0,MATCH(C411-{0;1;2;3;4;5;6;7},C412:C$831,0)-1,""),""))</f>
        <v>0</v>
      </c>
      <c r="E411" s="4" t="s">
        <v>16</v>
      </c>
      <c r="F411" s="4" t="s">
        <v>177</v>
      </c>
      <c r="G411" s="5">
        <v>102</v>
      </c>
      <c r="H411" s="5">
        <v>0.96</v>
      </c>
      <c r="I411" s="5">
        <f>IFERROR(_xlfn.XLOOKUP(Tableau1[[#This Row],[Groupe rem. article]],$O$3:$O$6,$P$3:$P$6),"")</f>
        <v>0.2</v>
      </c>
      <c r="J411" s="5" t="str">
        <f ca="1">IFERROR(SUM(OFFSET(J411,1,1,Tableau1[[#This Row],[nombre de sous-niveau]],1)),"")</f>
        <v/>
      </c>
      <c r="K411" s="6">
        <f>IFERROR(IF(Tableau1[[#This Row],[Type Ligne]]="détail",Tableau1[[#This Row],[Quantité Totale]]*Tableau1[[#This Row],[Prix unitaire HT]]*(1-Tableau1[[#This Row],[% remise ligne]]),""),"")</f>
        <v>78.336000000000013</v>
      </c>
      <c r="L411" s="4" t="s">
        <v>39</v>
      </c>
      <c r="M411" s="5">
        <v>0.16</v>
      </c>
    </row>
    <row r="412" spans="1:13" x14ac:dyDescent="0.2">
      <c r="A412" s="3">
        <v>47000000</v>
      </c>
      <c r="B412" s="4" t="s">
        <v>15</v>
      </c>
      <c r="C412" s="3">
        <v>3</v>
      </c>
      <c r="D412" s="3" cm="1">
        <f t="array" ref="D412">MIN(IFERROR(IF(C412-{0;1;2;3;4;5;6;7}&gt;=0,MATCH(C412-{0;1;2;3;4;5;6;7},C413:C$831,0)-1,""),""))</f>
        <v>0</v>
      </c>
      <c r="E412" s="4" t="s">
        <v>16</v>
      </c>
      <c r="F412" s="4" t="s">
        <v>176</v>
      </c>
      <c r="G412" s="5">
        <v>102</v>
      </c>
      <c r="H412" s="5">
        <v>1.29</v>
      </c>
      <c r="I412" s="5">
        <f>IFERROR(_xlfn.XLOOKUP(Tableau1[[#This Row],[Groupe rem. article]],$O$3:$O$6,$P$3:$P$6),"")</f>
        <v>0.2</v>
      </c>
      <c r="J412" s="5" t="str">
        <f ca="1">IFERROR(SUM(OFFSET(J412,1,1,Tableau1[[#This Row],[nombre de sous-niveau]],1)),"")</f>
        <v/>
      </c>
      <c r="K412" s="6">
        <f>IFERROR(IF(Tableau1[[#This Row],[Type Ligne]]="détail",Tableau1[[#This Row],[Quantité Totale]]*Tableau1[[#This Row],[Prix unitaire HT]]*(1-Tableau1[[#This Row],[% remise ligne]]),""),"")</f>
        <v>105.26400000000001</v>
      </c>
      <c r="L412" s="4" t="s">
        <v>39</v>
      </c>
      <c r="M412" s="5">
        <v>0.12</v>
      </c>
    </row>
    <row r="413" spans="1:13" x14ac:dyDescent="0.2">
      <c r="A413" s="3">
        <v>48000000</v>
      </c>
      <c r="B413" s="4" t="s">
        <v>11</v>
      </c>
      <c r="C413" s="3">
        <v>3</v>
      </c>
      <c r="D413" s="3" cm="1">
        <f t="array" ref="D413">MIN(IFERROR(IF(C413-{0;1;2;3;4;5;6;7}&gt;=0,MATCH(C413-{0;1;2;3;4;5;6;7},C414:C$831,0)-1,""),""))</f>
        <v>2</v>
      </c>
      <c r="E413" s="4" t="s">
        <v>17</v>
      </c>
      <c r="F413" s="4" t="s">
        <v>178</v>
      </c>
      <c r="G413" s="5">
        <v>2</v>
      </c>
      <c r="H413" s="5">
        <v>4.71</v>
      </c>
      <c r="I413" s="5">
        <f>IFERROR(_xlfn.XLOOKUP(Tableau1[[#This Row],[Groupe rem. article]],$O$3:$O$6,$P$3:$P$6),"")</f>
        <v>0.4</v>
      </c>
      <c r="J413" s="5">
        <f ca="1">IFERROR(SUM(OFFSET(J413,1,1,Tableau1[[#This Row],[nombre de sous-niveau]],1)),"")</f>
        <v>7.5360000000000005</v>
      </c>
      <c r="K413" s="6" t="str">
        <f>IFERROR(IF(Tableau1[[#This Row],[Type Ligne]]="détail",Tableau1[[#This Row],[Quantité Totale]]*Tableau1[[#This Row],[Prix unitaire HT]]*(1-Tableau1[[#This Row],[% remise ligne]]),""),"")</f>
        <v/>
      </c>
      <c r="L413" s="4" t="s">
        <v>19</v>
      </c>
      <c r="M413" s="5">
        <v>1.0999999999999999E-2</v>
      </c>
    </row>
    <row r="414" spans="1:13" x14ac:dyDescent="0.2">
      <c r="A414" s="3">
        <v>48010000</v>
      </c>
      <c r="B414" s="4" t="s">
        <v>15</v>
      </c>
      <c r="C414" s="3">
        <v>4</v>
      </c>
      <c r="D414" s="3" cm="1">
        <f t="array" ref="D414">MIN(IFERROR(IF(C414-{0;1;2;3;4;5;6;7}&gt;=0,MATCH(C414-{0;1;2;3;4;5;6;7},C415:C$831,0)-1,""),""))</f>
        <v>0</v>
      </c>
      <c r="E414" s="4" t="s">
        <v>16</v>
      </c>
      <c r="F414" s="4" t="s">
        <v>179</v>
      </c>
      <c r="G414" s="5">
        <v>4</v>
      </c>
      <c r="H414" s="5">
        <v>1.37</v>
      </c>
      <c r="I414" s="5">
        <f>IFERROR(_xlfn.XLOOKUP(Tableau1[[#This Row],[Groupe rem. article]],$O$3:$O$6,$P$3:$P$6),"")</f>
        <v>0.2</v>
      </c>
      <c r="J414" s="5" t="str">
        <f ca="1">IFERROR(SUM(OFFSET(J414,1,1,Tableau1[[#This Row],[nombre de sous-niveau]],1)),"")</f>
        <v/>
      </c>
      <c r="K414" s="6">
        <f>IFERROR(IF(Tableau1[[#This Row],[Type Ligne]]="détail",Tableau1[[#This Row],[Quantité Totale]]*Tableau1[[#This Row],[Prix unitaire HT]]*(1-Tableau1[[#This Row],[% remise ligne]]),""),"")</f>
        <v>4.3840000000000003</v>
      </c>
      <c r="L414" s="4" t="s">
        <v>39</v>
      </c>
      <c r="M414" s="5">
        <v>0.01</v>
      </c>
    </row>
    <row r="415" spans="1:13" x14ac:dyDescent="0.2">
      <c r="A415" s="3">
        <v>48020000</v>
      </c>
      <c r="B415" s="4" t="s">
        <v>15</v>
      </c>
      <c r="C415" s="3">
        <v>4</v>
      </c>
      <c r="D415" s="3" cm="1">
        <f t="array" ref="D415">MIN(IFERROR(IF(C415-{0;1;2;3;4;5;6;7}&gt;=0,MATCH(C415-{0;1;2;3;4;5;6;7},C416:C$831,0)-1,""),""))</f>
        <v>0</v>
      </c>
      <c r="E415" s="4" t="s">
        <v>16</v>
      </c>
      <c r="F415" s="4" t="s">
        <v>180</v>
      </c>
      <c r="G415" s="5">
        <v>2</v>
      </c>
      <c r="H415" s="5">
        <v>1.97</v>
      </c>
      <c r="I415" s="5">
        <f>IFERROR(_xlfn.XLOOKUP(Tableau1[[#This Row],[Groupe rem. article]],$O$3:$O$6,$P$3:$P$6),"")</f>
        <v>0.2</v>
      </c>
      <c r="J415" s="5" t="str">
        <f ca="1">IFERROR(SUM(OFFSET(J415,1,1,Tableau1[[#This Row],[nombre de sous-niveau]],1)),"")</f>
        <v/>
      </c>
      <c r="K415" s="6">
        <f>IFERROR(IF(Tableau1[[#This Row],[Type Ligne]]="détail",Tableau1[[#This Row],[Quantité Totale]]*Tableau1[[#This Row],[Prix unitaire HT]]*(1-Tableau1[[#This Row],[% remise ligne]]),""),"")</f>
        <v>3.1520000000000001</v>
      </c>
      <c r="L415" s="4" t="s">
        <v>39</v>
      </c>
      <c r="M415" s="5">
        <v>1E-3</v>
      </c>
    </row>
    <row r="416" spans="1:13" x14ac:dyDescent="0.2">
      <c r="A416" s="3">
        <v>49000000</v>
      </c>
      <c r="B416" s="4" t="s">
        <v>15</v>
      </c>
      <c r="C416" s="3">
        <v>3</v>
      </c>
      <c r="D416" s="3" cm="1">
        <f t="array" ref="D416">MIN(IFERROR(IF(C416-{0;1;2;3;4;5;6;7}&gt;=0,MATCH(C416-{0;1;2;3;4;5;6;7},C417:C$831,0)-1,""),""))</f>
        <v>0</v>
      </c>
      <c r="E416" s="4" t="s">
        <v>16</v>
      </c>
      <c r="F416" s="4" t="s">
        <v>181</v>
      </c>
      <c r="G416" s="5">
        <v>1</v>
      </c>
      <c r="H416" s="5">
        <v>0</v>
      </c>
      <c r="I416" s="5" t="str">
        <f>IFERROR(_xlfn.XLOOKUP(Tableau1[[#This Row],[Groupe rem. article]],$O$3:$O$6,$P$3:$P$6),"")</f>
        <v/>
      </c>
      <c r="J416" s="5" t="str">
        <f ca="1">IFERROR(SUM(OFFSET(J416,1,1,Tableau1[[#This Row],[nombre de sous-niveau]],1)),"")</f>
        <v/>
      </c>
      <c r="K416" s="6" t="str">
        <f>IFERROR(IF(Tableau1[[#This Row],[Type Ligne]]="détail",Tableau1[[#This Row],[Quantité Totale]]*Tableau1[[#This Row],[Prix unitaire HT]]*(1-Tableau1[[#This Row],[% remise ligne]]),""),"")</f>
        <v/>
      </c>
      <c r="L416" s="4" t="s">
        <v>14</v>
      </c>
      <c r="M416" s="5">
        <v>0.01</v>
      </c>
    </row>
    <row r="417" spans="1:13" x14ac:dyDescent="0.2">
      <c r="A417" s="3">
        <v>50000000</v>
      </c>
      <c r="B417" s="4" t="s">
        <v>15</v>
      </c>
      <c r="C417" s="3">
        <v>3</v>
      </c>
      <c r="D417" s="3" cm="1">
        <f t="array" ref="D417">MIN(IFERROR(IF(C417-{0;1;2;3;4;5;6;7}&gt;=0,MATCH(C417-{0;1;2;3;4;5;6;7},C418:C$831,0)-1,""),""))</f>
        <v>0</v>
      </c>
      <c r="E417" s="4" t="s">
        <v>16</v>
      </c>
      <c r="F417" s="4" t="s">
        <v>182</v>
      </c>
      <c r="G417" s="5">
        <v>1</v>
      </c>
      <c r="H417" s="5">
        <v>0</v>
      </c>
      <c r="I417" s="5" t="str">
        <f>IFERROR(_xlfn.XLOOKUP(Tableau1[[#This Row],[Groupe rem. article]],$O$3:$O$6,$P$3:$P$6),"")</f>
        <v/>
      </c>
      <c r="J417" s="5" t="str">
        <f ca="1">IFERROR(SUM(OFFSET(J417,1,1,Tableau1[[#This Row],[nombre de sous-niveau]],1)),"")</f>
        <v/>
      </c>
      <c r="K417" s="6" t="str">
        <f>IFERROR(IF(Tableau1[[#This Row],[Type Ligne]]="détail",Tableau1[[#This Row],[Quantité Totale]]*Tableau1[[#This Row],[Prix unitaire HT]]*(1-Tableau1[[#This Row],[% remise ligne]]),""),"")</f>
        <v/>
      </c>
      <c r="L417" s="4" t="s">
        <v>14</v>
      </c>
      <c r="M417" s="5">
        <v>0.01</v>
      </c>
    </row>
    <row r="418" spans="1:13" x14ac:dyDescent="0.2">
      <c r="A418" s="3">
        <v>51000000</v>
      </c>
      <c r="B418" s="4" t="s">
        <v>15</v>
      </c>
      <c r="C418" s="3">
        <v>3</v>
      </c>
      <c r="D418" s="3" cm="1">
        <f t="array" ref="D418">MIN(IFERROR(IF(C418-{0;1;2;3;4;5;6;7}&gt;=0,MATCH(C418-{0;1;2;3;4;5;6;7},C419:C$831,0)-1,""),""))</f>
        <v>0</v>
      </c>
      <c r="E418" s="4" t="s">
        <v>16</v>
      </c>
      <c r="F418" s="4" t="s">
        <v>183</v>
      </c>
      <c r="G418" s="5">
        <v>2</v>
      </c>
      <c r="H418" s="5">
        <v>0</v>
      </c>
      <c r="I418" s="5" t="str">
        <f>IFERROR(_xlfn.XLOOKUP(Tableau1[[#This Row],[Groupe rem. article]],$O$3:$O$6,$P$3:$P$6),"")</f>
        <v/>
      </c>
      <c r="J418" s="5" t="str">
        <f ca="1">IFERROR(SUM(OFFSET(J418,1,1,Tableau1[[#This Row],[nombre de sous-niveau]],1)),"")</f>
        <v/>
      </c>
      <c r="K418" s="6" t="str">
        <f>IFERROR(IF(Tableau1[[#This Row],[Type Ligne]]="détail",Tableau1[[#This Row],[Quantité Totale]]*Tableau1[[#This Row],[Prix unitaire HT]]*(1-Tableau1[[#This Row],[% remise ligne]]),""),"")</f>
        <v/>
      </c>
      <c r="L418" s="4" t="s">
        <v>14</v>
      </c>
      <c r="M418" s="5">
        <v>0.01</v>
      </c>
    </row>
    <row r="419" spans="1:13" x14ac:dyDescent="0.2">
      <c r="A419" s="3">
        <v>52000000</v>
      </c>
      <c r="B419" s="4" t="s">
        <v>15</v>
      </c>
      <c r="C419" s="3">
        <v>3</v>
      </c>
      <c r="D419" s="3" cm="1">
        <f t="array" ref="D419">MIN(IFERROR(IF(C419-{0;1;2;3;4;5;6;7}&gt;=0,MATCH(C419-{0;1;2;3;4;5;6;7},C420:C$831,0)-1,""),""))</f>
        <v>0</v>
      </c>
      <c r="E419" s="4" t="s">
        <v>16</v>
      </c>
      <c r="F419" s="4" t="s">
        <v>184</v>
      </c>
      <c r="G419" s="5">
        <v>2</v>
      </c>
      <c r="H419" s="5">
        <v>0</v>
      </c>
      <c r="I419" s="5" t="str">
        <f>IFERROR(_xlfn.XLOOKUP(Tableau1[[#This Row],[Groupe rem. article]],$O$3:$O$6,$P$3:$P$6),"")</f>
        <v/>
      </c>
      <c r="J419" s="5" t="str">
        <f ca="1">IFERROR(SUM(OFFSET(J419,1,1,Tableau1[[#This Row],[nombre de sous-niveau]],1)),"")</f>
        <v/>
      </c>
      <c r="K419" s="6" t="str">
        <f>IFERROR(IF(Tableau1[[#This Row],[Type Ligne]]="détail",Tableau1[[#This Row],[Quantité Totale]]*Tableau1[[#This Row],[Prix unitaire HT]]*(1-Tableau1[[#This Row],[% remise ligne]]),""),"")</f>
        <v/>
      </c>
      <c r="L419" s="4" t="s">
        <v>14</v>
      </c>
      <c r="M419" s="5">
        <v>0.01</v>
      </c>
    </row>
    <row r="420" spans="1:13" x14ac:dyDescent="0.2">
      <c r="A420" s="3">
        <v>53000000</v>
      </c>
      <c r="B420" s="4" t="s">
        <v>11</v>
      </c>
      <c r="C420" s="3">
        <v>2</v>
      </c>
      <c r="D420" s="3" cm="1">
        <f t="array" ref="D420">MIN(IFERROR(IF(C420-{0;1;2;3;4;5;6;7}&gt;=0,MATCH(C420-{0;1;2;3;4;5;6;7},C421:C$831,0)-1,""),""))</f>
        <v>2</v>
      </c>
      <c r="E420" s="4" t="s">
        <v>12</v>
      </c>
      <c r="F420" s="4" t="s">
        <v>14</v>
      </c>
      <c r="G420" s="5">
        <v>1</v>
      </c>
      <c r="H420" s="5">
        <v>2897.37</v>
      </c>
      <c r="I420" s="5" t="str">
        <f>IFERROR(_xlfn.XLOOKUP(Tableau1[[#This Row],[Groupe rem. article]],$O$3:$O$6,$P$3:$P$6),"")</f>
        <v/>
      </c>
      <c r="J420" s="5">
        <f ca="1">IFERROR(SUM(OFFSET(J420,1,1,Tableau1[[#This Row],[nombre de sous-niveau]],1)),"")</f>
        <v>2317.8960000000002</v>
      </c>
      <c r="K420" s="6" t="str">
        <f>IFERROR(IF(Tableau1[[#This Row],[Type Ligne]]="détail",Tableau1[[#This Row],[Quantité Totale]]*Tableau1[[#This Row],[Prix unitaire HT]]*(1-Tableau1[[#This Row],[% remise ligne]]),""),"")</f>
        <v/>
      </c>
      <c r="L420" s="4" t="s">
        <v>14</v>
      </c>
      <c r="M420" s="5">
        <v>1.8</v>
      </c>
    </row>
    <row r="421" spans="1:13" x14ac:dyDescent="0.2">
      <c r="A421" s="3">
        <v>54000000</v>
      </c>
      <c r="B421" s="4" t="s">
        <v>15</v>
      </c>
      <c r="C421" s="3">
        <v>3</v>
      </c>
      <c r="D421" s="3" cm="1">
        <f t="array" ref="D421">MIN(IFERROR(IF(C421-{0;1;2;3;4;5;6;7}&gt;=0,MATCH(C421-{0;1;2;3;4;5;6;7},C422:C$831,0)-1,""),""))</f>
        <v>0</v>
      </c>
      <c r="E421" s="4" t="s">
        <v>16</v>
      </c>
      <c r="F421" s="4" t="s">
        <v>185</v>
      </c>
      <c r="G421" s="5">
        <v>294</v>
      </c>
      <c r="H421" s="5">
        <v>6.57</v>
      </c>
      <c r="I421" s="5">
        <f>IFERROR(_xlfn.XLOOKUP(Tableau1[[#This Row],[Groupe rem. article]],$O$3:$O$6,$P$3:$P$6),"")</f>
        <v>0.2</v>
      </c>
      <c r="J421" s="5" t="str">
        <f ca="1">IFERROR(SUM(OFFSET(J421,1,1,Tableau1[[#This Row],[nombre de sous-niveau]],1)),"")</f>
        <v/>
      </c>
      <c r="K421" s="6">
        <f>IFERROR(IF(Tableau1[[#This Row],[Type Ligne]]="détail",Tableau1[[#This Row],[Quantité Totale]]*Tableau1[[#This Row],[Prix unitaire HT]]*(1-Tableau1[[#This Row],[% remise ligne]]),""),"")</f>
        <v>1545.2640000000001</v>
      </c>
      <c r="L421" s="4" t="s">
        <v>186</v>
      </c>
      <c r="M421" s="5">
        <v>0.9</v>
      </c>
    </row>
    <row r="422" spans="1:13" x14ac:dyDescent="0.2">
      <c r="A422" s="3">
        <v>55000000</v>
      </c>
      <c r="B422" s="4" t="s">
        <v>15</v>
      </c>
      <c r="C422" s="3">
        <v>3</v>
      </c>
      <c r="D422" s="3" cm="1">
        <f t="array" ref="D422">MIN(IFERROR(IF(C422-{0;1;2;3;4;5;6;7}&gt;=0,MATCH(C422-{0;1;2;3;4;5;6;7},C423:C$831,0)-1,""),""))</f>
        <v>0</v>
      </c>
      <c r="E422" s="4" t="s">
        <v>16</v>
      </c>
      <c r="F422" s="4" t="s">
        <v>185</v>
      </c>
      <c r="G422" s="5">
        <v>147</v>
      </c>
      <c r="H422" s="5">
        <v>6.57</v>
      </c>
      <c r="I422" s="5">
        <f>IFERROR(_xlfn.XLOOKUP(Tableau1[[#This Row],[Groupe rem. article]],$O$3:$O$6,$P$3:$P$6),"")</f>
        <v>0.2</v>
      </c>
      <c r="J422" s="5" t="str">
        <f ca="1">IFERROR(SUM(OFFSET(J422,1,1,Tableau1[[#This Row],[nombre de sous-niveau]],1)),"")</f>
        <v/>
      </c>
      <c r="K422" s="6">
        <f>IFERROR(IF(Tableau1[[#This Row],[Type Ligne]]="détail",Tableau1[[#This Row],[Quantité Totale]]*Tableau1[[#This Row],[Prix unitaire HT]]*(1-Tableau1[[#This Row],[% remise ligne]]),""),"")</f>
        <v>772.63200000000006</v>
      </c>
      <c r="L422" s="4" t="s">
        <v>186</v>
      </c>
      <c r="M422" s="5">
        <v>0.9</v>
      </c>
    </row>
    <row r="423" spans="1:13" x14ac:dyDescent="0.2">
      <c r="A423" s="3">
        <v>56000000</v>
      </c>
      <c r="B423" s="4" t="s">
        <v>11</v>
      </c>
      <c r="C423" s="3">
        <v>2</v>
      </c>
      <c r="D423" s="3" cm="1">
        <f t="array" ref="D423">MIN(IFERROR(IF(C423-{0;1;2;3;4;5;6;7}&gt;=0,MATCH(C423-{0;1;2;3;4;5;6;7},C424:C$831,0)-1,""),""))</f>
        <v>5</v>
      </c>
      <c r="E423" s="4" t="s">
        <v>12</v>
      </c>
      <c r="F423" s="4" t="s">
        <v>14</v>
      </c>
      <c r="G423" s="5">
        <v>1</v>
      </c>
      <c r="H423" s="5">
        <v>18.72</v>
      </c>
      <c r="I423" s="5" t="str">
        <f>IFERROR(_xlfn.XLOOKUP(Tableau1[[#This Row],[Groupe rem. article]],$O$3:$O$6,$P$3:$P$6),"")</f>
        <v/>
      </c>
      <c r="J423" s="5">
        <f ca="1">IFERROR(SUM(OFFSET(J423,1,1,Tableau1[[#This Row],[nombre de sous-niveau]],1)),"")</f>
        <v>14.904</v>
      </c>
      <c r="K423" s="6" t="str">
        <f>IFERROR(IF(Tableau1[[#This Row],[Type Ligne]]="détail",Tableau1[[#This Row],[Quantité Totale]]*Tableau1[[#This Row],[Prix unitaire HT]]*(1-Tableau1[[#This Row],[% remise ligne]]),""),"")</f>
        <v/>
      </c>
      <c r="L423" s="4" t="s">
        <v>14</v>
      </c>
      <c r="M423" s="5">
        <v>2.6589999999999998</v>
      </c>
    </row>
    <row r="424" spans="1:13" x14ac:dyDescent="0.2">
      <c r="A424" s="3">
        <v>57000000</v>
      </c>
      <c r="B424" s="4" t="s">
        <v>11</v>
      </c>
      <c r="C424" s="3">
        <v>3</v>
      </c>
      <c r="D424" s="3" cm="1">
        <f t="array" ref="D424">MIN(IFERROR(IF(C424-{0;1;2;3;4;5;6;7}&gt;=0,MATCH(C424-{0;1;2;3;4;5;6;7},C425:C$831,0)-1,""),""))</f>
        <v>4</v>
      </c>
      <c r="E424" s="4" t="s">
        <v>17</v>
      </c>
      <c r="F424" s="4" t="s">
        <v>187</v>
      </c>
      <c r="G424" s="5">
        <v>1</v>
      </c>
      <c r="H424" s="5">
        <v>18.72</v>
      </c>
      <c r="I424" s="5" t="str">
        <f>IFERROR(_xlfn.XLOOKUP(Tableau1[[#This Row],[Groupe rem. article]],$O$3:$O$6,$P$3:$P$6),"")</f>
        <v/>
      </c>
      <c r="J424" s="5">
        <f ca="1">IFERROR(SUM(OFFSET(J424,1,1,Tableau1[[#This Row],[nombre de sous-niveau]],1)),"")</f>
        <v>14.904</v>
      </c>
      <c r="K424" s="6" t="str">
        <f>IFERROR(IF(Tableau1[[#This Row],[Type Ligne]]="détail",Tableau1[[#This Row],[Quantité Totale]]*Tableau1[[#This Row],[Prix unitaire HT]]*(1-Tableau1[[#This Row],[% remise ligne]]),""),"")</f>
        <v/>
      </c>
      <c r="L424" s="4" t="s">
        <v>14</v>
      </c>
      <c r="M424" s="5">
        <v>2.6589999999999998</v>
      </c>
    </row>
    <row r="425" spans="1:13" x14ac:dyDescent="0.2">
      <c r="A425" s="3">
        <v>57010000</v>
      </c>
      <c r="B425" s="4" t="s">
        <v>15</v>
      </c>
      <c r="C425" s="3">
        <v>4</v>
      </c>
      <c r="D425" s="3" cm="1">
        <f t="array" ref="D425">MIN(IFERROR(IF(C425-{0;1;2;3;4;5;6;7}&gt;=0,MATCH(C425-{0;1;2;3;4;5;6;7},C426:C$831,0)-1,""),""))</f>
        <v>0</v>
      </c>
      <c r="E425" s="4" t="s">
        <v>16</v>
      </c>
      <c r="F425" s="4" t="s">
        <v>188</v>
      </c>
      <c r="G425" s="5">
        <v>1</v>
      </c>
      <c r="H425" s="5">
        <v>5.85</v>
      </c>
      <c r="I425" s="5">
        <f>IFERROR(_xlfn.XLOOKUP(Tableau1[[#This Row],[Groupe rem. article]],$O$3:$O$6,$P$3:$P$6),"")</f>
        <v>0.2</v>
      </c>
      <c r="J425" s="5" t="str">
        <f ca="1">IFERROR(SUM(OFFSET(J425,1,1,Tableau1[[#This Row],[nombre de sous-niveau]],1)),"")</f>
        <v/>
      </c>
      <c r="K425" s="6">
        <f>IFERROR(IF(Tableau1[[#This Row],[Type Ligne]]="détail",Tableau1[[#This Row],[Quantité Totale]]*Tableau1[[#This Row],[Prix unitaire HT]]*(1-Tableau1[[#This Row],[% remise ligne]]),""),"")</f>
        <v>4.68</v>
      </c>
      <c r="L425" s="4" t="s">
        <v>39</v>
      </c>
      <c r="M425" s="5">
        <v>1.0549999999999999</v>
      </c>
    </row>
    <row r="426" spans="1:13" x14ac:dyDescent="0.2">
      <c r="A426" s="3">
        <v>57020000</v>
      </c>
      <c r="B426" s="4" t="s">
        <v>15</v>
      </c>
      <c r="C426" s="3">
        <v>4</v>
      </c>
      <c r="D426" s="3" cm="1">
        <f t="array" ref="D426">MIN(IFERROR(IF(C426-{0;1;2;3;4;5;6;7}&gt;=0,MATCH(C426-{0;1;2;3;4;5;6;7},C427:C$831,0)-1,""),""))</f>
        <v>0</v>
      </c>
      <c r="E426" s="4" t="s">
        <v>16</v>
      </c>
      <c r="F426" s="4" t="s">
        <v>189</v>
      </c>
      <c r="G426" s="5">
        <v>1</v>
      </c>
      <c r="H426" s="5">
        <v>12.15</v>
      </c>
      <c r="I426" s="5">
        <f>IFERROR(_xlfn.XLOOKUP(Tableau1[[#This Row],[Groupe rem. article]],$O$3:$O$6,$P$3:$P$6),"")</f>
        <v>0.2</v>
      </c>
      <c r="J426" s="5" t="str">
        <f ca="1">IFERROR(SUM(OFFSET(J426,1,1,Tableau1[[#This Row],[nombre de sous-niveau]],1)),"")</f>
        <v/>
      </c>
      <c r="K426" s="6">
        <f>IFERROR(IF(Tableau1[[#This Row],[Type Ligne]]="détail",Tableau1[[#This Row],[Quantité Totale]]*Tableau1[[#This Row],[Prix unitaire HT]]*(1-Tableau1[[#This Row],[% remise ligne]]),""),"")</f>
        <v>9.7200000000000006</v>
      </c>
      <c r="L426" s="4" t="s">
        <v>39</v>
      </c>
      <c r="M426" s="5">
        <v>1.5640000000000001</v>
      </c>
    </row>
    <row r="427" spans="1:13" x14ac:dyDescent="0.2">
      <c r="A427" s="3">
        <v>57030000</v>
      </c>
      <c r="B427" s="4" t="s">
        <v>15</v>
      </c>
      <c r="C427" s="3">
        <v>4</v>
      </c>
      <c r="D427" s="3" cm="1">
        <f t="array" ref="D427">MIN(IFERROR(IF(C427-{0;1;2;3;4;5;6;7}&gt;=0,MATCH(C427-{0;1;2;3;4;5;6;7},C428:C$831,0)-1,""),""))</f>
        <v>0</v>
      </c>
      <c r="E427" s="4" t="s">
        <v>16</v>
      </c>
      <c r="F427" s="4" t="s">
        <v>45</v>
      </c>
      <c r="G427" s="5">
        <v>1</v>
      </c>
      <c r="H427" s="5">
        <v>0.51</v>
      </c>
      <c r="I427" s="5">
        <f>IFERROR(_xlfn.XLOOKUP(Tableau1[[#This Row],[Groupe rem. article]],$O$3:$O$6,$P$3:$P$6),"")</f>
        <v>0.3</v>
      </c>
      <c r="J427" s="5" t="str">
        <f ca="1">IFERROR(SUM(OFFSET(J427,1,1,Tableau1[[#This Row],[nombre de sous-niveau]],1)),"")</f>
        <v/>
      </c>
      <c r="K427" s="6">
        <f>IFERROR(IF(Tableau1[[#This Row],[Type Ligne]]="détail",Tableau1[[#This Row],[Quantité Totale]]*Tableau1[[#This Row],[Prix unitaire HT]]*(1-Tableau1[[#This Row],[% remise ligne]]),""),"")</f>
        <v>0.35699999999999998</v>
      </c>
      <c r="L427" s="4" t="s">
        <v>24</v>
      </c>
      <c r="M427" s="5">
        <v>0.03</v>
      </c>
    </row>
    <row r="428" spans="1:13" x14ac:dyDescent="0.2">
      <c r="A428" s="3">
        <v>57040000</v>
      </c>
      <c r="B428" s="4" t="s">
        <v>15</v>
      </c>
      <c r="C428" s="3">
        <v>4</v>
      </c>
      <c r="D428" s="3" cm="1">
        <f t="array" ref="D428">MIN(IFERROR(IF(C428-{0;1;2;3;4;5;6;7}&gt;=0,MATCH(C428-{0;1;2;3;4;5;6;7},C429:C$831,0)-1,""),""))</f>
        <v>0</v>
      </c>
      <c r="E428" s="4" t="s">
        <v>16</v>
      </c>
      <c r="F428" s="4" t="s">
        <v>23</v>
      </c>
      <c r="G428" s="5">
        <v>1</v>
      </c>
      <c r="H428" s="5">
        <v>0.21</v>
      </c>
      <c r="I428" s="5">
        <f>IFERROR(_xlfn.XLOOKUP(Tableau1[[#This Row],[Groupe rem. article]],$O$3:$O$6,$P$3:$P$6),"")</f>
        <v>0.3</v>
      </c>
      <c r="J428" s="5" t="str">
        <f ca="1">IFERROR(SUM(OFFSET(J428,1,1,Tableau1[[#This Row],[nombre de sous-niveau]],1)),"")</f>
        <v/>
      </c>
      <c r="K428" s="6">
        <f>IFERROR(IF(Tableau1[[#This Row],[Type Ligne]]="détail",Tableau1[[#This Row],[Quantité Totale]]*Tableau1[[#This Row],[Prix unitaire HT]]*(1-Tableau1[[#This Row],[% remise ligne]]),""),"")</f>
        <v>0.14699999999999999</v>
      </c>
      <c r="L428" s="4" t="s">
        <v>24</v>
      </c>
      <c r="M428" s="5">
        <v>0.01</v>
      </c>
    </row>
    <row r="429" spans="1:13" x14ac:dyDescent="0.2">
      <c r="A429" s="3">
        <v>58000000</v>
      </c>
      <c r="B429" s="4" t="s">
        <v>11</v>
      </c>
      <c r="C429" s="3">
        <v>1</v>
      </c>
      <c r="D429" s="3" cm="1">
        <f t="array" ref="D429">MIN(IFERROR(IF(C429-{0;1;2;3;4;5;6;7}&gt;=0,MATCH(C429-{0;1;2;3;4;5;6;7},C430:C$831,0)-1,""),""))</f>
        <v>59</v>
      </c>
      <c r="E429" s="4" t="s">
        <v>12</v>
      </c>
      <c r="F429" s="4" t="s">
        <v>14</v>
      </c>
      <c r="G429" s="5">
        <v>1</v>
      </c>
      <c r="H429" s="5">
        <v>5905.63</v>
      </c>
      <c r="I429" s="5" t="str">
        <f>IFERROR(_xlfn.XLOOKUP(Tableau1[[#This Row],[Groupe rem. article]],$O$3:$O$6,$P$3:$P$6),"")</f>
        <v/>
      </c>
      <c r="J429" s="5">
        <f ca="1">IFERROR(SUM(OFFSET(J429,1,1,Tableau1[[#This Row],[nombre de sous-niveau]],1)),"")</f>
        <v>4370.3397600000008</v>
      </c>
      <c r="K429" s="6" t="str">
        <f>IFERROR(IF(Tableau1[[#This Row],[Type Ligne]]="détail",Tableau1[[#This Row],[Quantité Totale]]*Tableau1[[#This Row],[Prix unitaire HT]]*(1-Tableau1[[#This Row],[% remise ligne]]),""),"")</f>
        <v/>
      </c>
      <c r="L429" s="4" t="s">
        <v>14</v>
      </c>
      <c r="M429" s="5">
        <v>113.163</v>
      </c>
    </row>
    <row r="430" spans="1:13" x14ac:dyDescent="0.2">
      <c r="A430" s="3">
        <v>59000000</v>
      </c>
      <c r="B430" s="4" t="s">
        <v>11</v>
      </c>
      <c r="C430" s="3">
        <v>2</v>
      </c>
      <c r="D430" s="3" cm="1">
        <f t="array" ref="D430">MIN(IFERROR(IF(C430-{0;1;2;3;4;5;6;7}&gt;=0,MATCH(C430-{0;1;2;3;4;5;6;7},C431:C$831,0)-1,""),""))</f>
        <v>58</v>
      </c>
      <c r="E430" s="4" t="s">
        <v>12</v>
      </c>
      <c r="F430" s="4" t="s">
        <v>14</v>
      </c>
      <c r="G430" s="5">
        <v>1</v>
      </c>
      <c r="H430" s="5">
        <v>5905.63</v>
      </c>
      <c r="I430" s="5" t="str">
        <f>IFERROR(_xlfn.XLOOKUP(Tableau1[[#This Row],[Groupe rem. article]],$O$3:$O$6,$P$3:$P$6),"")</f>
        <v/>
      </c>
      <c r="J430" s="5">
        <f ca="1">IFERROR(SUM(OFFSET(J430,1,1,Tableau1[[#This Row],[nombre de sous-niveau]],1)),"")</f>
        <v>4370.3397600000008</v>
      </c>
      <c r="K430" s="6" t="str">
        <f>IFERROR(IF(Tableau1[[#This Row],[Type Ligne]]="détail",Tableau1[[#This Row],[Quantité Totale]]*Tableau1[[#This Row],[Prix unitaire HT]]*(1-Tableau1[[#This Row],[% remise ligne]]),""),"")</f>
        <v/>
      </c>
      <c r="L430" s="4" t="s">
        <v>14</v>
      </c>
      <c r="M430" s="5">
        <v>113.163</v>
      </c>
    </row>
    <row r="431" spans="1:13" x14ac:dyDescent="0.2">
      <c r="A431" s="3">
        <v>60000000</v>
      </c>
      <c r="B431" s="4" t="s">
        <v>11</v>
      </c>
      <c r="C431" s="3">
        <v>3</v>
      </c>
      <c r="D431" s="3" cm="1">
        <f t="array" ref="D431">MIN(IFERROR(IF(C431-{0;1;2;3;4;5;6;7}&gt;=0,MATCH(C431-{0;1;2;3;4;5;6;7},C432:C$831,0)-1,""),""))</f>
        <v>30</v>
      </c>
      <c r="E431" s="4" t="s">
        <v>12</v>
      </c>
      <c r="F431" s="4" t="s">
        <v>14</v>
      </c>
      <c r="G431" s="5">
        <v>1</v>
      </c>
      <c r="H431" s="5">
        <v>1748.12</v>
      </c>
      <c r="I431" s="5" t="str">
        <f>IFERROR(_xlfn.XLOOKUP(Tableau1[[#This Row],[Groupe rem. article]],$O$3:$O$6,$P$3:$P$6),"")</f>
        <v/>
      </c>
      <c r="J431" s="5">
        <f ca="1">IFERROR(SUM(OFFSET(J431,1,1,Tableau1[[#This Row],[nombre de sous-niveau]],1)),"")</f>
        <v>1081.5945599999998</v>
      </c>
      <c r="K431" s="6" t="str">
        <f>IFERROR(IF(Tableau1[[#This Row],[Type Ligne]]="détail",Tableau1[[#This Row],[Quantité Totale]]*Tableau1[[#This Row],[Prix unitaire HT]]*(1-Tableau1[[#This Row],[% remise ligne]]),""),"")</f>
        <v/>
      </c>
      <c r="L431" s="4" t="s">
        <v>14</v>
      </c>
      <c r="M431" s="5">
        <v>62.518000000000001</v>
      </c>
    </row>
    <row r="432" spans="1:13" x14ac:dyDescent="0.2">
      <c r="A432" s="3">
        <v>61000000</v>
      </c>
      <c r="B432" s="4" t="s">
        <v>11</v>
      </c>
      <c r="C432" s="3">
        <v>4</v>
      </c>
      <c r="D432" s="3" cm="1">
        <f t="array" ref="D432">MIN(IFERROR(IF(C432-{0;1;2;3;4;5;6;7}&gt;=0,MATCH(C432-{0;1;2;3;4;5;6;7},C433:C$831,0)-1,""),""))</f>
        <v>18</v>
      </c>
      <c r="E432" s="4" t="s">
        <v>17</v>
      </c>
      <c r="F432" s="4" t="s">
        <v>190</v>
      </c>
      <c r="G432" s="5">
        <v>2</v>
      </c>
      <c r="H432" s="5">
        <v>717.82</v>
      </c>
      <c r="I432" s="5">
        <f>IFERROR(_xlfn.XLOOKUP(Tableau1[[#This Row],[Groupe rem. article]],$O$3:$O$6,$P$3:$P$6),"")</f>
        <v>0.4</v>
      </c>
      <c r="J432" s="5">
        <f ca="1">IFERROR(SUM(OFFSET(J432,1,1,Tableau1[[#This Row],[nombre de sous-niveau]],1)),"")</f>
        <v>891.85055999999986</v>
      </c>
      <c r="K432" s="6" t="str">
        <f>IFERROR(IF(Tableau1[[#This Row],[Type Ligne]]="détail",Tableau1[[#This Row],[Quantité Totale]]*Tableau1[[#This Row],[Prix unitaire HT]]*(1-Tableau1[[#This Row],[% remise ligne]]),""),"")</f>
        <v/>
      </c>
      <c r="L432" s="4" t="s">
        <v>19</v>
      </c>
      <c r="M432" s="5">
        <v>50.591000000000001</v>
      </c>
    </row>
    <row r="433" spans="1:13" x14ac:dyDescent="0.2">
      <c r="A433" s="3">
        <v>61010000</v>
      </c>
      <c r="B433" s="4" t="s">
        <v>15</v>
      </c>
      <c r="C433" s="3">
        <v>5</v>
      </c>
      <c r="D433" s="3" cm="1">
        <f t="array" ref="D433">MIN(IFERROR(IF(C433-{0;1;2;3;4;5;6;7}&gt;=0,MATCH(C433-{0;1;2;3;4;5;6;7},C434:C$831,0)-1,""),""))</f>
        <v>0</v>
      </c>
      <c r="E433" s="4" t="s">
        <v>16</v>
      </c>
      <c r="F433" s="4" t="s">
        <v>191</v>
      </c>
      <c r="G433" s="5">
        <v>2</v>
      </c>
      <c r="H433" s="5">
        <v>38.1</v>
      </c>
      <c r="I433" s="5">
        <f>IFERROR(_xlfn.XLOOKUP(Tableau1[[#This Row],[Groupe rem. article]],$O$3:$O$6,$P$3:$P$6),"")</f>
        <v>0.4</v>
      </c>
      <c r="J433" s="5" t="str">
        <f ca="1">IFERROR(SUM(OFFSET(J433,1,1,Tableau1[[#This Row],[nombre de sous-niveau]],1)),"")</f>
        <v/>
      </c>
      <c r="K433" s="6">
        <f>IFERROR(IF(Tableau1[[#This Row],[Type Ligne]]="détail",Tableau1[[#This Row],[Quantité Totale]]*Tableau1[[#This Row],[Prix unitaire HT]]*(1-Tableau1[[#This Row],[% remise ligne]]),""),"")</f>
        <v>45.72</v>
      </c>
      <c r="L433" s="4" t="s">
        <v>19</v>
      </c>
      <c r="M433" s="5">
        <v>5.8860000000000001</v>
      </c>
    </row>
    <row r="434" spans="1:13" x14ac:dyDescent="0.2">
      <c r="A434" s="3">
        <v>61020000</v>
      </c>
      <c r="B434" s="4" t="s">
        <v>15</v>
      </c>
      <c r="C434" s="3">
        <v>5</v>
      </c>
      <c r="D434" s="3" cm="1">
        <f t="array" ref="D434">MIN(IFERROR(IF(C434-{0;1;2;3;4;5;6;7}&gt;=0,MATCH(C434-{0;1;2;3;4;5;6;7},C435:C$831,0)-1,""),""))</f>
        <v>0</v>
      </c>
      <c r="E434" s="4" t="s">
        <v>16</v>
      </c>
      <c r="F434" s="4" t="s">
        <v>73</v>
      </c>
      <c r="G434" s="5">
        <v>12</v>
      </c>
      <c r="H434" s="5">
        <v>0.38</v>
      </c>
      <c r="I434" s="5">
        <f>IFERROR(_xlfn.XLOOKUP(Tableau1[[#This Row],[Groupe rem. article]],$O$3:$O$6,$P$3:$P$6),"")</f>
        <v>0.3</v>
      </c>
      <c r="J434" s="5" t="str">
        <f ca="1">IFERROR(SUM(OFFSET(J434,1,1,Tableau1[[#This Row],[nombre de sous-niveau]],1)),"")</f>
        <v/>
      </c>
      <c r="K434" s="6">
        <f>IFERROR(IF(Tableau1[[#This Row],[Type Ligne]]="détail",Tableau1[[#This Row],[Quantité Totale]]*Tableau1[[#This Row],[Prix unitaire HT]]*(1-Tableau1[[#This Row],[% remise ligne]]),""),"")</f>
        <v>3.1920000000000002</v>
      </c>
      <c r="L434" s="4" t="s">
        <v>24</v>
      </c>
      <c r="M434" s="5">
        <v>0.03</v>
      </c>
    </row>
    <row r="435" spans="1:13" x14ac:dyDescent="0.2">
      <c r="A435" s="3">
        <v>61030000</v>
      </c>
      <c r="B435" s="4" t="s">
        <v>15</v>
      </c>
      <c r="C435" s="3">
        <v>5</v>
      </c>
      <c r="D435" s="3" cm="1">
        <f t="array" ref="D435">MIN(IFERROR(IF(C435-{0;1;2;3;4;5;6;7}&gt;=0,MATCH(C435-{0;1;2;3;4;5;6;7},C436:C$831,0)-1,""),""))</f>
        <v>0</v>
      </c>
      <c r="E435" s="4" t="s">
        <v>16</v>
      </c>
      <c r="F435" s="4" t="s">
        <v>37</v>
      </c>
      <c r="G435" s="5">
        <v>4</v>
      </c>
      <c r="H435" s="5">
        <v>0.5</v>
      </c>
      <c r="I435" s="5">
        <f>IFERROR(_xlfn.XLOOKUP(Tableau1[[#This Row],[Groupe rem. article]],$O$3:$O$6,$P$3:$P$6),"")</f>
        <v>0.3</v>
      </c>
      <c r="J435" s="5" t="str">
        <f ca="1">IFERROR(SUM(OFFSET(J435,1,1,Tableau1[[#This Row],[nombre de sous-niveau]],1)),"")</f>
        <v/>
      </c>
      <c r="K435" s="6">
        <f>IFERROR(IF(Tableau1[[#This Row],[Type Ligne]]="détail",Tableau1[[#This Row],[Quantité Totale]]*Tableau1[[#This Row],[Prix unitaire HT]]*(1-Tableau1[[#This Row],[% remise ligne]]),""),"")</f>
        <v>1.4</v>
      </c>
      <c r="L435" s="4" t="s">
        <v>24</v>
      </c>
      <c r="M435" s="5">
        <v>0.04</v>
      </c>
    </row>
    <row r="436" spans="1:13" x14ac:dyDescent="0.2">
      <c r="A436" s="3">
        <v>61040000</v>
      </c>
      <c r="B436" s="4" t="s">
        <v>15</v>
      </c>
      <c r="C436" s="3">
        <v>5</v>
      </c>
      <c r="D436" s="3" cm="1">
        <f t="array" ref="D436">MIN(IFERROR(IF(C436-{0;1;2;3;4;5;6;7}&gt;=0,MATCH(C436-{0;1;2;3;4;5;6;7},C437:C$831,0)-1,""),""))</f>
        <v>0</v>
      </c>
      <c r="E436" s="4" t="s">
        <v>16</v>
      </c>
      <c r="F436" s="4" t="s">
        <v>156</v>
      </c>
      <c r="G436" s="5">
        <v>24</v>
      </c>
      <c r="H436" s="5">
        <v>0.09</v>
      </c>
      <c r="I436" s="5">
        <f>IFERROR(_xlfn.XLOOKUP(Tableau1[[#This Row],[Groupe rem. article]],$O$3:$O$6,$P$3:$P$6),"")</f>
        <v>0.3</v>
      </c>
      <c r="J436" s="5" t="str">
        <f ca="1">IFERROR(SUM(OFFSET(J436,1,1,Tableau1[[#This Row],[nombre de sous-niveau]],1)),"")</f>
        <v/>
      </c>
      <c r="K436" s="6">
        <f>IFERROR(IF(Tableau1[[#This Row],[Type Ligne]]="détail",Tableau1[[#This Row],[Quantité Totale]]*Tableau1[[#This Row],[Prix unitaire HT]]*(1-Tableau1[[#This Row],[% remise ligne]]),""),"")</f>
        <v>1.512</v>
      </c>
      <c r="L436" s="4" t="s">
        <v>24</v>
      </c>
      <c r="M436" s="5">
        <v>5.0000000000000001E-3</v>
      </c>
    </row>
    <row r="437" spans="1:13" x14ac:dyDescent="0.2">
      <c r="A437" s="3">
        <v>61050000</v>
      </c>
      <c r="B437" s="4" t="s">
        <v>15</v>
      </c>
      <c r="C437" s="3">
        <v>5</v>
      </c>
      <c r="D437" s="3" cm="1">
        <f t="array" ref="D437">MIN(IFERROR(IF(C437-{0;1;2;3;4;5;6;7}&gt;=0,MATCH(C437-{0;1;2;3;4;5;6;7},C438:C$831,0)-1,""),""))</f>
        <v>0</v>
      </c>
      <c r="E437" s="4" t="s">
        <v>16</v>
      </c>
      <c r="F437" s="4" t="s">
        <v>35</v>
      </c>
      <c r="G437" s="5">
        <v>46</v>
      </c>
      <c r="H437" s="5">
        <v>7.0000000000000007E-2</v>
      </c>
      <c r="I437" s="5">
        <f>IFERROR(_xlfn.XLOOKUP(Tableau1[[#This Row],[Groupe rem. article]],$O$3:$O$6,$P$3:$P$6),"")</f>
        <v>0.3</v>
      </c>
      <c r="J437" s="5" t="str">
        <f ca="1">IFERROR(SUM(OFFSET(J437,1,1,Tableau1[[#This Row],[nombre de sous-niveau]],1)),"")</f>
        <v/>
      </c>
      <c r="K437" s="6">
        <f>IFERROR(IF(Tableau1[[#This Row],[Type Ligne]]="détail",Tableau1[[#This Row],[Quantité Totale]]*Tableau1[[#This Row],[Prix unitaire HT]]*(1-Tableau1[[#This Row],[% remise ligne]]),""),"")</f>
        <v>2.254</v>
      </c>
      <c r="L437" s="4" t="s">
        <v>24</v>
      </c>
      <c r="M437" s="5">
        <v>3.0000000000000001E-3</v>
      </c>
    </row>
    <row r="438" spans="1:13" x14ac:dyDescent="0.2">
      <c r="A438" s="3">
        <v>61060000</v>
      </c>
      <c r="B438" s="4" t="s">
        <v>15</v>
      </c>
      <c r="C438" s="3">
        <v>5</v>
      </c>
      <c r="D438" s="3" cm="1">
        <f t="array" ref="D438">MIN(IFERROR(IF(C438-{0;1;2;3;4;5;6;7}&gt;=0,MATCH(C438-{0;1;2;3;4;5;6;7},C439:C$831,0)-1,""),""))</f>
        <v>0</v>
      </c>
      <c r="E438" s="4" t="s">
        <v>16</v>
      </c>
      <c r="F438" s="4" t="s">
        <v>101</v>
      </c>
      <c r="G438" s="5">
        <v>8</v>
      </c>
      <c r="H438" s="5">
        <v>0.06</v>
      </c>
      <c r="I438" s="5">
        <f>IFERROR(_xlfn.XLOOKUP(Tableau1[[#This Row],[Groupe rem. article]],$O$3:$O$6,$P$3:$P$6),"")</f>
        <v>0.3</v>
      </c>
      <c r="J438" s="5" t="str">
        <f ca="1">IFERROR(SUM(OFFSET(J438,1,1,Tableau1[[#This Row],[nombre de sous-niveau]],1)),"")</f>
        <v/>
      </c>
      <c r="K438" s="6">
        <f>IFERROR(IF(Tableau1[[#This Row],[Type Ligne]]="détail",Tableau1[[#This Row],[Quantité Totale]]*Tableau1[[#This Row],[Prix unitaire HT]]*(1-Tableau1[[#This Row],[% remise ligne]]),""),"")</f>
        <v>0.33599999999999997</v>
      </c>
      <c r="L438" s="4" t="s">
        <v>24</v>
      </c>
      <c r="M438" s="5">
        <v>3.0000000000000001E-3</v>
      </c>
    </row>
    <row r="439" spans="1:13" x14ac:dyDescent="0.2">
      <c r="A439" s="3">
        <v>61070000</v>
      </c>
      <c r="B439" s="4" t="s">
        <v>15</v>
      </c>
      <c r="C439" s="3">
        <v>5</v>
      </c>
      <c r="D439" s="3" cm="1">
        <f t="array" ref="D439">MIN(IFERROR(IF(C439-{0;1;2;3;4;5;6;7}&gt;=0,MATCH(C439-{0;1;2;3;4;5;6;7},C440:C$831,0)-1,""),""))</f>
        <v>0</v>
      </c>
      <c r="E439" s="4" t="s">
        <v>16</v>
      </c>
      <c r="F439" s="4" t="s">
        <v>131</v>
      </c>
      <c r="G439" s="5">
        <v>3.84</v>
      </c>
      <c r="H439" s="5">
        <v>51.47</v>
      </c>
      <c r="I439" s="5">
        <f>IFERROR(_xlfn.XLOOKUP(Tableau1[[#This Row],[Groupe rem. article]],$O$3:$O$6,$P$3:$P$6),"")</f>
        <v>0.3</v>
      </c>
      <c r="J439" s="5" t="str">
        <f ca="1">IFERROR(SUM(OFFSET(J439,1,1,Tableau1[[#This Row],[nombre de sous-niveau]],1)),"")</f>
        <v/>
      </c>
      <c r="K439" s="6">
        <f>IFERROR(IF(Tableau1[[#This Row],[Type Ligne]]="détail",Tableau1[[#This Row],[Quantité Totale]]*Tableau1[[#This Row],[Prix unitaire HT]]*(1-Tableau1[[#This Row],[% remise ligne]]),""),"")</f>
        <v>138.35135999999997</v>
      </c>
      <c r="L439" s="4" t="s">
        <v>24</v>
      </c>
      <c r="M439" s="5">
        <v>3.9089999999999998</v>
      </c>
    </row>
    <row r="440" spans="1:13" x14ac:dyDescent="0.2">
      <c r="A440" s="3">
        <v>61080000</v>
      </c>
      <c r="B440" s="4" t="s">
        <v>15</v>
      </c>
      <c r="C440" s="3">
        <v>5</v>
      </c>
      <c r="D440" s="3" cm="1">
        <f t="array" ref="D440">MIN(IFERROR(IF(C440-{0;1;2;3;4;5;6;7}&gt;=0,MATCH(C440-{0;1;2;3;4;5;6;7},C441:C$831,0)-1,""),""))</f>
        <v>0</v>
      </c>
      <c r="E440" s="4" t="s">
        <v>16</v>
      </c>
      <c r="F440" s="4" t="s">
        <v>110</v>
      </c>
      <c r="G440" s="5">
        <v>12.8</v>
      </c>
      <c r="H440" s="5">
        <v>2.73</v>
      </c>
      <c r="I440" s="5">
        <f>IFERROR(_xlfn.XLOOKUP(Tableau1[[#This Row],[Groupe rem. article]],$O$3:$O$6,$P$3:$P$6),"")</f>
        <v>0.3</v>
      </c>
      <c r="J440" s="5" t="str">
        <f ca="1">IFERROR(SUM(OFFSET(J440,1,1,Tableau1[[#This Row],[nombre de sous-niveau]],1)),"")</f>
        <v/>
      </c>
      <c r="K440" s="6">
        <f>IFERROR(IF(Tableau1[[#This Row],[Type Ligne]]="détail",Tableau1[[#This Row],[Quantité Totale]]*Tableau1[[#This Row],[Prix unitaire HT]]*(1-Tableau1[[#This Row],[% remise ligne]]),""),"")</f>
        <v>24.460799999999999</v>
      </c>
      <c r="L440" s="4" t="s">
        <v>24</v>
      </c>
      <c r="M440" s="5">
        <v>0.3</v>
      </c>
    </row>
    <row r="441" spans="1:13" x14ac:dyDescent="0.2">
      <c r="A441" s="3">
        <v>61090000</v>
      </c>
      <c r="B441" s="4" t="s">
        <v>15</v>
      </c>
      <c r="C441" s="3">
        <v>5</v>
      </c>
      <c r="D441" s="3" cm="1">
        <f t="array" ref="D441">MIN(IFERROR(IF(C441-{0;1;2;3;4;5;6;7}&gt;=0,MATCH(C441-{0;1;2;3;4;5;6;7},C442:C$831,0)-1,""),""))</f>
        <v>0</v>
      </c>
      <c r="E441" s="4" t="s">
        <v>16</v>
      </c>
      <c r="F441" s="4" t="s">
        <v>111</v>
      </c>
      <c r="G441" s="5">
        <v>12.8</v>
      </c>
      <c r="H441" s="5">
        <v>1.45</v>
      </c>
      <c r="I441" s="5">
        <f>IFERROR(_xlfn.XLOOKUP(Tableau1[[#This Row],[Groupe rem. article]],$O$3:$O$6,$P$3:$P$6),"")</f>
        <v>0.3</v>
      </c>
      <c r="J441" s="5" t="str">
        <f ca="1">IFERROR(SUM(OFFSET(J441,1,1,Tableau1[[#This Row],[nombre de sous-niveau]],1)),"")</f>
        <v/>
      </c>
      <c r="K441" s="6">
        <f>IFERROR(IF(Tableau1[[#This Row],[Type Ligne]]="détail",Tableau1[[#This Row],[Quantité Totale]]*Tableau1[[#This Row],[Prix unitaire HT]]*(1-Tableau1[[#This Row],[% remise ligne]]),""),"")</f>
        <v>12.991999999999999</v>
      </c>
      <c r="L441" s="4" t="s">
        <v>24</v>
      </c>
      <c r="M441" s="5">
        <v>0.14299999999999999</v>
      </c>
    </row>
    <row r="442" spans="1:13" x14ac:dyDescent="0.2">
      <c r="A442" s="3">
        <v>61100000</v>
      </c>
      <c r="B442" s="4" t="s">
        <v>15</v>
      </c>
      <c r="C442" s="3">
        <v>5</v>
      </c>
      <c r="D442" s="3" cm="1">
        <f t="array" ref="D442">MIN(IFERROR(IF(C442-{0;1;2;3;4;5;6;7}&gt;=0,MATCH(C442-{0;1;2;3;4;5;6;7},C443:C$831,0)-1,""),""))</f>
        <v>0</v>
      </c>
      <c r="E442" s="4" t="s">
        <v>16</v>
      </c>
      <c r="F442" s="4" t="s">
        <v>192</v>
      </c>
      <c r="G442" s="5">
        <v>4</v>
      </c>
      <c r="H442" s="5">
        <v>3.1</v>
      </c>
      <c r="I442" s="5">
        <f>IFERROR(_xlfn.XLOOKUP(Tableau1[[#This Row],[Groupe rem. article]],$O$3:$O$6,$P$3:$P$6),"")</f>
        <v>0.3</v>
      </c>
      <c r="J442" s="5" t="str">
        <f ca="1">IFERROR(SUM(OFFSET(J442,1,1,Tableau1[[#This Row],[nombre de sous-niveau]],1)),"")</f>
        <v/>
      </c>
      <c r="K442" s="6">
        <f>IFERROR(IF(Tableau1[[#This Row],[Type Ligne]]="détail",Tableau1[[#This Row],[Quantité Totale]]*Tableau1[[#This Row],[Prix unitaire HT]]*(1-Tableau1[[#This Row],[% remise ligne]]),""),"")</f>
        <v>8.68</v>
      </c>
      <c r="L442" s="4" t="s">
        <v>24</v>
      </c>
      <c r="M442" s="5">
        <v>0.25</v>
      </c>
    </row>
    <row r="443" spans="1:13" x14ac:dyDescent="0.2">
      <c r="A443" s="3">
        <v>61110000</v>
      </c>
      <c r="B443" s="4" t="s">
        <v>15</v>
      </c>
      <c r="C443" s="3">
        <v>5</v>
      </c>
      <c r="D443" s="3" cm="1">
        <f t="array" ref="D443">MIN(IFERROR(IF(C443-{0;1;2;3;4;5;6;7}&gt;=0,MATCH(C443-{0;1;2;3;4;5;6;7},C444:C$831,0)-1,""),""))</f>
        <v>0</v>
      </c>
      <c r="E443" s="4" t="s">
        <v>16</v>
      </c>
      <c r="F443" s="4" t="s">
        <v>193</v>
      </c>
      <c r="G443" s="5">
        <v>3.84</v>
      </c>
      <c r="H443" s="5">
        <v>37.75</v>
      </c>
      <c r="I443" s="5">
        <f>IFERROR(_xlfn.XLOOKUP(Tableau1[[#This Row],[Groupe rem. article]],$O$3:$O$6,$P$3:$P$6),"")</f>
        <v>0.4</v>
      </c>
      <c r="J443" s="5" t="str">
        <f ca="1">IFERROR(SUM(OFFSET(J443,1,1,Tableau1[[#This Row],[nombre de sous-niveau]],1)),"")</f>
        <v/>
      </c>
      <c r="K443" s="6">
        <f>IFERROR(IF(Tableau1[[#This Row],[Type Ligne]]="détail",Tableau1[[#This Row],[Quantité Totale]]*Tableau1[[#This Row],[Prix unitaire HT]]*(1-Tableau1[[#This Row],[% remise ligne]]),""),"")</f>
        <v>86.975999999999999</v>
      </c>
      <c r="L443" s="4" t="s">
        <v>19</v>
      </c>
      <c r="M443" s="5">
        <v>5.9420000000000002</v>
      </c>
    </row>
    <row r="444" spans="1:13" x14ac:dyDescent="0.2">
      <c r="A444" s="3">
        <v>61120000</v>
      </c>
      <c r="B444" s="4" t="s">
        <v>15</v>
      </c>
      <c r="C444" s="3">
        <v>5</v>
      </c>
      <c r="D444" s="3" cm="1">
        <f t="array" ref="D444">MIN(IFERROR(IF(C444-{0;1;2;3;4;5;6;7}&gt;=0,MATCH(C444-{0;1;2;3;4;5;6;7},C445:C$831,0)-1,""),""))</f>
        <v>0</v>
      </c>
      <c r="E444" s="4" t="s">
        <v>16</v>
      </c>
      <c r="F444" s="4" t="s">
        <v>194</v>
      </c>
      <c r="G444" s="5">
        <v>36</v>
      </c>
      <c r="H444" s="5">
        <v>0.26</v>
      </c>
      <c r="I444" s="5">
        <f>IFERROR(_xlfn.XLOOKUP(Tableau1[[#This Row],[Groupe rem. article]],$O$3:$O$6,$P$3:$P$6),"")</f>
        <v>0.3</v>
      </c>
      <c r="J444" s="5" t="str">
        <f ca="1">IFERROR(SUM(OFFSET(J444,1,1,Tableau1[[#This Row],[nombre de sous-niveau]],1)),"")</f>
        <v/>
      </c>
      <c r="K444" s="6">
        <f>IFERROR(IF(Tableau1[[#This Row],[Type Ligne]]="détail",Tableau1[[#This Row],[Quantité Totale]]*Tableau1[[#This Row],[Prix unitaire HT]]*(1-Tableau1[[#This Row],[% remise ligne]]),""),"")</f>
        <v>6.5519999999999996</v>
      </c>
      <c r="L444" s="4" t="s">
        <v>24</v>
      </c>
      <c r="M444" s="5">
        <v>1.4999999999999999E-2</v>
      </c>
    </row>
    <row r="445" spans="1:13" x14ac:dyDescent="0.2">
      <c r="A445" s="3">
        <v>61130000</v>
      </c>
      <c r="B445" s="4" t="s">
        <v>15</v>
      </c>
      <c r="C445" s="3">
        <v>5</v>
      </c>
      <c r="D445" s="3" cm="1">
        <f t="array" ref="D445">MIN(IFERROR(IF(C445-{0;1;2;3;4;5;6;7}&gt;=0,MATCH(C445-{0;1;2;3;4;5;6;7},C446:C$831,0)-1,""),""))</f>
        <v>0</v>
      </c>
      <c r="E445" s="4" t="s">
        <v>16</v>
      </c>
      <c r="F445" s="4" t="s">
        <v>195</v>
      </c>
      <c r="G445" s="5">
        <v>36</v>
      </c>
      <c r="H445" s="5">
        <v>0.04</v>
      </c>
      <c r="I445" s="5">
        <f>IFERROR(_xlfn.XLOOKUP(Tableau1[[#This Row],[Groupe rem. article]],$O$3:$O$6,$P$3:$P$6),"")</f>
        <v>0.3</v>
      </c>
      <c r="J445" s="5" t="str">
        <f ca="1">IFERROR(SUM(OFFSET(J445,1,1,Tableau1[[#This Row],[nombre de sous-niveau]],1)),"")</f>
        <v/>
      </c>
      <c r="K445" s="6">
        <f>IFERROR(IF(Tableau1[[#This Row],[Type Ligne]]="détail",Tableau1[[#This Row],[Quantité Totale]]*Tableau1[[#This Row],[Prix unitaire HT]]*(1-Tableau1[[#This Row],[% remise ligne]]),""),"")</f>
        <v>1.008</v>
      </c>
      <c r="L445" s="4" t="s">
        <v>24</v>
      </c>
      <c r="M445" s="5">
        <v>1E-3</v>
      </c>
    </row>
    <row r="446" spans="1:13" x14ac:dyDescent="0.2">
      <c r="A446" s="3">
        <v>61140000</v>
      </c>
      <c r="B446" s="4" t="s">
        <v>15</v>
      </c>
      <c r="C446" s="3">
        <v>5</v>
      </c>
      <c r="D446" s="3" cm="1">
        <f t="array" ref="D446">MIN(IFERROR(IF(C446-{0;1;2;3;4;5;6;7}&gt;=0,MATCH(C446-{0;1;2;3;4;5;6;7},C447:C$831,0)-1,""),""))</f>
        <v>0</v>
      </c>
      <c r="E446" s="4" t="s">
        <v>16</v>
      </c>
      <c r="F446" s="4" t="s">
        <v>196</v>
      </c>
      <c r="G446" s="5">
        <v>4</v>
      </c>
      <c r="H446" s="5">
        <v>36.4</v>
      </c>
      <c r="I446" s="5">
        <f>IFERROR(_xlfn.XLOOKUP(Tableau1[[#This Row],[Groupe rem. article]],$O$3:$O$6,$P$3:$P$6),"")</f>
        <v>0.4</v>
      </c>
      <c r="J446" s="5" t="str">
        <f ca="1">IFERROR(SUM(OFFSET(J446,1,1,Tableau1[[#This Row],[nombre de sous-niveau]],1)),"")</f>
        <v/>
      </c>
      <c r="K446" s="6">
        <f>IFERROR(IF(Tableau1[[#This Row],[Type Ligne]]="détail",Tableau1[[#This Row],[Quantité Totale]]*Tableau1[[#This Row],[Prix unitaire HT]]*(1-Tableau1[[#This Row],[% remise ligne]]),""),"")</f>
        <v>87.36</v>
      </c>
      <c r="L446" s="4" t="s">
        <v>19</v>
      </c>
      <c r="M446" s="5">
        <v>5.7030000000000003</v>
      </c>
    </row>
    <row r="447" spans="1:13" x14ac:dyDescent="0.2">
      <c r="A447" s="3">
        <v>61150000</v>
      </c>
      <c r="B447" s="4" t="s">
        <v>15</v>
      </c>
      <c r="C447" s="3">
        <v>5</v>
      </c>
      <c r="D447" s="3" cm="1">
        <f t="array" ref="D447">MIN(IFERROR(IF(C447-{0;1;2;3;4;5;6;7}&gt;=0,MATCH(C447-{0;1;2;3;4;5;6;7},C448:C$831,0)-1,""),""))</f>
        <v>0</v>
      </c>
      <c r="E447" s="4" t="s">
        <v>16</v>
      </c>
      <c r="F447" s="4" t="s">
        <v>56</v>
      </c>
      <c r="G447" s="5">
        <v>6</v>
      </c>
      <c r="H447" s="5">
        <v>2.02</v>
      </c>
      <c r="I447" s="5">
        <f>IFERROR(_xlfn.XLOOKUP(Tableau1[[#This Row],[Groupe rem. article]],$O$3:$O$6,$P$3:$P$6),"")</f>
        <v>0.3</v>
      </c>
      <c r="J447" s="5" t="str">
        <f ca="1">IFERROR(SUM(OFFSET(J447,1,1,Tableau1[[#This Row],[nombre de sous-niveau]],1)),"")</f>
        <v/>
      </c>
      <c r="K447" s="6">
        <f>IFERROR(IF(Tableau1[[#This Row],[Type Ligne]]="détail",Tableau1[[#This Row],[Quantité Totale]]*Tableau1[[#This Row],[Prix unitaire HT]]*(1-Tableau1[[#This Row],[% remise ligne]]),""),"")</f>
        <v>8.484</v>
      </c>
      <c r="L447" s="4" t="s">
        <v>24</v>
      </c>
      <c r="M447" s="5">
        <v>0.26</v>
      </c>
    </row>
    <row r="448" spans="1:13" x14ac:dyDescent="0.2">
      <c r="A448" s="3">
        <v>61160000</v>
      </c>
      <c r="B448" s="4" t="s">
        <v>15</v>
      </c>
      <c r="C448" s="3">
        <v>5</v>
      </c>
      <c r="D448" s="3" cm="1">
        <f t="array" ref="D448">MIN(IFERROR(IF(C448-{0;1;2;3;4;5;6;7}&gt;=0,MATCH(C448-{0;1;2;3;4;5;6;7},C449:C$831,0)-1,""),""))</f>
        <v>0</v>
      </c>
      <c r="E448" s="4" t="s">
        <v>16</v>
      </c>
      <c r="F448" s="4" t="s">
        <v>57</v>
      </c>
      <c r="G448" s="5">
        <v>6</v>
      </c>
      <c r="H448" s="5">
        <v>0.95</v>
      </c>
      <c r="I448" s="5">
        <f>IFERROR(_xlfn.XLOOKUP(Tableau1[[#This Row],[Groupe rem. article]],$O$3:$O$6,$P$3:$P$6),"")</f>
        <v>0.3</v>
      </c>
      <c r="J448" s="5" t="str">
        <f ca="1">IFERROR(SUM(OFFSET(J448,1,1,Tableau1[[#This Row],[nombre de sous-niveau]],1)),"")</f>
        <v/>
      </c>
      <c r="K448" s="6">
        <f>IFERROR(IF(Tableau1[[#This Row],[Type Ligne]]="détail",Tableau1[[#This Row],[Quantité Totale]]*Tableau1[[#This Row],[Prix unitaire HT]]*(1-Tableau1[[#This Row],[% remise ligne]]),""),"")</f>
        <v>3.9899999999999993</v>
      </c>
      <c r="L448" s="4" t="s">
        <v>24</v>
      </c>
      <c r="M448" s="5">
        <v>0.13100000000000001</v>
      </c>
    </row>
    <row r="449" spans="1:13" x14ac:dyDescent="0.2">
      <c r="A449" s="3">
        <v>61170000</v>
      </c>
      <c r="B449" s="4" t="s">
        <v>15</v>
      </c>
      <c r="C449" s="3">
        <v>5</v>
      </c>
      <c r="D449" s="3" cm="1">
        <f t="array" ref="D449">MIN(IFERROR(IF(C449-{0;1;2;3;4;5;6;7}&gt;=0,MATCH(C449-{0;1;2;3;4;5;6;7},C450:C$831,0)-1,""),""))</f>
        <v>0</v>
      </c>
      <c r="E449" s="4" t="s">
        <v>16</v>
      </c>
      <c r="F449" s="4" t="s">
        <v>197</v>
      </c>
      <c r="G449" s="5">
        <v>4.8</v>
      </c>
      <c r="H449" s="5">
        <v>29.43</v>
      </c>
      <c r="I449" s="5">
        <f>IFERROR(_xlfn.XLOOKUP(Tableau1[[#This Row],[Groupe rem. article]],$O$3:$O$6,$P$3:$P$6),"")</f>
        <v>0.4</v>
      </c>
      <c r="J449" s="5" t="str">
        <f ca="1">IFERROR(SUM(OFFSET(J449,1,1,Tableau1[[#This Row],[nombre de sous-niveau]],1)),"")</f>
        <v/>
      </c>
      <c r="K449" s="6">
        <f>IFERROR(IF(Tableau1[[#This Row],[Type Ligne]]="détail",Tableau1[[#This Row],[Quantité Totale]]*Tableau1[[#This Row],[Prix unitaire HT]]*(1-Tableau1[[#This Row],[% remise ligne]]),""),"")</f>
        <v>84.75839999999998</v>
      </c>
      <c r="L449" s="4" t="s">
        <v>19</v>
      </c>
      <c r="M449" s="5">
        <v>4.66</v>
      </c>
    </row>
    <row r="450" spans="1:13" x14ac:dyDescent="0.2">
      <c r="A450" s="3">
        <v>61180000</v>
      </c>
      <c r="B450" s="4" t="s">
        <v>15</v>
      </c>
      <c r="C450" s="3">
        <v>5</v>
      </c>
      <c r="D450" s="3" cm="1">
        <f t="array" ref="D450">MIN(IFERROR(IF(C450-{0;1;2;3;4;5;6;7}&gt;=0,MATCH(C450-{0;1;2;3;4;5;6;7},C451:C$831,0)-1,""),""))</f>
        <v>0</v>
      </c>
      <c r="E450" s="4" t="s">
        <v>16</v>
      </c>
      <c r="F450" s="4" t="s">
        <v>198</v>
      </c>
      <c r="G450" s="5">
        <v>4</v>
      </c>
      <c r="H450" s="5">
        <v>155.76</v>
      </c>
      <c r="I450" s="5">
        <f>IFERROR(_xlfn.XLOOKUP(Tableau1[[#This Row],[Groupe rem. article]],$O$3:$O$6,$P$3:$P$6),"")</f>
        <v>0.4</v>
      </c>
      <c r="J450" s="5" t="str">
        <f ca="1">IFERROR(SUM(OFFSET(J450,1,1,Tableau1[[#This Row],[nombre de sous-niveau]],1)),"")</f>
        <v/>
      </c>
      <c r="K450" s="6">
        <f>IFERROR(IF(Tableau1[[#This Row],[Type Ligne]]="détail",Tableau1[[#This Row],[Quantité Totale]]*Tableau1[[#This Row],[Prix unitaire HT]]*(1-Tableau1[[#This Row],[% remise ligne]]),""),"")</f>
        <v>373.82399999999996</v>
      </c>
      <c r="L450" s="4" t="s">
        <v>19</v>
      </c>
      <c r="M450" s="5">
        <v>23.31</v>
      </c>
    </row>
    <row r="451" spans="1:13" x14ac:dyDescent="0.2">
      <c r="A451" s="3">
        <v>62000000</v>
      </c>
      <c r="B451" s="4" t="s">
        <v>11</v>
      </c>
      <c r="C451" s="3">
        <v>4</v>
      </c>
      <c r="D451" s="3" cm="1">
        <f t="array" ref="D451">MIN(IFERROR(IF(C451-{0;1;2;3;4;5;6;7}&gt;=0,MATCH(C451-{0;1;2;3;4;5;6;7},C452:C$831,0)-1,""),""))</f>
        <v>4</v>
      </c>
      <c r="E451" s="4" t="s">
        <v>17</v>
      </c>
      <c r="F451" s="4" t="s">
        <v>199</v>
      </c>
      <c r="G451" s="5">
        <v>2</v>
      </c>
      <c r="H451" s="5">
        <v>78</v>
      </c>
      <c r="I451" s="5" t="str">
        <f>IFERROR(_xlfn.XLOOKUP(Tableau1[[#This Row],[Groupe rem. article]],$O$3:$O$6,$P$3:$P$6),"")</f>
        <v/>
      </c>
      <c r="J451" s="5">
        <f ca="1">IFERROR(SUM(OFFSET(J451,1,1,Tableau1[[#This Row],[nombre de sous-niveau]],1)),"")</f>
        <v>94.703999999999994</v>
      </c>
      <c r="K451" s="6" t="str">
        <f>IFERROR(IF(Tableau1[[#This Row],[Type Ligne]]="détail",Tableau1[[#This Row],[Quantité Totale]]*Tableau1[[#This Row],[Prix unitaire HT]]*(1-Tableau1[[#This Row],[% remise ligne]]),""),"")</f>
        <v/>
      </c>
      <c r="L451" s="4" t="s">
        <v>14</v>
      </c>
      <c r="M451" s="5">
        <v>5.9610000000000003</v>
      </c>
    </row>
    <row r="452" spans="1:13" x14ac:dyDescent="0.2">
      <c r="A452" s="3">
        <v>62010000</v>
      </c>
      <c r="B452" s="4" t="s">
        <v>15</v>
      </c>
      <c r="C452" s="3">
        <v>5</v>
      </c>
      <c r="D452" s="3" cm="1">
        <f t="array" ref="D452">MIN(IFERROR(IF(C452-{0;1;2;3;4;5;6;7}&gt;=0,MATCH(C452-{0;1;2;3;4;5;6;7},C453:C$831,0)-1,""),""))</f>
        <v>0</v>
      </c>
      <c r="E452" s="4" t="s">
        <v>16</v>
      </c>
      <c r="F452" s="4" t="s">
        <v>193</v>
      </c>
      <c r="G452" s="5">
        <v>3.84</v>
      </c>
      <c r="H452" s="5">
        <v>37.75</v>
      </c>
      <c r="I452" s="5">
        <f>IFERROR(_xlfn.XLOOKUP(Tableau1[[#This Row],[Groupe rem. article]],$O$3:$O$6,$P$3:$P$6),"")</f>
        <v>0.4</v>
      </c>
      <c r="J452" s="5" t="str">
        <f ca="1">IFERROR(SUM(OFFSET(J452,1,1,Tableau1[[#This Row],[nombre de sous-niveau]],1)),"")</f>
        <v/>
      </c>
      <c r="K452" s="6">
        <f>IFERROR(IF(Tableau1[[#This Row],[Type Ligne]]="détail",Tableau1[[#This Row],[Quantité Totale]]*Tableau1[[#This Row],[Prix unitaire HT]]*(1-Tableau1[[#This Row],[% remise ligne]]),""),"")</f>
        <v>86.975999999999999</v>
      </c>
      <c r="L452" s="4" t="s">
        <v>19</v>
      </c>
      <c r="M452" s="5">
        <v>5.9420000000000002</v>
      </c>
    </row>
    <row r="453" spans="1:13" x14ac:dyDescent="0.2">
      <c r="A453" s="3">
        <v>62020000</v>
      </c>
      <c r="B453" s="4" t="s">
        <v>15</v>
      </c>
      <c r="C453" s="3">
        <v>5</v>
      </c>
      <c r="D453" s="3" cm="1">
        <f t="array" ref="D453">MIN(IFERROR(IF(C453-{0;1;2;3;4;5;6;7}&gt;=0,MATCH(C453-{0;1;2;3;4;5;6;7},C454:C$831,0)-1,""),""))</f>
        <v>0</v>
      </c>
      <c r="E453" s="4" t="s">
        <v>16</v>
      </c>
      <c r="F453" s="4" t="s">
        <v>194</v>
      </c>
      <c r="G453" s="5">
        <v>36</v>
      </c>
      <c r="H453" s="5">
        <v>0.26</v>
      </c>
      <c r="I453" s="5">
        <f>IFERROR(_xlfn.XLOOKUP(Tableau1[[#This Row],[Groupe rem. article]],$O$3:$O$6,$P$3:$P$6),"")</f>
        <v>0.3</v>
      </c>
      <c r="J453" s="5" t="str">
        <f ca="1">IFERROR(SUM(OFFSET(J453,1,1,Tableau1[[#This Row],[nombre de sous-niveau]],1)),"")</f>
        <v/>
      </c>
      <c r="K453" s="6">
        <f>IFERROR(IF(Tableau1[[#This Row],[Type Ligne]]="détail",Tableau1[[#This Row],[Quantité Totale]]*Tableau1[[#This Row],[Prix unitaire HT]]*(1-Tableau1[[#This Row],[% remise ligne]]),""),"")</f>
        <v>6.5519999999999996</v>
      </c>
      <c r="L453" s="4" t="s">
        <v>24</v>
      </c>
      <c r="M453" s="5">
        <v>1.4999999999999999E-2</v>
      </c>
    </row>
    <row r="454" spans="1:13" x14ac:dyDescent="0.2">
      <c r="A454" s="3">
        <v>62030000</v>
      </c>
      <c r="B454" s="4" t="s">
        <v>15</v>
      </c>
      <c r="C454" s="3">
        <v>5</v>
      </c>
      <c r="D454" s="3" cm="1">
        <f t="array" ref="D454">MIN(IFERROR(IF(C454-{0;1;2;3;4;5;6;7}&gt;=0,MATCH(C454-{0;1;2;3;4;5;6;7},C455:C$831,0)-1,""),""))</f>
        <v>0</v>
      </c>
      <c r="E454" s="4" t="s">
        <v>16</v>
      </c>
      <c r="F454" s="4" t="s">
        <v>195</v>
      </c>
      <c r="G454" s="5">
        <v>36</v>
      </c>
      <c r="H454" s="5">
        <v>0.04</v>
      </c>
      <c r="I454" s="5">
        <f>IFERROR(_xlfn.XLOOKUP(Tableau1[[#This Row],[Groupe rem. article]],$O$3:$O$6,$P$3:$P$6),"")</f>
        <v>0.3</v>
      </c>
      <c r="J454" s="5" t="str">
        <f ca="1">IFERROR(SUM(OFFSET(J454,1,1,Tableau1[[#This Row],[nombre de sous-niveau]],1)),"")</f>
        <v/>
      </c>
      <c r="K454" s="6">
        <f>IFERROR(IF(Tableau1[[#This Row],[Type Ligne]]="détail",Tableau1[[#This Row],[Quantité Totale]]*Tableau1[[#This Row],[Prix unitaire HT]]*(1-Tableau1[[#This Row],[% remise ligne]]),""),"")</f>
        <v>1.008</v>
      </c>
      <c r="L454" s="4" t="s">
        <v>24</v>
      </c>
      <c r="M454" s="5">
        <v>1E-3</v>
      </c>
    </row>
    <row r="455" spans="1:13" x14ac:dyDescent="0.2">
      <c r="A455" s="3">
        <v>62040000</v>
      </c>
      <c r="B455" s="4" t="s">
        <v>15</v>
      </c>
      <c r="C455" s="3">
        <v>5</v>
      </c>
      <c r="D455" s="3" cm="1">
        <f t="array" ref="D455">MIN(IFERROR(IF(C455-{0;1;2;3;4;5;6;7}&gt;=0,MATCH(C455-{0;1;2;3;4;5;6;7},C456:C$831,0)-1,""),""))</f>
        <v>0</v>
      </c>
      <c r="E455" s="4" t="s">
        <v>16</v>
      </c>
      <c r="F455" s="4" t="s">
        <v>101</v>
      </c>
      <c r="G455" s="5">
        <v>4</v>
      </c>
      <c r="H455" s="5">
        <v>0.06</v>
      </c>
      <c r="I455" s="5">
        <f>IFERROR(_xlfn.XLOOKUP(Tableau1[[#This Row],[Groupe rem. article]],$O$3:$O$6,$P$3:$P$6),"")</f>
        <v>0.3</v>
      </c>
      <c r="J455" s="5" t="str">
        <f ca="1">IFERROR(SUM(OFFSET(J455,1,1,Tableau1[[#This Row],[nombre de sous-niveau]],1)),"")</f>
        <v/>
      </c>
      <c r="K455" s="6">
        <f>IFERROR(IF(Tableau1[[#This Row],[Type Ligne]]="détail",Tableau1[[#This Row],[Quantité Totale]]*Tableau1[[#This Row],[Prix unitaire HT]]*(1-Tableau1[[#This Row],[% remise ligne]]),""),"")</f>
        <v>0.16799999999999998</v>
      </c>
      <c r="L455" s="4" t="s">
        <v>24</v>
      </c>
      <c r="M455" s="5">
        <v>3.0000000000000001E-3</v>
      </c>
    </row>
    <row r="456" spans="1:13" x14ac:dyDescent="0.2">
      <c r="A456" s="3">
        <v>63000000</v>
      </c>
      <c r="B456" s="4" t="s">
        <v>11</v>
      </c>
      <c r="C456" s="3">
        <v>4</v>
      </c>
      <c r="D456" s="3" cm="1">
        <f t="array" ref="D456">MIN(IFERROR(IF(C456-{0;1;2;3;4;5;6;7}&gt;=0,MATCH(C456-{0;1;2;3;4;5;6;7},C457:C$831,0)-1,""),""))</f>
        <v>5</v>
      </c>
      <c r="E456" s="4" t="s">
        <v>17</v>
      </c>
      <c r="F456" s="4" t="s">
        <v>200</v>
      </c>
      <c r="G456" s="5">
        <v>2</v>
      </c>
      <c r="H456" s="5">
        <v>78.239999999999995</v>
      </c>
      <c r="I456" s="5" t="str">
        <f>IFERROR(_xlfn.XLOOKUP(Tableau1[[#This Row],[Groupe rem. article]],$O$3:$O$6,$P$3:$P$6),"")</f>
        <v/>
      </c>
      <c r="J456" s="5">
        <f ca="1">IFERROR(SUM(OFFSET(J456,1,1,Tableau1[[#This Row],[nombre de sous-niveau]],1)),"")</f>
        <v>95.039999999999992</v>
      </c>
      <c r="K456" s="6" t="str">
        <f>IFERROR(IF(Tableau1[[#This Row],[Type Ligne]]="détail",Tableau1[[#This Row],[Quantité Totale]]*Tableau1[[#This Row],[Prix unitaire HT]]*(1-Tableau1[[#This Row],[% remise ligne]]),""),"")</f>
        <v/>
      </c>
      <c r="L456" s="4" t="s">
        <v>14</v>
      </c>
      <c r="M456" s="5">
        <v>5.9660000000000002</v>
      </c>
    </row>
    <row r="457" spans="1:13" x14ac:dyDescent="0.2">
      <c r="A457" s="3">
        <v>63010000</v>
      </c>
      <c r="B457" s="4" t="s">
        <v>15</v>
      </c>
      <c r="C457" s="3">
        <v>5</v>
      </c>
      <c r="D457" s="3" cm="1">
        <f t="array" ref="D457">MIN(IFERROR(IF(C457-{0;1;2;3;4;5;6;7}&gt;=0,MATCH(C457-{0;1;2;3;4;5;6;7},C458:C$831,0)-1,""),""))</f>
        <v>0</v>
      </c>
      <c r="E457" s="4" t="s">
        <v>16</v>
      </c>
      <c r="F457" s="4" t="s">
        <v>193</v>
      </c>
      <c r="G457" s="5">
        <v>3.84</v>
      </c>
      <c r="H457" s="5">
        <v>37.75</v>
      </c>
      <c r="I457" s="5">
        <f>IFERROR(_xlfn.XLOOKUP(Tableau1[[#This Row],[Groupe rem. article]],$O$3:$O$6,$P$3:$P$6),"")</f>
        <v>0.4</v>
      </c>
      <c r="J457" s="5" t="str">
        <f ca="1">IFERROR(SUM(OFFSET(J457,1,1,Tableau1[[#This Row],[nombre de sous-niveau]],1)),"")</f>
        <v/>
      </c>
      <c r="K457" s="6">
        <f>IFERROR(IF(Tableau1[[#This Row],[Type Ligne]]="détail",Tableau1[[#This Row],[Quantité Totale]]*Tableau1[[#This Row],[Prix unitaire HT]]*(1-Tableau1[[#This Row],[% remise ligne]]),""),"")</f>
        <v>86.975999999999999</v>
      </c>
      <c r="L457" s="4" t="s">
        <v>19</v>
      </c>
      <c r="M457" s="5">
        <v>5.9420000000000002</v>
      </c>
    </row>
    <row r="458" spans="1:13" x14ac:dyDescent="0.2">
      <c r="A458" s="3">
        <v>63020000</v>
      </c>
      <c r="B458" s="4" t="s">
        <v>15</v>
      </c>
      <c r="C458" s="3">
        <v>5</v>
      </c>
      <c r="D458" s="3" cm="1">
        <f t="array" ref="D458">MIN(IFERROR(IF(C458-{0;1;2;3;4;5;6;7}&gt;=0,MATCH(C458-{0;1;2;3;4;5;6;7},C459:C$831,0)-1,""),""))</f>
        <v>0</v>
      </c>
      <c r="E458" s="4" t="s">
        <v>16</v>
      </c>
      <c r="F458" s="4" t="s">
        <v>194</v>
      </c>
      <c r="G458" s="5">
        <v>36</v>
      </c>
      <c r="H458" s="5">
        <v>0.26</v>
      </c>
      <c r="I458" s="5">
        <f>IFERROR(_xlfn.XLOOKUP(Tableau1[[#This Row],[Groupe rem. article]],$O$3:$O$6,$P$3:$P$6),"")</f>
        <v>0.3</v>
      </c>
      <c r="J458" s="5" t="str">
        <f ca="1">IFERROR(SUM(OFFSET(J458,1,1,Tableau1[[#This Row],[nombre de sous-niveau]],1)),"")</f>
        <v/>
      </c>
      <c r="K458" s="6">
        <f>IFERROR(IF(Tableau1[[#This Row],[Type Ligne]]="détail",Tableau1[[#This Row],[Quantité Totale]]*Tableau1[[#This Row],[Prix unitaire HT]]*(1-Tableau1[[#This Row],[% remise ligne]]),""),"")</f>
        <v>6.5519999999999996</v>
      </c>
      <c r="L458" s="4" t="s">
        <v>24</v>
      </c>
      <c r="M458" s="5">
        <v>1.4999999999999999E-2</v>
      </c>
    </row>
    <row r="459" spans="1:13" x14ac:dyDescent="0.2">
      <c r="A459" s="3">
        <v>63030000</v>
      </c>
      <c r="B459" s="4" t="s">
        <v>15</v>
      </c>
      <c r="C459" s="3">
        <v>5</v>
      </c>
      <c r="D459" s="3" cm="1">
        <f t="array" ref="D459">MIN(IFERROR(IF(C459-{0;1;2;3;4;5;6;7}&gt;=0,MATCH(C459-{0;1;2;3;4;5;6;7},C460:C$831,0)-1,""),""))</f>
        <v>0</v>
      </c>
      <c r="E459" s="4" t="s">
        <v>16</v>
      </c>
      <c r="F459" s="4" t="s">
        <v>195</v>
      </c>
      <c r="G459" s="5">
        <v>36</v>
      </c>
      <c r="H459" s="5">
        <v>0.04</v>
      </c>
      <c r="I459" s="5">
        <f>IFERROR(_xlfn.XLOOKUP(Tableau1[[#This Row],[Groupe rem. article]],$O$3:$O$6,$P$3:$P$6),"")</f>
        <v>0.3</v>
      </c>
      <c r="J459" s="5" t="str">
        <f ca="1">IFERROR(SUM(OFFSET(J459,1,1,Tableau1[[#This Row],[nombre de sous-niveau]],1)),"")</f>
        <v/>
      </c>
      <c r="K459" s="6">
        <f>IFERROR(IF(Tableau1[[#This Row],[Type Ligne]]="détail",Tableau1[[#This Row],[Quantité Totale]]*Tableau1[[#This Row],[Prix unitaire HT]]*(1-Tableau1[[#This Row],[% remise ligne]]),""),"")</f>
        <v>1.008</v>
      </c>
      <c r="L459" s="4" t="s">
        <v>24</v>
      </c>
      <c r="M459" s="5">
        <v>1E-3</v>
      </c>
    </row>
    <row r="460" spans="1:13" x14ac:dyDescent="0.2">
      <c r="A460" s="3">
        <v>63040000</v>
      </c>
      <c r="B460" s="4" t="s">
        <v>15</v>
      </c>
      <c r="C460" s="3">
        <v>5</v>
      </c>
      <c r="D460" s="3" cm="1">
        <f t="array" ref="D460">MIN(IFERROR(IF(C460-{0;1;2;3;4;5;6;7}&gt;=0,MATCH(C460-{0;1;2;3;4;5;6;7},C461:C$831,0)-1,""),""))</f>
        <v>0</v>
      </c>
      <c r="E460" s="4" t="s">
        <v>16</v>
      </c>
      <c r="F460" s="4" t="s">
        <v>101</v>
      </c>
      <c r="G460" s="5">
        <v>4</v>
      </c>
      <c r="H460" s="5">
        <v>0.06</v>
      </c>
      <c r="I460" s="5">
        <f>IFERROR(_xlfn.XLOOKUP(Tableau1[[#This Row],[Groupe rem. article]],$O$3:$O$6,$P$3:$P$6),"")</f>
        <v>0.3</v>
      </c>
      <c r="J460" s="5" t="str">
        <f ca="1">IFERROR(SUM(OFFSET(J460,1,1,Tableau1[[#This Row],[nombre de sous-niveau]],1)),"")</f>
        <v/>
      </c>
      <c r="K460" s="6">
        <f>IFERROR(IF(Tableau1[[#This Row],[Type Ligne]]="détail",Tableau1[[#This Row],[Quantité Totale]]*Tableau1[[#This Row],[Prix unitaire HT]]*(1-Tableau1[[#This Row],[% remise ligne]]),""),"")</f>
        <v>0.16799999999999998</v>
      </c>
      <c r="L460" s="4" t="s">
        <v>24</v>
      </c>
      <c r="M460" s="5">
        <v>3.0000000000000001E-3</v>
      </c>
    </row>
    <row r="461" spans="1:13" x14ac:dyDescent="0.2">
      <c r="A461" s="3">
        <v>63050000</v>
      </c>
      <c r="B461" s="4" t="s">
        <v>15</v>
      </c>
      <c r="C461" s="3">
        <v>5</v>
      </c>
      <c r="D461" s="3" cm="1">
        <f t="array" ref="D461">MIN(IFERROR(IF(C461-{0;1;2;3;4;5;6;7}&gt;=0,MATCH(C461-{0;1;2;3;4;5;6;7},C462:C$831,0)-1,""),""))</f>
        <v>0</v>
      </c>
      <c r="E461" s="4" t="s">
        <v>16</v>
      </c>
      <c r="F461" s="4" t="s">
        <v>170</v>
      </c>
      <c r="G461" s="5">
        <v>2</v>
      </c>
      <c r="H461" s="5">
        <v>0.24</v>
      </c>
      <c r="I461" s="5">
        <f>IFERROR(_xlfn.XLOOKUP(Tableau1[[#This Row],[Groupe rem. article]],$O$3:$O$6,$P$3:$P$6),"")</f>
        <v>0.3</v>
      </c>
      <c r="J461" s="5" t="str">
        <f ca="1">IFERROR(SUM(OFFSET(J461,1,1,Tableau1[[#This Row],[nombre de sous-niveau]],1)),"")</f>
        <v/>
      </c>
      <c r="K461" s="6">
        <f>IFERROR(IF(Tableau1[[#This Row],[Type Ligne]]="détail",Tableau1[[#This Row],[Quantité Totale]]*Tableau1[[#This Row],[Prix unitaire HT]]*(1-Tableau1[[#This Row],[% remise ligne]]),""),"")</f>
        <v>0.33599999999999997</v>
      </c>
      <c r="L461" s="4" t="s">
        <v>24</v>
      </c>
      <c r="M461" s="5">
        <v>5.0000000000000001E-3</v>
      </c>
    </row>
    <row r="462" spans="1:13" x14ac:dyDescent="0.2">
      <c r="A462" s="3">
        <v>64000000</v>
      </c>
      <c r="B462" s="4" t="s">
        <v>11</v>
      </c>
      <c r="C462" s="3">
        <v>3</v>
      </c>
      <c r="D462" s="3" cm="1">
        <f t="array" ref="D462">MIN(IFERROR(IF(C462-{0;1;2;3;4;5;6;7}&gt;=0,MATCH(C462-{0;1;2;3;4;5;6;7},C463:C$831,0)-1,""),""))</f>
        <v>11</v>
      </c>
      <c r="E462" s="4" t="s">
        <v>12</v>
      </c>
      <c r="F462" s="4" t="s">
        <v>14</v>
      </c>
      <c r="G462" s="5">
        <v>1</v>
      </c>
      <c r="H462" s="5">
        <v>2414.04</v>
      </c>
      <c r="I462" s="5" t="str">
        <f>IFERROR(_xlfn.XLOOKUP(Tableau1[[#This Row],[Groupe rem. article]],$O$3:$O$6,$P$3:$P$6),"")</f>
        <v/>
      </c>
      <c r="J462" s="5">
        <f ca="1">IFERROR(SUM(OFFSET(J462,1,1,Tableau1[[#This Row],[nombre de sous-niveau]],1)),"")</f>
        <v>1925.9060000000002</v>
      </c>
      <c r="K462" s="6" t="str">
        <f>IFERROR(IF(Tableau1[[#This Row],[Type Ligne]]="détail",Tableau1[[#This Row],[Quantité Totale]]*Tableau1[[#This Row],[Prix unitaire HT]]*(1-Tableau1[[#This Row],[% remise ligne]]),""),"")</f>
        <v/>
      </c>
      <c r="L462" s="4" t="s">
        <v>14</v>
      </c>
      <c r="M462" s="5">
        <v>34.244999999999997</v>
      </c>
    </row>
    <row r="463" spans="1:13" x14ac:dyDescent="0.2">
      <c r="A463" s="3">
        <v>65000000</v>
      </c>
      <c r="B463" s="4" t="s">
        <v>11</v>
      </c>
      <c r="C463" s="3">
        <v>4</v>
      </c>
      <c r="D463" s="3" cm="1">
        <f t="array" ref="D463">MIN(IFERROR(IF(C463-{0;1;2;3;4;5;6;7}&gt;=0,MATCH(C463-{0;1;2;3;4;5;6;7},C464:C$831,0)-1,""),""))</f>
        <v>6</v>
      </c>
      <c r="E463" s="4" t="s">
        <v>17</v>
      </c>
      <c r="F463" s="4" t="s">
        <v>201</v>
      </c>
      <c r="G463" s="5">
        <v>2</v>
      </c>
      <c r="H463" s="5">
        <v>204.09</v>
      </c>
      <c r="I463" s="5" t="str">
        <f>IFERROR(_xlfn.XLOOKUP(Tableau1[[#This Row],[Groupe rem. article]],$O$3:$O$6,$P$3:$P$6),"")</f>
        <v/>
      </c>
      <c r="J463" s="5">
        <f ca="1">IFERROR(SUM(OFFSET(J463,1,1,Tableau1[[#This Row],[nombre de sous-niveau]],1)),"")</f>
        <v>321.21800000000002</v>
      </c>
      <c r="K463" s="6" t="str">
        <f>IFERROR(IF(Tableau1[[#This Row],[Type Ligne]]="détail",Tableau1[[#This Row],[Quantité Totale]]*Tableau1[[#This Row],[Prix unitaire HT]]*(1-Tableau1[[#This Row],[% remise ligne]]),""),"")</f>
        <v/>
      </c>
      <c r="L463" s="4" t="s">
        <v>14</v>
      </c>
      <c r="M463" s="5">
        <v>8.3249999999999993</v>
      </c>
    </row>
    <row r="464" spans="1:13" x14ac:dyDescent="0.2">
      <c r="A464" s="3">
        <v>65010000</v>
      </c>
      <c r="B464" s="4" t="s">
        <v>15</v>
      </c>
      <c r="C464" s="3">
        <v>5</v>
      </c>
      <c r="D464" s="3" cm="1">
        <f t="array" ref="D464">MIN(IFERROR(IF(C464-{0;1;2;3;4;5;6;7}&gt;=0,MATCH(C464-{0;1;2;3;4;5;6;7},C465:C$831,0)-1,""),""))</f>
        <v>0</v>
      </c>
      <c r="E464" s="4" t="s">
        <v>16</v>
      </c>
      <c r="F464" s="4" t="s">
        <v>202</v>
      </c>
      <c r="G464" s="5">
        <v>2</v>
      </c>
      <c r="H464" s="5">
        <v>22.89</v>
      </c>
      <c r="I464" s="5">
        <f>IFERROR(_xlfn.XLOOKUP(Tableau1[[#This Row],[Groupe rem. article]],$O$3:$O$6,$P$3:$P$6),"")</f>
        <v>0.3</v>
      </c>
      <c r="J464" s="5" t="str">
        <f ca="1">IFERROR(SUM(OFFSET(J464,1,1,Tableau1[[#This Row],[nombre de sous-niveau]],1)),"")</f>
        <v/>
      </c>
      <c r="K464" s="6">
        <f>IFERROR(IF(Tableau1[[#This Row],[Type Ligne]]="détail",Tableau1[[#This Row],[Quantité Totale]]*Tableau1[[#This Row],[Prix unitaire HT]]*(1-Tableau1[[#This Row],[% remise ligne]]),""),"")</f>
        <v>32.045999999999999</v>
      </c>
      <c r="L464" s="4" t="s">
        <v>24</v>
      </c>
      <c r="M464" s="5">
        <v>1.96</v>
      </c>
    </row>
    <row r="465" spans="1:13" x14ac:dyDescent="0.2">
      <c r="A465" s="3">
        <v>65020000</v>
      </c>
      <c r="B465" s="4" t="s">
        <v>15</v>
      </c>
      <c r="C465" s="3">
        <v>5</v>
      </c>
      <c r="D465" s="3" cm="1">
        <f t="array" ref="D465">MIN(IFERROR(IF(C465-{0;1;2;3;4;5;6;7}&gt;=0,MATCH(C465-{0;1;2;3;4;5;6;7},C466:C$831,0)-1,""),""))</f>
        <v>0</v>
      </c>
      <c r="E465" s="4" t="s">
        <v>16</v>
      </c>
      <c r="F465" s="4" t="s">
        <v>67</v>
      </c>
      <c r="G465" s="5">
        <v>4</v>
      </c>
      <c r="H465" s="5">
        <v>0.75</v>
      </c>
      <c r="I465" s="5">
        <f>IFERROR(_xlfn.XLOOKUP(Tableau1[[#This Row],[Groupe rem. article]],$O$3:$O$6,$P$3:$P$6),"")</f>
        <v>0.3</v>
      </c>
      <c r="J465" s="5" t="str">
        <f ca="1">IFERROR(SUM(OFFSET(J465,1,1,Tableau1[[#This Row],[nombre de sous-niveau]],1)),"")</f>
        <v/>
      </c>
      <c r="K465" s="6">
        <f>IFERROR(IF(Tableau1[[#This Row],[Type Ligne]]="détail",Tableau1[[#This Row],[Quantité Totale]]*Tableau1[[#This Row],[Prix unitaire HT]]*(1-Tableau1[[#This Row],[% remise ligne]]),""),"")</f>
        <v>2.0999999999999996</v>
      </c>
      <c r="L465" s="4" t="s">
        <v>24</v>
      </c>
      <c r="M465" s="5">
        <v>4.4999999999999998E-2</v>
      </c>
    </row>
    <row r="466" spans="1:13" x14ac:dyDescent="0.2">
      <c r="A466" s="3">
        <v>65030000</v>
      </c>
      <c r="B466" s="4" t="s">
        <v>15</v>
      </c>
      <c r="C466" s="3">
        <v>5</v>
      </c>
      <c r="D466" s="3" cm="1">
        <f t="array" ref="D466">MIN(IFERROR(IF(C466-{0;1;2;3;4;5;6;7}&gt;=0,MATCH(C466-{0;1;2;3;4;5;6;7},C467:C$831,0)-1,""),""))</f>
        <v>0</v>
      </c>
      <c r="E466" s="4" t="s">
        <v>16</v>
      </c>
      <c r="F466" s="4" t="s">
        <v>156</v>
      </c>
      <c r="G466" s="5">
        <v>4</v>
      </c>
      <c r="H466" s="5">
        <v>0.09</v>
      </c>
      <c r="I466" s="5">
        <f>IFERROR(_xlfn.XLOOKUP(Tableau1[[#This Row],[Groupe rem. article]],$O$3:$O$6,$P$3:$P$6),"")</f>
        <v>0.3</v>
      </c>
      <c r="J466" s="5" t="str">
        <f ca="1">IFERROR(SUM(OFFSET(J466,1,1,Tableau1[[#This Row],[nombre de sous-niveau]],1)),"")</f>
        <v/>
      </c>
      <c r="K466" s="6">
        <f>IFERROR(IF(Tableau1[[#This Row],[Type Ligne]]="détail",Tableau1[[#This Row],[Quantité Totale]]*Tableau1[[#This Row],[Prix unitaire HT]]*(1-Tableau1[[#This Row],[% remise ligne]]),""),"")</f>
        <v>0.252</v>
      </c>
      <c r="L466" s="4" t="s">
        <v>24</v>
      </c>
      <c r="M466" s="5">
        <v>5.0000000000000001E-3</v>
      </c>
    </row>
    <row r="467" spans="1:13" x14ac:dyDescent="0.2">
      <c r="A467" s="3">
        <v>65040000</v>
      </c>
      <c r="B467" s="4" t="s">
        <v>15</v>
      </c>
      <c r="C467" s="3">
        <v>5</v>
      </c>
      <c r="D467" s="3" cm="1">
        <f t="array" ref="D467">MIN(IFERROR(IF(C467-{0;1;2;3;4;5;6;7}&gt;=0,MATCH(C467-{0;1;2;3;4;5;6;7},C468:C$831,0)-1,""),""))</f>
        <v>0</v>
      </c>
      <c r="E467" s="4" t="s">
        <v>16</v>
      </c>
      <c r="F467" s="4" t="s">
        <v>203</v>
      </c>
      <c r="G467" s="5">
        <v>4</v>
      </c>
      <c r="H467" s="5">
        <v>1.03</v>
      </c>
      <c r="I467" s="5">
        <f>IFERROR(_xlfn.XLOOKUP(Tableau1[[#This Row],[Groupe rem. article]],$O$3:$O$6,$P$3:$P$6),"")</f>
        <v>0.3</v>
      </c>
      <c r="J467" s="5" t="str">
        <f ca="1">IFERROR(SUM(OFFSET(J467,1,1,Tableau1[[#This Row],[nombre de sous-niveau]],1)),"")</f>
        <v/>
      </c>
      <c r="K467" s="6">
        <f>IFERROR(IF(Tableau1[[#This Row],[Type Ligne]]="détail",Tableau1[[#This Row],[Quantité Totale]]*Tableau1[[#This Row],[Prix unitaire HT]]*(1-Tableau1[[#This Row],[% remise ligne]]),""),"")</f>
        <v>2.8839999999999999</v>
      </c>
      <c r="L467" s="4" t="s">
        <v>24</v>
      </c>
      <c r="M467" s="5">
        <v>5.5E-2</v>
      </c>
    </row>
    <row r="468" spans="1:13" x14ac:dyDescent="0.2">
      <c r="A468" s="3">
        <v>65050000</v>
      </c>
      <c r="B468" s="4" t="s">
        <v>15</v>
      </c>
      <c r="C468" s="3">
        <v>5</v>
      </c>
      <c r="D468" s="3" cm="1">
        <f t="array" ref="D468">MIN(IFERROR(IF(C468-{0;1;2;3;4;5;6;7}&gt;=0,MATCH(C468-{0;1;2;3;4;5;6;7},C469:C$831,0)-1,""),""))</f>
        <v>0</v>
      </c>
      <c r="E468" s="4" t="s">
        <v>16</v>
      </c>
      <c r="F468" s="4" t="s">
        <v>204</v>
      </c>
      <c r="G468" s="5">
        <v>2</v>
      </c>
      <c r="H468" s="5">
        <v>174.72</v>
      </c>
      <c r="I468" s="5">
        <f>IFERROR(_xlfn.XLOOKUP(Tableau1[[#This Row],[Groupe rem. article]],$O$3:$O$6,$P$3:$P$6),"")</f>
        <v>0.2</v>
      </c>
      <c r="J468" s="5" t="str">
        <f ca="1">IFERROR(SUM(OFFSET(J468,1,1,Tableau1[[#This Row],[nombre de sous-niveau]],1)),"")</f>
        <v/>
      </c>
      <c r="K468" s="6">
        <f>IFERROR(IF(Tableau1[[#This Row],[Type Ligne]]="détail",Tableau1[[#This Row],[Quantité Totale]]*Tableau1[[#This Row],[Prix unitaire HT]]*(1-Tableau1[[#This Row],[% remise ligne]]),""),"")</f>
        <v>279.55200000000002</v>
      </c>
      <c r="L468" s="4" t="s">
        <v>39</v>
      </c>
      <c r="M468" s="5">
        <v>6.25</v>
      </c>
    </row>
    <row r="469" spans="1:13" x14ac:dyDescent="0.2">
      <c r="A469" s="3">
        <v>65060000</v>
      </c>
      <c r="B469" s="4" t="s">
        <v>15</v>
      </c>
      <c r="C469" s="3">
        <v>5</v>
      </c>
      <c r="D469" s="3" cm="1">
        <f t="array" ref="D469">MIN(IFERROR(IF(C469-{0;1;2;3;4;5;6;7}&gt;=0,MATCH(C469-{0;1;2;3;4;5;6;7},C470:C$831,0)-1,""),""))</f>
        <v>0</v>
      </c>
      <c r="E469" s="4" t="s">
        <v>16</v>
      </c>
      <c r="F469" s="4" t="s">
        <v>179</v>
      </c>
      <c r="G469" s="5">
        <v>4</v>
      </c>
      <c r="H469" s="5">
        <v>1.37</v>
      </c>
      <c r="I469" s="5">
        <f>IFERROR(_xlfn.XLOOKUP(Tableau1[[#This Row],[Groupe rem. article]],$O$3:$O$6,$P$3:$P$6),"")</f>
        <v>0.2</v>
      </c>
      <c r="J469" s="5" t="str">
        <f ca="1">IFERROR(SUM(OFFSET(J469,1,1,Tableau1[[#This Row],[nombre de sous-niveau]],1)),"")</f>
        <v/>
      </c>
      <c r="K469" s="6">
        <f>IFERROR(IF(Tableau1[[#This Row],[Type Ligne]]="détail",Tableau1[[#This Row],[Quantité Totale]]*Tableau1[[#This Row],[Prix unitaire HT]]*(1-Tableau1[[#This Row],[% remise ligne]]),""),"")</f>
        <v>4.3840000000000003</v>
      </c>
      <c r="L469" s="4" t="s">
        <v>39</v>
      </c>
      <c r="M469" s="5">
        <v>0.01</v>
      </c>
    </row>
    <row r="470" spans="1:13" x14ac:dyDescent="0.2">
      <c r="A470" s="3">
        <v>66000000</v>
      </c>
      <c r="B470" s="4" t="s">
        <v>15</v>
      </c>
      <c r="C470" s="3">
        <v>4</v>
      </c>
      <c r="D470" s="3" cm="1">
        <f t="array" ref="D470">MIN(IFERROR(IF(C470-{0;1;2;3;4;5;6;7}&gt;=0,MATCH(C470-{0;1;2;3;4;5;6;7},C471:C$831,0)-1,""),""))</f>
        <v>0</v>
      </c>
      <c r="E470" s="4" t="s">
        <v>16</v>
      </c>
      <c r="F470" s="4" t="s">
        <v>176</v>
      </c>
      <c r="G470" s="5">
        <v>8</v>
      </c>
      <c r="H470" s="5">
        <v>1.29</v>
      </c>
      <c r="I470" s="5">
        <f>IFERROR(_xlfn.XLOOKUP(Tableau1[[#This Row],[Groupe rem. article]],$O$3:$O$6,$P$3:$P$6),"")</f>
        <v>0.2</v>
      </c>
      <c r="J470" s="5" t="str">
        <f ca="1">IFERROR(SUM(OFFSET(J470,1,1,Tableau1[[#This Row],[nombre de sous-niveau]],1)),"")</f>
        <v/>
      </c>
      <c r="K470" s="6">
        <f>IFERROR(IF(Tableau1[[#This Row],[Type Ligne]]="détail",Tableau1[[#This Row],[Quantité Totale]]*Tableau1[[#This Row],[Prix unitaire HT]]*(1-Tableau1[[#This Row],[% remise ligne]]),""),"")</f>
        <v>8.2560000000000002</v>
      </c>
      <c r="L470" s="4" t="s">
        <v>39</v>
      </c>
      <c r="M470" s="5">
        <v>0.12</v>
      </c>
    </row>
    <row r="471" spans="1:13" x14ac:dyDescent="0.2">
      <c r="A471" s="3">
        <v>67000000</v>
      </c>
      <c r="B471" s="4" t="s">
        <v>15</v>
      </c>
      <c r="C471" s="3">
        <v>4</v>
      </c>
      <c r="D471" s="3" cm="1">
        <f t="array" ref="D471">MIN(IFERROR(IF(C471-{0;1;2;3;4;5;6;7}&gt;=0,MATCH(C471-{0;1;2;3;4;5;6;7},C472:C$831,0)-1,""),""))</f>
        <v>0</v>
      </c>
      <c r="E471" s="4" t="s">
        <v>16</v>
      </c>
      <c r="F471" s="4" t="s">
        <v>175</v>
      </c>
      <c r="G471" s="5">
        <v>8</v>
      </c>
      <c r="H471" s="5">
        <v>1.66</v>
      </c>
      <c r="I471" s="5">
        <f>IFERROR(_xlfn.XLOOKUP(Tableau1[[#This Row],[Groupe rem. article]],$O$3:$O$6,$P$3:$P$6),"")</f>
        <v>0.2</v>
      </c>
      <c r="J471" s="5" t="str">
        <f ca="1">IFERROR(SUM(OFFSET(J471,1,1,Tableau1[[#This Row],[nombre de sous-niveau]],1)),"")</f>
        <v/>
      </c>
      <c r="K471" s="6">
        <f>IFERROR(IF(Tableau1[[#This Row],[Type Ligne]]="détail",Tableau1[[#This Row],[Quantité Totale]]*Tableau1[[#This Row],[Prix unitaire HT]]*(1-Tableau1[[#This Row],[% remise ligne]]),""),"")</f>
        <v>10.624000000000001</v>
      </c>
      <c r="L471" s="4" t="s">
        <v>39</v>
      </c>
      <c r="M471" s="5">
        <v>0.2</v>
      </c>
    </row>
    <row r="472" spans="1:13" x14ac:dyDescent="0.2">
      <c r="A472" s="3">
        <v>68000000</v>
      </c>
      <c r="B472" s="4" t="s">
        <v>15</v>
      </c>
      <c r="C472" s="3">
        <v>4</v>
      </c>
      <c r="D472" s="3" cm="1">
        <f t="array" ref="D472">MIN(IFERROR(IF(C472-{0;1;2;3;4;5;6;7}&gt;=0,MATCH(C472-{0;1;2;3;4;5;6;7},C473:C$831,0)-1,""),""))</f>
        <v>0</v>
      </c>
      <c r="E472" s="4" t="s">
        <v>16</v>
      </c>
      <c r="F472" s="4" t="s">
        <v>205</v>
      </c>
      <c r="G472" s="5">
        <v>2</v>
      </c>
      <c r="H472" s="5">
        <v>486.1</v>
      </c>
      <c r="I472" s="5">
        <f>IFERROR(_xlfn.XLOOKUP(Tableau1[[#This Row],[Groupe rem. article]],$O$3:$O$6,$P$3:$P$6),"")</f>
        <v>0.2</v>
      </c>
      <c r="J472" s="5" t="str">
        <f ca="1">IFERROR(SUM(OFFSET(J472,1,1,Tableau1[[#This Row],[nombre de sous-niveau]],1)),"")</f>
        <v/>
      </c>
      <c r="K472" s="6">
        <f>IFERROR(IF(Tableau1[[#This Row],[Type Ligne]]="détail",Tableau1[[#This Row],[Quantité Totale]]*Tableau1[[#This Row],[Prix unitaire HT]]*(1-Tableau1[[#This Row],[% remise ligne]]),""),"")</f>
        <v>777.7600000000001</v>
      </c>
      <c r="L472" s="4" t="s">
        <v>39</v>
      </c>
      <c r="M472" s="5">
        <v>2.6</v>
      </c>
    </row>
    <row r="473" spans="1:13" x14ac:dyDescent="0.2">
      <c r="A473" s="3">
        <v>69000000</v>
      </c>
      <c r="B473" s="4" t="s">
        <v>15</v>
      </c>
      <c r="C473" s="3">
        <v>4</v>
      </c>
      <c r="D473" s="3" cm="1">
        <f t="array" ref="D473">MIN(IFERROR(IF(C473-{0;1;2;3;4;5;6;7}&gt;=0,MATCH(C473-{0;1;2;3;4;5;6;7},C474:C$831,0)-1,""),""))</f>
        <v>0</v>
      </c>
      <c r="E473" s="4" t="s">
        <v>16</v>
      </c>
      <c r="F473" s="4" t="s">
        <v>206</v>
      </c>
      <c r="G473" s="5">
        <v>2</v>
      </c>
      <c r="H473" s="5">
        <v>505.03</v>
      </c>
      <c r="I473" s="5">
        <f>IFERROR(_xlfn.XLOOKUP(Tableau1[[#This Row],[Groupe rem. article]],$O$3:$O$6,$P$3:$P$6),"")</f>
        <v>0.2</v>
      </c>
      <c r="J473" s="5" t="str">
        <f ca="1">IFERROR(SUM(OFFSET(J473,1,1,Tableau1[[#This Row],[nombre de sous-niveau]],1)),"")</f>
        <v/>
      </c>
      <c r="K473" s="6">
        <f>IFERROR(IF(Tableau1[[#This Row],[Type Ligne]]="détail",Tableau1[[#This Row],[Quantité Totale]]*Tableau1[[#This Row],[Prix unitaire HT]]*(1-Tableau1[[#This Row],[% remise ligne]]),""),"")</f>
        <v>808.048</v>
      </c>
      <c r="L473" s="4" t="s">
        <v>39</v>
      </c>
      <c r="M473" s="5">
        <v>23</v>
      </c>
    </row>
    <row r="474" spans="1:13" x14ac:dyDescent="0.2">
      <c r="A474" s="3">
        <v>70000000</v>
      </c>
      <c r="B474" s="4" t="s">
        <v>11</v>
      </c>
      <c r="C474" s="3">
        <v>3</v>
      </c>
      <c r="D474" s="3" cm="1">
        <f t="array" ref="D474">MIN(IFERROR(IF(C474-{0;1;2;3;4;5;6;7}&gt;=0,MATCH(C474-{0;1;2;3;4;5;6;7},C475:C$831,0)-1,""),""))</f>
        <v>7</v>
      </c>
      <c r="E474" s="4" t="s">
        <v>12</v>
      </c>
      <c r="F474" s="4" t="s">
        <v>14</v>
      </c>
      <c r="G474" s="5">
        <v>1</v>
      </c>
      <c r="H474" s="5">
        <v>319.32</v>
      </c>
      <c r="I474" s="5" t="str">
        <f>IFERROR(_xlfn.XLOOKUP(Tableau1[[#This Row],[Groupe rem. article]],$O$3:$O$6,$P$3:$P$6),"")</f>
        <v/>
      </c>
      <c r="J474" s="5">
        <f ca="1">IFERROR(SUM(OFFSET(J474,1,1,Tableau1[[#This Row],[nombre de sous-niveau]],1)),"")</f>
        <v>223.524</v>
      </c>
      <c r="K474" s="6" t="str">
        <f>IFERROR(IF(Tableau1[[#This Row],[Type Ligne]]="détail",Tableau1[[#This Row],[Quantité Totale]]*Tableau1[[#This Row],[Prix unitaire HT]]*(1-Tableau1[[#This Row],[% remise ligne]]),""),"")</f>
        <v/>
      </c>
      <c r="L474" s="4" t="s">
        <v>14</v>
      </c>
      <c r="M474" s="5">
        <v>12.458</v>
      </c>
    </row>
    <row r="475" spans="1:13" x14ac:dyDescent="0.2">
      <c r="A475" s="3">
        <v>71000000</v>
      </c>
      <c r="B475" s="4" t="s">
        <v>15</v>
      </c>
      <c r="C475" s="3">
        <v>4</v>
      </c>
      <c r="D475" s="3" cm="1">
        <f t="array" ref="D475">MIN(IFERROR(IF(C475-{0;1;2;3;4;5;6;7}&gt;=0,MATCH(C475-{0;1;2;3;4;5;6;7},C476:C$831,0)-1,""),""))</f>
        <v>0</v>
      </c>
      <c r="E475" s="4" t="s">
        <v>16</v>
      </c>
      <c r="F475" s="4" t="s">
        <v>207</v>
      </c>
      <c r="G475" s="5">
        <v>100</v>
      </c>
      <c r="H475" s="5">
        <v>0.2</v>
      </c>
      <c r="I475" s="5">
        <f>IFERROR(_xlfn.XLOOKUP(Tableau1[[#This Row],[Groupe rem. article]],$O$3:$O$6,$P$3:$P$6),"")</f>
        <v>0.3</v>
      </c>
      <c r="J475" s="5" t="str">
        <f ca="1">IFERROR(SUM(OFFSET(J475,1,1,Tableau1[[#This Row],[nombre de sous-niveau]],1)),"")</f>
        <v/>
      </c>
      <c r="K475" s="6">
        <f>IFERROR(IF(Tableau1[[#This Row],[Type Ligne]]="détail",Tableau1[[#This Row],[Quantité Totale]]*Tableau1[[#This Row],[Prix unitaire HT]]*(1-Tableau1[[#This Row],[% remise ligne]]),""),"")</f>
        <v>14</v>
      </c>
      <c r="L475" s="4" t="s">
        <v>24</v>
      </c>
      <c r="M475" s="5">
        <v>0.01</v>
      </c>
    </row>
    <row r="476" spans="1:13" x14ac:dyDescent="0.2">
      <c r="A476" s="3">
        <v>72000000</v>
      </c>
      <c r="B476" s="4" t="s">
        <v>15</v>
      </c>
      <c r="C476" s="3">
        <v>4</v>
      </c>
      <c r="D476" s="3" cm="1">
        <f t="array" ref="D476">MIN(IFERROR(IF(C476-{0;1;2;3;4;5;6;7}&gt;=0,MATCH(C476-{0;1;2;3;4;5;6;7},C477:C$831,0)-1,""),""))</f>
        <v>0</v>
      </c>
      <c r="E476" s="4" t="s">
        <v>16</v>
      </c>
      <c r="F476" s="4" t="s">
        <v>207</v>
      </c>
      <c r="G476" s="5">
        <v>100</v>
      </c>
      <c r="H476" s="5">
        <v>0.2</v>
      </c>
      <c r="I476" s="5">
        <f>IFERROR(_xlfn.XLOOKUP(Tableau1[[#This Row],[Groupe rem. article]],$O$3:$O$6,$P$3:$P$6),"")</f>
        <v>0.3</v>
      </c>
      <c r="J476" s="5" t="str">
        <f ca="1">IFERROR(SUM(OFFSET(J476,1,1,Tableau1[[#This Row],[nombre de sous-niveau]],1)),"")</f>
        <v/>
      </c>
      <c r="K476" s="6">
        <f>IFERROR(IF(Tableau1[[#This Row],[Type Ligne]]="détail",Tableau1[[#This Row],[Quantité Totale]]*Tableau1[[#This Row],[Prix unitaire HT]]*(1-Tableau1[[#This Row],[% remise ligne]]),""),"")</f>
        <v>14</v>
      </c>
      <c r="L476" s="4" t="s">
        <v>24</v>
      </c>
      <c r="M476" s="5">
        <v>0.01</v>
      </c>
    </row>
    <row r="477" spans="1:13" x14ac:dyDescent="0.2">
      <c r="A477" s="3">
        <v>73000000</v>
      </c>
      <c r="B477" s="4" t="s">
        <v>15</v>
      </c>
      <c r="C477" s="3">
        <v>4</v>
      </c>
      <c r="D477" s="3" cm="1">
        <f t="array" ref="D477">MIN(IFERROR(IF(C477-{0;1;2;3;4;5;6;7}&gt;=0,MATCH(C477-{0;1;2;3;4;5;6;7},C478:C$831,0)-1,""),""))</f>
        <v>0</v>
      </c>
      <c r="E477" s="4" t="s">
        <v>16</v>
      </c>
      <c r="F477" s="4" t="s">
        <v>208</v>
      </c>
      <c r="G477" s="5">
        <v>2</v>
      </c>
      <c r="H477" s="5">
        <v>1.78</v>
      </c>
      <c r="I477" s="5">
        <f>IFERROR(_xlfn.XLOOKUP(Tableau1[[#This Row],[Groupe rem. article]],$O$3:$O$6,$P$3:$P$6),"")</f>
        <v>0.3</v>
      </c>
      <c r="J477" s="5" t="str">
        <f ca="1">IFERROR(SUM(OFFSET(J477,1,1,Tableau1[[#This Row],[nombre de sous-niveau]],1)),"")</f>
        <v/>
      </c>
      <c r="K477" s="6">
        <f>IFERROR(IF(Tableau1[[#This Row],[Type Ligne]]="détail",Tableau1[[#This Row],[Quantité Totale]]*Tableau1[[#This Row],[Prix unitaire HT]]*(1-Tableau1[[#This Row],[% remise ligne]]),""),"")</f>
        <v>2.492</v>
      </c>
      <c r="L477" s="4" t="s">
        <v>24</v>
      </c>
      <c r="M477" s="5">
        <v>7.4999999999999997E-2</v>
      </c>
    </row>
    <row r="478" spans="1:13" x14ac:dyDescent="0.2">
      <c r="A478" s="3">
        <v>74000000</v>
      </c>
      <c r="B478" s="4" t="s">
        <v>15</v>
      </c>
      <c r="C478" s="3">
        <v>4</v>
      </c>
      <c r="D478" s="3" cm="1">
        <f t="array" ref="D478">MIN(IFERROR(IF(C478-{0;1;2;3;4;5;6;7}&gt;=0,MATCH(C478-{0;1;2;3;4;5;6;7},C479:C$831,0)-1,""),""))</f>
        <v>0</v>
      </c>
      <c r="E478" s="4" t="s">
        <v>16</v>
      </c>
      <c r="F478" s="4" t="s">
        <v>49</v>
      </c>
      <c r="G478" s="5">
        <v>25</v>
      </c>
      <c r="H478" s="5">
        <v>4.5</v>
      </c>
      <c r="I478" s="5">
        <f>IFERROR(_xlfn.XLOOKUP(Tableau1[[#This Row],[Groupe rem. article]],$O$3:$O$6,$P$3:$P$6),"")</f>
        <v>0.3</v>
      </c>
      <c r="J478" s="5" t="str">
        <f ca="1">IFERROR(SUM(OFFSET(J478,1,1,Tableau1[[#This Row],[nombre de sous-niveau]],1)),"")</f>
        <v/>
      </c>
      <c r="K478" s="6">
        <f>IFERROR(IF(Tableau1[[#This Row],[Type Ligne]]="détail",Tableau1[[#This Row],[Quantité Totale]]*Tableau1[[#This Row],[Prix unitaire HT]]*(1-Tableau1[[#This Row],[% remise ligne]]),""),"")</f>
        <v>78.75</v>
      </c>
      <c r="L478" s="4" t="s">
        <v>24</v>
      </c>
      <c r="M478" s="5">
        <v>1</v>
      </c>
    </row>
    <row r="479" spans="1:13" x14ac:dyDescent="0.2">
      <c r="A479" s="3">
        <v>75000000</v>
      </c>
      <c r="B479" s="4" t="s">
        <v>15</v>
      </c>
      <c r="C479" s="3">
        <v>4</v>
      </c>
      <c r="D479" s="3" cm="1">
        <f t="array" ref="D479">MIN(IFERROR(IF(C479-{0;1;2;3;4;5;6;7}&gt;=0,MATCH(C479-{0;1;2;3;4;5;6;7},C480:C$831,0)-1,""),""))</f>
        <v>0</v>
      </c>
      <c r="E479" s="4" t="s">
        <v>16</v>
      </c>
      <c r="F479" s="4" t="s">
        <v>209</v>
      </c>
      <c r="G479" s="5">
        <v>1</v>
      </c>
      <c r="H479" s="5">
        <v>123.26</v>
      </c>
      <c r="I479" s="5">
        <f>IFERROR(_xlfn.XLOOKUP(Tableau1[[#This Row],[Groupe rem. article]],$O$3:$O$6,$P$3:$P$6),"")</f>
        <v>0.3</v>
      </c>
      <c r="J479" s="5" t="str">
        <f ca="1">IFERROR(SUM(OFFSET(J479,1,1,Tableau1[[#This Row],[nombre de sous-niveau]],1)),"")</f>
        <v/>
      </c>
      <c r="K479" s="6">
        <f>IFERROR(IF(Tableau1[[#This Row],[Type Ligne]]="détail",Tableau1[[#This Row],[Quantité Totale]]*Tableau1[[#This Row],[Prix unitaire HT]]*(1-Tableau1[[#This Row],[% remise ligne]]),""),"")</f>
        <v>86.281999999999996</v>
      </c>
      <c r="L479" s="4" t="s">
        <v>24</v>
      </c>
      <c r="M479" s="5">
        <v>11.343</v>
      </c>
    </row>
    <row r="480" spans="1:13" x14ac:dyDescent="0.2">
      <c r="A480" s="3">
        <v>76000000</v>
      </c>
      <c r="B480" s="4" t="s">
        <v>15</v>
      </c>
      <c r="C480" s="3">
        <v>4</v>
      </c>
      <c r="D480" s="3" cm="1">
        <f t="array" ref="D480">MIN(IFERROR(IF(C480-{0;1;2;3;4;5;6;7}&gt;=0,MATCH(C480-{0;1;2;3;4;5;6;7},C481:C$831,0)-1,""),""))</f>
        <v>0</v>
      </c>
      <c r="E480" s="4" t="s">
        <v>16</v>
      </c>
      <c r="F480" s="4" t="s">
        <v>207</v>
      </c>
      <c r="G480" s="5">
        <v>100</v>
      </c>
      <c r="H480" s="5">
        <v>0.2</v>
      </c>
      <c r="I480" s="5">
        <f>IFERROR(_xlfn.XLOOKUP(Tableau1[[#This Row],[Groupe rem. article]],$O$3:$O$6,$P$3:$P$6),"")</f>
        <v>0.3</v>
      </c>
      <c r="J480" s="5" t="str">
        <f ca="1">IFERROR(SUM(OFFSET(J480,1,1,Tableau1[[#This Row],[nombre de sous-niveau]],1)),"")</f>
        <v/>
      </c>
      <c r="K480" s="6">
        <f>IFERROR(IF(Tableau1[[#This Row],[Type Ligne]]="détail",Tableau1[[#This Row],[Quantité Totale]]*Tableau1[[#This Row],[Prix unitaire HT]]*(1-Tableau1[[#This Row],[% remise ligne]]),""),"")</f>
        <v>14</v>
      </c>
      <c r="L480" s="4" t="s">
        <v>24</v>
      </c>
      <c r="M480" s="5">
        <v>0.01</v>
      </c>
    </row>
    <row r="481" spans="1:13" x14ac:dyDescent="0.2">
      <c r="A481" s="3">
        <v>77000000</v>
      </c>
      <c r="B481" s="4" t="s">
        <v>15</v>
      </c>
      <c r="C481" s="3">
        <v>4</v>
      </c>
      <c r="D481" s="3" cm="1">
        <f t="array" ref="D481">MIN(IFERROR(IF(C481-{0;1;2;3;4;5;6;7}&gt;=0,MATCH(C481-{0;1;2;3;4;5;6;7},C482:C$831,0)-1,""),""))</f>
        <v>0</v>
      </c>
      <c r="E481" s="4" t="s">
        <v>16</v>
      </c>
      <c r="F481" s="4" t="s">
        <v>207</v>
      </c>
      <c r="G481" s="5">
        <v>100</v>
      </c>
      <c r="H481" s="5">
        <v>0.2</v>
      </c>
      <c r="I481" s="5">
        <f>IFERROR(_xlfn.XLOOKUP(Tableau1[[#This Row],[Groupe rem. article]],$O$3:$O$6,$P$3:$P$6),"")</f>
        <v>0.3</v>
      </c>
      <c r="J481" s="5" t="str">
        <f ca="1">IFERROR(SUM(OFFSET(J481,1,1,Tableau1[[#This Row],[nombre de sous-niveau]],1)),"")</f>
        <v/>
      </c>
      <c r="K481" s="6">
        <f>IFERROR(IF(Tableau1[[#This Row],[Type Ligne]]="détail",Tableau1[[#This Row],[Quantité Totale]]*Tableau1[[#This Row],[Prix unitaire HT]]*(1-Tableau1[[#This Row],[% remise ligne]]),""),"")</f>
        <v>14</v>
      </c>
      <c r="L481" s="4" t="s">
        <v>24</v>
      </c>
      <c r="M481" s="5">
        <v>0.01</v>
      </c>
    </row>
    <row r="482" spans="1:13" x14ac:dyDescent="0.2">
      <c r="A482" s="3">
        <v>78000000</v>
      </c>
      <c r="B482" s="4" t="s">
        <v>11</v>
      </c>
      <c r="C482" s="3">
        <v>3</v>
      </c>
      <c r="D482" s="3" cm="1">
        <f t="array" ref="D482">MIN(IFERROR(IF(C482-{0;1;2;3;4;5;6;7}&gt;=0,MATCH(C482-{0;1;2;3;4;5;6;7},C483:C$831,0)-1,""),""))</f>
        <v>4</v>
      </c>
      <c r="E482" s="4" t="s">
        <v>12</v>
      </c>
      <c r="F482" s="4" t="s">
        <v>14</v>
      </c>
      <c r="G482" s="5">
        <v>1</v>
      </c>
      <c r="H482" s="5">
        <v>1103.21</v>
      </c>
      <c r="I482" s="5" t="str">
        <f>IFERROR(_xlfn.XLOOKUP(Tableau1[[#This Row],[Groupe rem. article]],$O$3:$O$6,$P$3:$P$6),"")</f>
        <v/>
      </c>
      <c r="J482" s="5">
        <f ca="1">IFERROR(SUM(OFFSET(J482,1,1,Tableau1[[#This Row],[nombre de sous-niveau]],1)),"")</f>
        <v>882.56640000000004</v>
      </c>
      <c r="K482" s="6" t="str">
        <f>IFERROR(IF(Tableau1[[#This Row],[Type Ligne]]="détail",Tableau1[[#This Row],[Quantité Totale]]*Tableau1[[#This Row],[Prix unitaire HT]]*(1-Tableau1[[#This Row],[% remise ligne]]),""),"")</f>
        <v/>
      </c>
      <c r="L482" s="4" t="s">
        <v>14</v>
      </c>
      <c r="M482" s="5">
        <v>3.32</v>
      </c>
    </row>
    <row r="483" spans="1:13" x14ac:dyDescent="0.2">
      <c r="A483" s="3">
        <v>79000000</v>
      </c>
      <c r="B483" s="4" t="s">
        <v>15</v>
      </c>
      <c r="C483" s="3">
        <v>4</v>
      </c>
      <c r="D483" s="3" cm="1">
        <f t="array" ref="D483">MIN(IFERROR(IF(C483-{0;1;2;3;4;5;6;7}&gt;=0,MATCH(C483-{0;1;2;3;4;5;6;7},C484:C$831,0)-1,""),""))</f>
        <v>0</v>
      </c>
      <c r="E483" s="4" t="s">
        <v>16</v>
      </c>
      <c r="F483" s="4" t="s">
        <v>210</v>
      </c>
      <c r="G483" s="5">
        <v>60</v>
      </c>
      <c r="H483" s="5">
        <v>6.15</v>
      </c>
      <c r="I483" s="5">
        <f>IFERROR(_xlfn.XLOOKUP(Tableau1[[#This Row],[Groupe rem. article]],$O$3:$O$6,$P$3:$P$6),"")</f>
        <v>0.2</v>
      </c>
      <c r="J483" s="5" t="str">
        <f ca="1">IFERROR(SUM(OFFSET(J483,1,1,Tableau1[[#This Row],[nombre de sous-niveau]],1)),"")</f>
        <v/>
      </c>
      <c r="K483" s="6">
        <f>IFERROR(IF(Tableau1[[#This Row],[Type Ligne]]="détail",Tableau1[[#This Row],[Quantité Totale]]*Tableau1[[#This Row],[Prix unitaire HT]]*(1-Tableau1[[#This Row],[% remise ligne]]),""),"")</f>
        <v>295.2</v>
      </c>
      <c r="L483" s="4" t="s">
        <v>186</v>
      </c>
      <c r="M483" s="5">
        <v>0.9</v>
      </c>
    </row>
    <row r="484" spans="1:13" x14ac:dyDescent="0.2">
      <c r="A484" s="3">
        <v>80000000</v>
      </c>
      <c r="B484" s="4" t="s">
        <v>15</v>
      </c>
      <c r="C484" s="3">
        <v>4</v>
      </c>
      <c r="D484" s="3" cm="1">
        <f t="array" ref="D484">MIN(IFERROR(IF(C484-{0;1;2;3;4;5;6;7}&gt;=0,MATCH(C484-{0;1;2;3;4;5;6;7},C485:C$831,0)-1,""),""))</f>
        <v>0</v>
      </c>
      <c r="E484" s="4" t="s">
        <v>16</v>
      </c>
      <c r="F484" s="4" t="s">
        <v>210</v>
      </c>
      <c r="G484" s="5">
        <v>57.6</v>
      </c>
      <c r="H484" s="5">
        <v>6.15</v>
      </c>
      <c r="I484" s="5">
        <f>IFERROR(_xlfn.XLOOKUP(Tableau1[[#This Row],[Groupe rem. article]],$O$3:$O$6,$P$3:$P$6),"")</f>
        <v>0.2</v>
      </c>
      <c r="J484" s="5" t="str">
        <f ca="1">IFERROR(SUM(OFFSET(J484,1,1,Tableau1[[#This Row],[nombre de sous-niveau]],1)),"")</f>
        <v/>
      </c>
      <c r="K484" s="6">
        <f>IFERROR(IF(Tableau1[[#This Row],[Type Ligne]]="détail",Tableau1[[#This Row],[Quantité Totale]]*Tableau1[[#This Row],[Prix unitaire HT]]*(1-Tableau1[[#This Row],[% remise ligne]]),""),"")</f>
        <v>283.392</v>
      </c>
      <c r="L484" s="4" t="s">
        <v>186</v>
      </c>
      <c r="M484" s="5">
        <v>0.9</v>
      </c>
    </row>
    <row r="485" spans="1:13" x14ac:dyDescent="0.2">
      <c r="A485" s="3">
        <v>81000000</v>
      </c>
      <c r="B485" s="4" t="s">
        <v>15</v>
      </c>
      <c r="C485" s="3">
        <v>4</v>
      </c>
      <c r="D485" s="3" cm="1">
        <f t="array" ref="D485">MIN(IFERROR(IF(C485-{0;1;2;3;4;5;6;7}&gt;=0,MATCH(C485-{0;1;2;3;4;5;6;7},C486:C$831,0)-1,""),""))</f>
        <v>0</v>
      </c>
      <c r="E485" s="4" t="s">
        <v>16</v>
      </c>
      <c r="F485" s="4" t="s">
        <v>211</v>
      </c>
      <c r="G485" s="5">
        <v>32</v>
      </c>
      <c r="H485" s="5">
        <v>7.77</v>
      </c>
      <c r="I485" s="5">
        <f>IFERROR(_xlfn.XLOOKUP(Tableau1[[#This Row],[Groupe rem. article]],$O$3:$O$6,$P$3:$P$6),"")</f>
        <v>0.2</v>
      </c>
      <c r="J485" s="5" t="str">
        <f ca="1">IFERROR(SUM(OFFSET(J485,1,1,Tableau1[[#This Row],[nombre de sous-niveau]],1)),"")</f>
        <v/>
      </c>
      <c r="K485" s="6">
        <f>IFERROR(IF(Tableau1[[#This Row],[Type Ligne]]="détail",Tableau1[[#This Row],[Quantité Totale]]*Tableau1[[#This Row],[Prix unitaire HT]]*(1-Tableau1[[#This Row],[% remise ligne]]),""),"")</f>
        <v>198.91200000000001</v>
      </c>
      <c r="L485" s="4" t="s">
        <v>186</v>
      </c>
      <c r="M485" s="5">
        <v>1.1399999999999999</v>
      </c>
    </row>
    <row r="486" spans="1:13" x14ac:dyDescent="0.2">
      <c r="A486" s="3">
        <v>82000000</v>
      </c>
      <c r="B486" s="4" t="s">
        <v>15</v>
      </c>
      <c r="C486" s="3">
        <v>4</v>
      </c>
      <c r="D486" s="3" cm="1">
        <f t="array" ref="D486">MIN(IFERROR(IF(C486-{0;1;2;3;4;5;6;7}&gt;=0,MATCH(C486-{0;1;2;3;4;5;6;7},C487:C$831,0)-1,""),""))</f>
        <v>0</v>
      </c>
      <c r="E486" s="4" t="s">
        <v>16</v>
      </c>
      <c r="F486" s="4" t="s">
        <v>212</v>
      </c>
      <c r="G486" s="5">
        <v>57.6</v>
      </c>
      <c r="H486" s="5">
        <v>2.2799999999999998</v>
      </c>
      <c r="I486" s="5">
        <f>IFERROR(_xlfn.XLOOKUP(Tableau1[[#This Row],[Groupe rem. article]],$O$3:$O$6,$P$3:$P$6),"")</f>
        <v>0.2</v>
      </c>
      <c r="J486" s="5" t="str">
        <f ca="1">IFERROR(SUM(OFFSET(J486,1,1,Tableau1[[#This Row],[nombre de sous-niveau]],1)),"")</f>
        <v/>
      </c>
      <c r="K486" s="6">
        <f>IFERROR(IF(Tableau1[[#This Row],[Type Ligne]]="détail",Tableau1[[#This Row],[Quantité Totale]]*Tableau1[[#This Row],[Prix unitaire HT]]*(1-Tableau1[[#This Row],[% remise ligne]]),""),"")</f>
        <v>105.06240000000001</v>
      </c>
      <c r="L486" s="4" t="s">
        <v>186</v>
      </c>
      <c r="M486" s="5">
        <v>0.38</v>
      </c>
    </row>
    <row r="487" spans="1:13" x14ac:dyDescent="0.2">
      <c r="A487" s="3">
        <v>83000000</v>
      </c>
      <c r="B487" s="4" t="s">
        <v>11</v>
      </c>
      <c r="C487" s="3">
        <v>3</v>
      </c>
      <c r="D487" s="3" cm="1">
        <f t="array" ref="D487">MIN(IFERROR(IF(C487-{0;1;2;3;4;5;6;7}&gt;=0,MATCH(C487-{0;1;2;3;4;5;6;7},C488:C$831,0)-1,""),""))</f>
        <v>1</v>
      </c>
      <c r="E487" s="4" t="s">
        <v>12</v>
      </c>
      <c r="F487" s="4" t="s">
        <v>14</v>
      </c>
      <c r="G487" s="5">
        <v>1</v>
      </c>
      <c r="H487" s="5">
        <v>320.94</v>
      </c>
      <c r="I487" s="5" t="str">
        <f>IFERROR(_xlfn.XLOOKUP(Tableau1[[#This Row],[Groupe rem. article]],$O$3:$O$6,$P$3:$P$6),"")</f>
        <v/>
      </c>
      <c r="J487" s="5">
        <f ca="1">IFERROR(SUM(OFFSET(J487,1,1,Tableau1[[#This Row],[nombre de sous-niveau]],1)),"")</f>
        <v>256.74880000000002</v>
      </c>
      <c r="K487" s="6" t="str">
        <f>IFERROR(IF(Tableau1[[#This Row],[Type Ligne]]="détail",Tableau1[[#This Row],[Quantité Totale]]*Tableau1[[#This Row],[Prix unitaire HT]]*(1-Tableau1[[#This Row],[% remise ligne]]),""),"")</f>
        <v/>
      </c>
      <c r="L487" s="4" t="s">
        <v>14</v>
      </c>
      <c r="M487" s="5">
        <v>0.622</v>
      </c>
    </row>
    <row r="488" spans="1:13" x14ac:dyDescent="0.2">
      <c r="A488" s="3">
        <v>84000000</v>
      </c>
      <c r="B488" s="4" t="s">
        <v>15</v>
      </c>
      <c r="C488" s="3">
        <v>4</v>
      </c>
      <c r="D488" s="3" cm="1">
        <f t="array" ref="D488">MIN(IFERROR(IF(C488-{0;1;2;3;4;5;6;7}&gt;=0,MATCH(C488-{0;1;2;3;4;5;6;7},C489:C$831,0)-1,""),""))</f>
        <v>0</v>
      </c>
      <c r="E488" s="4" t="s">
        <v>16</v>
      </c>
      <c r="F488" s="4" t="s">
        <v>213</v>
      </c>
      <c r="G488" s="5">
        <v>61.6</v>
      </c>
      <c r="H488" s="5">
        <v>5.21</v>
      </c>
      <c r="I488" s="5">
        <f>IFERROR(_xlfn.XLOOKUP(Tableau1[[#This Row],[Groupe rem. article]],$O$3:$O$6,$P$3:$P$6),"")</f>
        <v>0.2</v>
      </c>
      <c r="J488" s="5" t="str">
        <f ca="1">IFERROR(SUM(OFFSET(J488,1,1,Tableau1[[#This Row],[nombre de sous-niveau]],1)),"")</f>
        <v/>
      </c>
      <c r="K488" s="6">
        <f>IFERROR(IF(Tableau1[[#This Row],[Type Ligne]]="détail",Tableau1[[#This Row],[Quantité Totale]]*Tableau1[[#This Row],[Prix unitaire HT]]*(1-Tableau1[[#This Row],[% remise ligne]]),""),"")</f>
        <v>256.74880000000002</v>
      </c>
      <c r="L488" s="4" t="s">
        <v>186</v>
      </c>
      <c r="M488" s="5">
        <v>0.622</v>
      </c>
    </row>
    <row r="489" spans="1:13" x14ac:dyDescent="0.2">
      <c r="A489" s="3">
        <v>85000000</v>
      </c>
      <c r="B489" s="4" t="s">
        <v>11</v>
      </c>
      <c r="C489" s="3">
        <v>1</v>
      </c>
      <c r="D489" s="3" cm="1">
        <f t="array" ref="D489">MIN(IFERROR(IF(C489-{0;1;2;3;4;5;6;7}&gt;=0,MATCH(C489-{0;1;2;3;4;5;6;7},C490:C$831,0)-1,""),""))</f>
        <v>202</v>
      </c>
      <c r="E489" s="4" t="s">
        <v>12</v>
      </c>
      <c r="F489" s="4" t="s">
        <v>14</v>
      </c>
      <c r="G489" s="5">
        <v>1</v>
      </c>
      <c r="H489" s="5">
        <v>16954.16</v>
      </c>
      <c r="I489" s="5" t="str">
        <f>IFERROR(_xlfn.XLOOKUP(Tableau1[[#This Row],[Groupe rem. article]],$O$3:$O$6,$P$3:$P$6),"")</f>
        <v/>
      </c>
      <c r="J489" s="5">
        <f ca="1">IFERROR(SUM(OFFSET(J489,1,1,Tableau1[[#This Row],[nombre de sous-niveau]],1)),"")</f>
        <v>11794.207080000002</v>
      </c>
      <c r="K489" s="6" t="str">
        <f>IFERROR(IF(Tableau1[[#This Row],[Type Ligne]]="détail",Tableau1[[#This Row],[Quantité Totale]]*Tableau1[[#This Row],[Prix unitaire HT]]*(1-Tableau1[[#This Row],[% remise ligne]]),""),"")</f>
        <v/>
      </c>
      <c r="L489" s="4" t="s">
        <v>14</v>
      </c>
      <c r="M489" s="5">
        <v>300.14616189999998</v>
      </c>
    </row>
    <row r="490" spans="1:13" x14ac:dyDescent="0.2">
      <c r="A490" s="3">
        <v>86000000</v>
      </c>
      <c r="B490" s="4" t="s">
        <v>11</v>
      </c>
      <c r="C490" s="3">
        <v>2</v>
      </c>
      <c r="D490" s="3" cm="1">
        <f t="array" ref="D490">MIN(IFERROR(IF(C490-{0;1;2;3;4;5;6;7}&gt;=0,MATCH(C490-{0;1;2;3;4;5;6;7},C491:C$831,0)-1,""),""))</f>
        <v>136</v>
      </c>
      <c r="E490" s="4" t="s">
        <v>12</v>
      </c>
      <c r="F490" s="4" t="s">
        <v>14</v>
      </c>
      <c r="G490" s="5">
        <v>1</v>
      </c>
      <c r="H490" s="5">
        <v>7821.41</v>
      </c>
      <c r="I490" s="5" t="str">
        <f>IFERROR(_xlfn.XLOOKUP(Tableau1[[#This Row],[Groupe rem. article]],$O$3:$O$6,$P$3:$P$6),"")</f>
        <v/>
      </c>
      <c r="J490" s="5">
        <f ca="1">IFERROR(SUM(OFFSET(J490,1,1,Tableau1[[#This Row],[nombre de sous-niveau]],1)),"")</f>
        <v>5070.7462000000005</v>
      </c>
      <c r="K490" s="6" t="str">
        <f>IFERROR(IF(Tableau1[[#This Row],[Type Ligne]]="détail",Tableau1[[#This Row],[Quantité Totale]]*Tableau1[[#This Row],[Prix unitaire HT]]*(1-Tableau1[[#This Row],[% remise ligne]]),""),"")</f>
        <v/>
      </c>
      <c r="L490" s="4" t="s">
        <v>14</v>
      </c>
      <c r="M490" s="5">
        <v>221.11216189999999</v>
      </c>
    </row>
    <row r="491" spans="1:13" x14ac:dyDescent="0.2">
      <c r="A491" s="3">
        <v>87000000</v>
      </c>
      <c r="B491" s="4" t="s">
        <v>11</v>
      </c>
      <c r="C491" s="3">
        <v>3</v>
      </c>
      <c r="D491" s="3" cm="1">
        <f t="array" ref="D491">MIN(IFERROR(IF(C491-{0;1;2;3;4;5;6;7}&gt;=0,MATCH(C491-{0;1;2;3;4;5;6;7},C492:C$831,0)-1,""),""))</f>
        <v>17</v>
      </c>
      <c r="E491" s="4" t="s">
        <v>12</v>
      </c>
      <c r="F491" s="4" t="s">
        <v>14</v>
      </c>
      <c r="G491" s="5">
        <v>1</v>
      </c>
      <c r="H491" s="5">
        <v>152.16</v>
      </c>
      <c r="I491" s="5" t="str">
        <f>IFERROR(_xlfn.XLOOKUP(Tableau1[[#This Row],[Groupe rem. article]],$O$3:$O$6,$P$3:$P$6),"")</f>
        <v/>
      </c>
      <c r="J491" s="5">
        <f ca="1">IFERROR(SUM(OFFSET(J491,1,1,Tableau1[[#This Row],[nombre de sous-niveau]],1)),"")</f>
        <v>101.60115999999999</v>
      </c>
      <c r="K491" s="6" t="str">
        <f>IFERROR(IF(Tableau1[[#This Row],[Type Ligne]]="détail",Tableau1[[#This Row],[Quantité Totale]]*Tableau1[[#This Row],[Prix unitaire HT]]*(1-Tableau1[[#This Row],[% remise ligne]]),""),"")</f>
        <v/>
      </c>
      <c r="L491" s="4" t="s">
        <v>14</v>
      </c>
      <c r="M491" s="5">
        <v>10.243</v>
      </c>
    </row>
    <row r="492" spans="1:13" x14ac:dyDescent="0.2">
      <c r="A492" s="3">
        <v>88000000</v>
      </c>
      <c r="B492" s="4" t="s">
        <v>11</v>
      </c>
      <c r="C492" s="3">
        <v>4</v>
      </c>
      <c r="D492" s="3" cm="1">
        <f t="array" ref="D492">MIN(IFERROR(IF(C492-{0;1;2;3;4;5;6;7}&gt;=0,MATCH(C492-{0;1;2;3;4;5;6;7},C493:C$831,0)-1,""),""))</f>
        <v>16</v>
      </c>
      <c r="E492" s="4" t="s">
        <v>12</v>
      </c>
      <c r="F492" s="4" t="s">
        <v>14</v>
      </c>
      <c r="G492" s="5">
        <v>1</v>
      </c>
      <c r="H492" s="5">
        <v>152.16</v>
      </c>
      <c r="I492" s="5" t="str">
        <f>IFERROR(_xlfn.XLOOKUP(Tableau1[[#This Row],[Groupe rem. article]],$O$3:$O$6,$P$3:$P$6),"")</f>
        <v/>
      </c>
      <c r="J492" s="5">
        <f ca="1">IFERROR(SUM(OFFSET(J492,1,1,Tableau1[[#This Row],[nombre de sous-niveau]],1)),"")</f>
        <v>101.60115999999999</v>
      </c>
      <c r="K492" s="6" t="str">
        <f>IFERROR(IF(Tableau1[[#This Row],[Type Ligne]]="détail",Tableau1[[#This Row],[Quantité Totale]]*Tableau1[[#This Row],[Prix unitaire HT]]*(1-Tableau1[[#This Row],[% remise ligne]]),""),"")</f>
        <v/>
      </c>
      <c r="L492" s="4" t="s">
        <v>14</v>
      </c>
      <c r="M492" s="5">
        <v>10.243</v>
      </c>
    </row>
    <row r="493" spans="1:13" x14ac:dyDescent="0.2">
      <c r="A493" s="3">
        <v>89000000</v>
      </c>
      <c r="B493" s="4" t="s">
        <v>11</v>
      </c>
      <c r="C493" s="3">
        <v>5</v>
      </c>
      <c r="D493" s="3" cm="1">
        <f t="array" ref="D493">MIN(IFERROR(IF(C493-{0;1;2;3;4;5;6;7}&gt;=0,MATCH(C493-{0;1;2;3;4;5;6;7},C494:C$831,0)-1,""),""))</f>
        <v>10</v>
      </c>
      <c r="E493" s="4" t="s">
        <v>17</v>
      </c>
      <c r="F493" s="4" t="s">
        <v>214</v>
      </c>
      <c r="G493" s="5">
        <v>2</v>
      </c>
      <c r="H493" s="5">
        <v>47.81</v>
      </c>
      <c r="I493" s="5" t="str">
        <f>IFERROR(_xlfn.XLOOKUP(Tableau1[[#This Row],[Groupe rem. article]],$O$3:$O$6,$P$3:$P$6),"")</f>
        <v/>
      </c>
      <c r="J493" s="5">
        <f ca="1">IFERROR(SUM(OFFSET(J493,1,1,Tableau1[[#This Row],[nombre de sous-niveau]],1)),"")</f>
        <v>66.385999999999996</v>
      </c>
      <c r="K493" s="6" t="str">
        <f>IFERROR(IF(Tableau1[[#This Row],[Type Ligne]]="détail",Tableau1[[#This Row],[Quantité Totale]]*Tableau1[[#This Row],[Prix unitaire HT]]*(1-Tableau1[[#This Row],[% remise ligne]]),""),"")</f>
        <v/>
      </c>
      <c r="L493" s="4" t="s">
        <v>14</v>
      </c>
      <c r="M493" s="5">
        <v>6.5010000000000003</v>
      </c>
    </row>
    <row r="494" spans="1:13" x14ac:dyDescent="0.2">
      <c r="A494" s="3">
        <v>89010000</v>
      </c>
      <c r="B494" s="4" t="s">
        <v>15</v>
      </c>
      <c r="C494" s="3">
        <v>6</v>
      </c>
      <c r="D494" s="3" cm="1">
        <f t="array" ref="D494">MIN(IFERROR(IF(C494-{0;1;2;3;4;5;6;7}&gt;=0,MATCH(C494-{0;1;2;3;4;5;6;7},C495:C$831,0)-1,""),""))</f>
        <v>0</v>
      </c>
      <c r="E494" s="4" t="s">
        <v>16</v>
      </c>
      <c r="F494" s="4" t="s">
        <v>215</v>
      </c>
      <c r="G494" s="5">
        <v>2</v>
      </c>
      <c r="H494" s="5">
        <v>31.05</v>
      </c>
      <c r="I494" s="5">
        <f>IFERROR(_xlfn.XLOOKUP(Tableau1[[#This Row],[Groupe rem. article]],$O$3:$O$6,$P$3:$P$6),"")</f>
        <v>0.3</v>
      </c>
      <c r="J494" s="5" t="str">
        <f ca="1">IFERROR(SUM(OFFSET(J494,1,1,Tableau1[[#This Row],[nombre de sous-niveau]],1)),"")</f>
        <v/>
      </c>
      <c r="K494" s="6">
        <f>IFERROR(IF(Tableau1[[#This Row],[Type Ligne]]="détail",Tableau1[[#This Row],[Quantité Totale]]*Tableau1[[#This Row],[Prix unitaire HT]]*(1-Tableau1[[#This Row],[% remise ligne]]),""),"")</f>
        <v>43.47</v>
      </c>
      <c r="L494" s="4" t="s">
        <v>24</v>
      </c>
      <c r="M494" s="5">
        <v>5.88</v>
      </c>
    </row>
    <row r="495" spans="1:13" x14ac:dyDescent="0.2">
      <c r="A495" s="3">
        <v>89020000</v>
      </c>
      <c r="B495" s="4" t="s">
        <v>15</v>
      </c>
      <c r="C495" s="3">
        <v>6</v>
      </c>
      <c r="D495" s="3" cm="1">
        <f t="array" ref="D495">MIN(IFERROR(IF(C495-{0;1;2;3;4;5;6;7}&gt;=0,MATCH(C495-{0;1;2;3;4;5;6;7},C496:C$831,0)-1,""),""))</f>
        <v>0</v>
      </c>
      <c r="E495" s="4" t="s">
        <v>16</v>
      </c>
      <c r="F495" s="4" t="s">
        <v>25</v>
      </c>
      <c r="G495" s="5">
        <v>4</v>
      </c>
      <c r="H495" s="5">
        <v>0.17</v>
      </c>
      <c r="I495" s="5">
        <f>IFERROR(_xlfn.XLOOKUP(Tableau1[[#This Row],[Groupe rem. article]],$O$3:$O$6,$P$3:$P$6),"")</f>
        <v>0.3</v>
      </c>
      <c r="J495" s="5" t="str">
        <f ca="1">IFERROR(SUM(OFFSET(J495,1,1,Tableau1[[#This Row],[nombre de sous-niveau]],1)),"")</f>
        <v/>
      </c>
      <c r="K495" s="6">
        <f>IFERROR(IF(Tableau1[[#This Row],[Type Ligne]]="détail",Tableau1[[#This Row],[Quantité Totale]]*Tableau1[[#This Row],[Prix unitaire HT]]*(1-Tableau1[[#This Row],[% remise ligne]]),""),"")</f>
        <v>0.47599999999999998</v>
      </c>
      <c r="L495" s="4" t="s">
        <v>24</v>
      </c>
      <c r="M495" s="5">
        <v>1.4999999999999999E-2</v>
      </c>
    </row>
    <row r="496" spans="1:13" x14ac:dyDescent="0.2">
      <c r="A496" s="3">
        <v>89030000</v>
      </c>
      <c r="B496" s="4" t="s">
        <v>15</v>
      </c>
      <c r="C496" s="3">
        <v>6</v>
      </c>
      <c r="D496" s="3" cm="1">
        <f t="array" ref="D496">MIN(IFERROR(IF(C496-{0;1;2;3;4;5;6;7}&gt;=0,MATCH(C496-{0;1;2;3;4;5;6;7},C497:C$831,0)-1,""),""))</f>
        <v>0</v>
      </c>
      <c r="E496" s="4" t="s">
        <v>16</v>
      </c>
      <c r="F496" s="4" t="s">
        <v>74</v>
      </c>
      <c r="G496" s="5">
        <v>4</v>
      </c>
      <c r="H496" s="5">
        <v>2</v>
      </c>
      <c r="I496" s="5">
        <f>IFERROR(_xlfn.XLOOKUP(Tableau1[[#This Row],[Groupe rem. article]],$O$3:$O$6,$P$3:$P$6),"")</f>
        <v>0.3</v>
      </c>
      <c r="J496" s="5" t="str">
        <f ca="1">IFERROR(SUM(OFFSET(J496,1,1,Tableau1[[#This Row],[nombre de sous-niveau]],1)),"")</f>
        <v/>
      </c>
      <c r="K496" s="6">
        <f>IFERROR(IF(Tableau1[[#This Row],[Type Ligne]]="détail",Tableau1[[#This Row],[Quantité Totale]]*Tableau1[[#This Row],[Prix unitaire HT]]*(1-Tableau1[[#This Row],[% remise ligne]]),""),"")</f>
        <v>5.6</v>
      </c>
      <c r="L496" s="4" t="s">
        <v>24</v>
      </c>
      <c r="M496" s="5">
        <v>0.17</v>
      </c>
    </row>
    <row r="497" spans="1:13" x14ac:dyDescent="0.2">
      <c r="A497" s="3">
        <v>89040000</v>
      </c>
      <c r="B497" s="4" t="s">
        <v>15</v>
      </c>
      <c r="C497" s="3">
        <v>6</v>
      </c>
      <c r="D497" s="3" cm="1">
        <f t="array" ref="D497">MIN(IFERROR(IF(C497-{0;1;2;3;4;5;6;7}&gt;=0,MATCH(C497-{0;1;2;3;4;5;6;7},C498:C$831,0)-1,""),""))</f>
        <v>0</v>
      </c>
      <c r="E497" s="4" t="s">
        <v>16</v>
      </c>
      <c r="F497" s="4" t="s">
        <v>75</v>
      </c>
      <c r="G497" s="5">
        <v>4</v>
      </c>
      <c r="H497" s="5">
        <v>1.62</v>
      </c>
      <c r="I497" s="5">
        <f>IFERROR(_xlfn.XLOOKUP(Tableau1[[#This Row],[Groupe rem. article]],$O$3:$O$6,$P$3:$P$6),"")</f>
        <v>0.3</v>
      </c>
      <c r="J497" s="5" t="str">
        <f ca="1">IFERROR(SUM(OFFSET(J497,1,1,Tableau1[[#This Row],[nombre de sous-niveau]],1)),"")</f>
        <v/>
      </c>
      <c r="K497" s="6">
        <f>IFERROR(IF(Tableau1[[#This Row],[Type Ligne]]="détail",Tableau1[[#This Row],[Quantité Totale]]*Tableau1[[#This Row],[Prix unitaire HT]]*(1-Tableau1[[#This Row],[% remise ligne]]),""),"")</f>
        <v>4.5359999999999996</v>
      </c>
      <c r="L497" s="4" t="s">
        <v>24</v>
      </c>
      <c r="M497" s="5">
        <v>0.156</v>
      </c>
    </row>
    <row r="498" spans="1:13" x14ac:dyDescent="0.2">
      <c r="A498" s="3">
        <v>89050000</v>
      </c>
      <c r="B498" s="4" t="s">
        <v>15</v>
      </c>
      <c r="C498" s="3">
        <v>6</v>
      </c>
      <c r="D498" s="3" cm="1">
        <f t="array" ref="D498">MIN(IFERROR(IF(C498-{0;1;2;3;4;5;6;7}&gt;=0,MATCH(C498-{0;1;2;3;4;5;6;7},C499:C$831,0)-1,""),""))</f>
        <v>0</v>
      </c>
      <c r="E498" s="4" t="s">
        <v>16</v>
      </c>
      <c r="F498" s="4" t="s">
        <v>106</v>
      </c>
      <c r="G498" s="5">
        <v>4</v>
      </c>
      <c r="H498" s="5">
        <v>1.37</v>
      </c>
      <c r="I498" s="5">
        <f>IFERROR(_xlfn.XLOOKUP(Tableau1[[#This Row],[Groupe rem. article]],$O$3:$O$6,$P$3:$P$6),"")</f>
        <v>0.4</v>
      </c>
      <c r="J498" s="5" t="str">
        <f ca="1">IFERROR(SUM(OFFSET(J498,1,1,Tableau1[[#This Row],[nombre de sous-niveau]],1)),"")</f>
        <v/>
      </c>
      <c r="K498" s="6">
        <f>IFERROR(IF(Tableau1[[#This Row],[Type Ligne]]="détail",Tableau1[[#This Row],[Quantité Totale]]*Tableau1[[#This Row],[Prix unitaire HT]]*(1-Tableau1[[#This Row],[% remise ligne]]),""),"")</f>
        <v>3.2880000000000003</v>
      </c>
      <c r="L498" s="4" t="s">
        <v>19</v>
      </c>
      <c r="M498" s="5">
        <v>0.08</v>
      </c>
    </row>
    <row r="499" spans="1:13" x14ac:dyDescent="0.2">
      <c r="A499" s="3">
        <v>89060000</v>
      </c>
      <c r="B499" s="4" t="s">
        <v>15</v>
      </c>
      <c r="C499" s="3">
        <v>6</v>
      </c>
      <c r="D499" s="3" cm="1">
        <f t="array" ref="D499">MIN(IFERROR(IF(C499-{0;1;2;3;4;5;6;7}&gt;=0,MATCH(C499-{0;1;2;3;4;5;6;7},C500:C$831,0)-1,""),""))</f>
        <v>0</v>
      </c>
      <c r="E499" s="4" t="s">
        <v>16</v>
      </c>
      <c r="F499" s="4" t="s">
        <v>27</v>
      </c>
      <c r="G499" s="5">
        <v>4</v>
      </c>
      <c r="H499" s="5">
        <v>0.16</v>
      </c>
      <c r="I499" s="5">
        <f>IFERROR(_xlfn.XLOOKUP(Tableau1[[#This Row],[Groupe rem. article]],$O$3:$O$6,$P$3:$P$6),"")</f>
        <v>0.3</v>
      </c>
      <c r="J499" s="5" t="str">
        <f ca="1">IFERROR(SUM(OFFSET(J499,1,1,Tableau1[[#This Row],[nombre de sous-niveau]],1)),"")</f>
        <v/>
      </c>
      <c r="K499" s="6">
        <f>IFERROR(IF(Tableau1[[#This Row],[Type Ligne]]="détail",Tableau1[[#This Row],[Quantité Totale]]*Tableau1[[#This Row],[Prix unitaire HT]]*(1-Tableau1[[#This Row],[% remise ligne]]),""),"")</f>
        <v>0.44799999999999995</v>
      </c>
      <c r="L499" s="4" t="s">
        <v>24</v>
      </c>
      <c r="M499" s="5">
        <v>7.0000000000000001E-3</v>
      </c>
    </row>
    <row r="500" spans="1:13" x14ac:dyDescent="0.2">
      <c r="A500" s="3">
        <v>89070000</v>
      </c>
      <c r="B500" s="4" t="s">
        <v>15</v>
      </c>
      <c r="C500" s="3">
        <v>6</v>
      </c>
      <c r="D500" s="3" cm="1">
        <f t="array" ref="D500">MIN(IFERROR(IF(C500-{0;1;2;3;4;5;6;7}&gt;=0,MATCH(C500-{0;1;2;3;4;5;6;7},C501:C$831,0)-1,""),""))</f>
        <v>0</v>
      </c>
      <c r="E500" s="4" t="s">
        <v>16</v>
      </c>
      <c r="F500" s="4" t="s">
        <v>216</v>
      </c>
      <c r="G500" s="5">
        <v>2</v>
      </c>
      <c r="H500" s="5">
        <v>2.17</v>
      </c>
      <c r="I500" s="5">
        <f>IFERROR(_xlfn.XLOOKUP(Tableau1[[#This Row],[Groupe rem. article]],$O$3:$O$6,$P$3:$P$6),"")</f>
        <v>0.3</v>
      </c>
      <c r="J500" s="5" t="str">
        <f ca="1">IFERROR(SUM(OFFSET(J500,1,1,Tableau1[[#This Row],[nombre de sous-niveau]],1)),"")</f>
        <v/>
      </c>
      <c r="K500" s="6">
        <f>IFERROR(IF(Tableau1[[#This Row],[Type Ligne]]="détail",Tableau1[[#This Row],[Quantité Totale]]*Tableau1[[#This Row],[Prix unitaire HT]]*(1-Tableau1[[#This Row],[% remise ligne]]),""),"")</f>
        <v>3.0379999999999998</v>
      </c>
      <c r="L500" s="4" t="s">
        <v>24</v>
      </c>
      <c r="M500" s="5">
        <v>0.11</v>
      </c>
    </row>
    <row r="501" spans="1:13" x14ac:dyDescent="0.2">
      <c r="A501" s="3">
        <v>89080000</v>
      </c>
      <c r="B501" s="4" t="s">
        <v>15</v>
      </c>
      <c r="C501" s="3">
        <v>6</v>
      </c>
      <c r="D501" s="3" cm="1">
        <f t="array" ref="D501">MIN(IFERROR(IF(C501-{0;1;2;3;4;5;6;7}&gt;=0,MATCH(C501-{0;1;2;3;4;5;6;7},C502:C$831,0)-1,""),""))</f>
        <v>0</v>
      </c>
      <c r="E501" s="4" t="s">
        <v>16</v>
      </c>
      <c r="F501" s="4" t="s">
        <v>217</v>
      </c>
      <c r="G501" s="5">
        <v>4</v>
      </c>
      <c r="H501" s="5">
        <v>1.35</v>
      </c>
      <c r="I501" s="5">
        <f>IFERROR(_xlfn.XLOOKUP(Tableau1[[#This Row],[Groupe rem. article]],$O$3:$O$6,$P$3:$P$6),"")</f>
        <v>0.3</v>
      </c>
      <c r="J501" s="5" t="str">
        <f ca="1">IFERROR(SUM(OFFSET(J501,1,1,Tableau1[[#This Row],[nombre de sous-niveau]],1)),"")</f>
        <v/>
      </c>
      <c r="K501" s="6">
        <f>IFERROR(IF(Tableau1[[#This Row],[Type Ligne]]="détail",Tableau1[[#This Row],[Quantité Totale]]*Tableau1[[#This Row],[Prix unitaire HT]]*(1-Tableau1[[#This Row],[% remise ligne]]),""),"")</f>
        <v>3.78</v>
      </c>
      <c r="L501" s="4" t="s">
        <v>24</v>
      </c>
      <c r="M501" s="5">
        <v>7.4999999999999997E-2</v>
      </c>
    </row>
    <row r="502" spans="1:13" x14ac:dyDescent="0.2">
      <c r="A502" s="3">
        <v>89090000</v>
      </c>
      <c r="B502" s="4" t="s">
        <v>15</v>
      </c>
      <c r="C502" s="3">
        <v>6</v>
      </c>
      <c r="D502" s="3" cm="1">
        <f t="array" ref="D502">MIN(IFERROR(IF(C502-{0;1;2;3;4;5;6;7}&gt;=0,MATCH(C502-{0;1;2;3;4;5;6;7},C503:C$831,0)-1,""),""))</f>
        <v>0</v>
      </c>
      <c r="E502" s="4" t="s">
        <v>16</v>
      </c>
      <c r="F502" s="4" t="s">
        <v>35</v>
      </c>
      <c r="G502" s="5">
        <v>10</v>
      </c>
      <c r="H502" s="5">
        <v>7.0000000000000007E-2</v>
      </c>
      <c r="I502" s="5">
        <f>IFERROR(_xlfn.XLOOKUP(Tableau1[[#This Row],[Groupe rem. article]],$O$3:$O$6,$P$3:$P$6),"")</f>
        <v>0.3</v>
      </c>
      <c r="J502" s="5" t="str">
        <f ca="1">IFERROR(SUM(OFFSET(J502,1,1,Tableau1[[#This Row],[nombre de sous-niveau]],1)),"")</f>
        <v/>
      </c>
      <c r="K502" s="6">
        <f>IFERROR(IF(Tableau1[[#This Row],[Type Ligne]]="détail",Tableau1[[#This Row],[Quantité Totale]]*Tableau1[[#This Row],[Prix unitaire HT]]*(1-Tableau1[[#This Row],[% remise ligne]]),""),"")</f>
        <v>0.49</v>
      </c>
      <c r="L502" s="4" t="s">
        <v>24</v>
      </c>
      <c r="M502" s="5">
        <v>3.0000000000000001E-3</v>
      </c>
    </row>
    <row r="503" spans="1:13" x14ac:dyDescent="0.2">
      <c r="A503" s="3">
        <v>89100000</v>
      </c>
      <c r="B503" s="4" t="s">
        <v>15</v>
      </c>
      <c r="C503" s="3">
        <v>6</v>
      </c>
      <c r="D503" s="3" cm="1">
        <f t="array" ref="D503">MIN(IFERROR(IF(C503-{0;1;2;3;4;5;6;7}&gt;=0,MATCH(C503-{0;1;2;3;4;5;6;7},C504:C$831,0)-1,""),""))</f>
        <v>0</v>
      </c>
      <c r="E503" s="4" t="s">
        <v>16</v>
      </c>
      <c r="F503" s="4" t="s">
        <v>156</v>
      </c>
      <c r="G503" s="5">
        <v>20</v>
      </c>
      <c r="H503" s="5">
        <v>0.09</v>
      </c>
      <c r="I503" s="5">
        <f>IFERROR(_xlfn.XLOOKUP(Tableau1[[#This Row],[Groupe rem. article]],$O$3:$O$6,$P$3:$P$6),"")</f>
        <v>0.3</v>
      </c>
      <c r="J503" s="5" t="str">
        <f ca="1">IFERROR(SUM(OFFSET(J503,1,1,Tableau1[[#This Row],[nombre de sous-niveau]],1)),"")</f>
        <v/>
      </c>
      <c r="K503" s="6">
        <f>IFERROR(IF(Tableau1[[#This Row],[Type Ligne]]="détail",Tableau1[[#This Row],[Quantité Totale]]*Tableau1[[#This Row],[Prix unitaire HT]]*(1-Tableau1[[#This Row],[% remise ligne]]),""),"")</f>
        <v>1.2599999999999998</v>
      </c>
      <c r="L503" s="4" t="s">
        <v>24</v>
      </c>
      <c r="M503" s="5">
        <v>5.0000000000000001E-3</v>
      </c>
    </row>
    <row r="504" spans="1:13" x14ac:dyDescent="0.2">
      <c r="A504" s="3">
        <v>90000000</v>
      </c>
      <c r="B504" s="4" t="s">
        <v>11</v>
      </c>
      <c r="C504" s="3">
        <v>5</v>
      </c>
      <c r="D504" s="3" cm="1">
        <f t="array" ref="D504">MIN(IFERROR(IF(C504-{0;1;2;3;4;5;6;7}&gt;=0,MATCH(C504-{0;1;2;3;4;5;6;7},C505:C$831,0)-1,""),""))</f>
        <v>4</v>
      </c>
      <c r="E504" s="4" t="s">
        <v>17</v>
      </c>
      <c r="F504" s="4" t="s">
        <v>218</v>
      </c>
      <c r="G504" s="5">
        <v>2</v>
      </c>
      <c r="H504" s="5">
        <v>28.27</v>
      </c>
      <c r="I504" s="5" t="str">
        <f>IFERROR(_xlfn.XLOOKUP(Tableau1[[#This Row],[Groupe rem. article]],$O$3:$O$6,$P$3:$P$6),"")</f>
        <v/>
      </c>
      <c r="J504" s="5">
        <f ca="1">IFERROR(SUM(OFFSET(J504,1,1,Tableau1[[#This Row],[nombre de sous-niveau]],1)),"")</f>
        <v>35.215159999999997</v>
      </c>
      <c r="K504" s="6" t="str">
        <f>IFERROR(IF(Tableau1[[#This Row],[Type Ligne]]="détail",Tableau1[[#This Row],[Quantité Totale]]*Tableau1[[#This Row],[Prix unitaire HT]]*(1-Tableau1[[#This Row],[% remise ligne]]),""),"")</f>
        <v/>
      </c>
      <c r="L504" s="4" t="s">
        <v>14</v>
      </c>
      <c r="M504" s="5">
        <v>3.742</v>
      </c>
    </row>
    <row r="505" spans="1:13" x14ac:dyDescent="0.2">
      <c r="A505" s="3">
        <v>90010000</v>
      </c>
      <c r="B505" s="4" t="s">
        <v>15</v>
      </c>
      <c r="C505" s="3">
        <v>6</v>
      </c>
      <c r="D505" s="3" cm="1">
        <f t="array" ref="D505">MIN(IFERROR(IF(C505-{0;1;2;3;4;5;6;7}&gt;=0,MATCH(C505-{0;1;2;3;4;5;6;7},C506:C$831,0)-1,""),""))</f>
        <v>0</v>
      </c>
      <c r="E505" s="4" t="s">
        <v>16</v>
      </c>
      <c r="F505" s="4" t="s">
        <v>120</v>
      </c>
      <c r="G505" s="5">
        <v>2</v>
      </c>
      <c r="H505" s="5">
        <v>21.81</v>
      </c>
      <c r="I505" s="5">
        <f>IFERROR(_xlfn.XLOOKUP(Tableau1[[#This Row],[Groupe rem. article]],$O$3:$O$6,$P$3:$P$6),"")</f>
        <v>0.4</v>
      </c>
      <c r="J505" s="5" t="str">
        <f ca="1">IFERROR(SUM(OFFSET(J505,1,1,Tableau1[[#This Row],[nombre de sous-niveau]],1)),"")</f>
        <v/>
      </c>
      <c r="K505" s="6">
        <f>IFERROR(IF(Tableau1[[#This Row],[Type Ligne]]="détail",Tableau1[[#This Row],[Quantité Totale]]*Tableau1[[#This Row],[Prix unitaire HT]]*(1-Tableau1[[#This Row],[% remise ligne]]),""),"")</f>
        <v>26.171999999999997</v>
      </c>
      <c r="L505" s="4" t="s">
        <v>19</v>
      </c>
      <c r="M505" s="5">
        <v>3.2959999999999998</v>
      </c>
    </row>
    <row r="506" spans="1:13" x14ac:dyDescent="0.2">
      <c r="A506" s="3">
        <v>90020000</v>
      </c>
      <c r="B506" s="4" t="s">
        <v>15</v>
      </c>
      <c r="C506" s="3">
        <v>6</v>
      </c>
      <c r="D506" s="3" cm="1">
        <f t="array" ref="D506">MIN(IFERROR(IF(C506-{0;1;2;3;4;5;6;7}&gt;=0,MATCH(C506-{0;1;2;3;4;5;6;7},C507:C$831,0)-1,""),""))</f>
        <v>0</v>
      </c>
      <c r="E506" s="4" t="s">
        <v>16</v>
      </c>
      <c r="F506" s="4" t="s">
        <v>110</v>
      </c>
      <c r="G506" s="5">
        <v>2.66</v>
      </c>
      <c r="H506" s="5">
        <v>2.73</v>
      </c>
      <c r="I506" s="5">
        <f>IFERROR(_xlfn.XLOOKUP(Tableau1[[#This Row],[Groupe rem. article]],$O$3:$O$6,$P$3:$P$6),"")</f>
        <v>0.3</v>
      </c>
      <c r="J506" s="5" t="str">
        <f ca="1">IFERROR(SUM(OFFSET(J506,1,1,Tableau1[[#This Row],[nombre de sous-niveau]],1)),"")</f>
        <v/>
      </c>
      <c r="K506" s="6">
        <f>IFERROR(IF(Tableau1[[#This Row],[Type Ligne]]="détail",Tableau1[[#This Row],[Quantité Totale]]*Tableau1[[#This Row],[Prix unitaire HT]]*(1-Tableau1[[#This Row],[% remise ligne]]),""),"")</f>
        <v>5.0832600000000001</v>
      </c>
      <c r="L506" s="4" t="s">
        <v>24</v>
      </c>
      <c r="M506" s="5">
        <v>0.3</v>
      </c>
    </row>
    <row r="507" spans="1:13" x14ac:dyDescent="0.2">
      <c r="A507" s="3">
        <v>90030000</v>
      </c>
      <c r="B507" s="4" t="s">
        <v>15</v>
      </c>
      <c r="C507" s="3">
        <v>6</v>
      </c>
      <c r="D507" s="3" cm="1">
        <f t="array" ref="D507">MIN(IFERROR(IF(C507-{0;1;2;3;4;5;6;7}&gt;=0,MATCH(C507-{0;1;2;3;4;5;6;7},C508:C$831,0)-1,""),""))</f>
        <v>0</v>
      </c>
      <c r="E507" s="4" t="s">
        <v>16</v>
      </c>
      <c r="F507" s="4" t="s">
        <v>111</v>
      </c>
      <c r="G507" s="5">
        <v>2.66</v>
      </c>
      <c r="H507" s="5">
        <v>1.45</v>
      </c>
      <c r="I507" s="5">
        <f>IFERROR(_xlfn.XLOOKUP(Tableau1[[#This Row],[Groupe rem. article]],$O$3:$O$6,$P$3:$P$6),"")</f>
        <v>0.3</v>
      </c>
      <c r="J507" s="5" t="str">
        <f ca="1">IFERROR(SUM(OFFSET(J507,1,1,Tableau1[[#This Row],[nombre de sous-niveau]],1)),"")</f>
        <v/>
      </c>
      <c r="K507" s="6">
        <f>IFERROR(IF(Tableau1[[#This Row],[Type Ligne]]="détail",Tableau1[[#This Row],[Quantité Totale]]*Tableau1[[#This Row],[Prix unitaire HT]]*(1-Tableau1[[#This Row],[% remise ligne]]),""),"")</f>
        <v>2.6999</v>
      </c>
      <c r="L507" s="4" t="s">
        <v>24</v>
      </c>
      <c r="M507" s="5">
        <v>0.14299999999999999</v>
      </c>
    </row>
    <row r="508" spans="1:13" x14ac:dyDescent="0.2">
      <c r="A508" s="3">
        <v>90040000</v>
      </c>
      <c r="B508" s="4" t="s">
        <v>15</v>
      </c>
      <c r="C508" s="3">
        <v>6</v>
      </c>
      <c r="D508" s="3" cm="1">
        <f t="array" ref="D508">MIN(IFERROR(IF(C508-{0;1;2;3;4;5;6;7}&gt;=0,MATCH(C508-{0;1;2;3;4;5;6;7},C509:C$831,0)-1,""),""))</f>
        <v>0</v>
      </c>
      <c r="E508" s="4" t="s">
        <v>16</v>
      </c>
      <c r="F508" s="4" t="s">
        <v>101</v>
      </c>
      <c r="G508" s="5">
        <v>30</v>
      </c>
      <c r="H508" s="5">
        <v>0.06</v>
      </c>
      <c r="I508" s="5">
        <f>IFERROR(_xlfn.XLOOKUP(Tableau1[[#This Row],[Groupe rem. article]],$O$3:$O$6,$P$3:$P$6),"")</f>
        <v>0.3</v>
      </c>
      <c r="J508" s="5" t="str">
        <f ca="1">IFERROR(SUM(OFFSET(J508,1,1,Tableau1[[#This Row],[nombre de sous-niveau]],1)),"")</f>
        <v/>
      </c>
      <c r="K508" s="6">
        <f>IFERROR(IF(Tableau1[[#This Row],[Type Ligne]]="détail",Tableau1[[#This Row],[Quantité Totale]]*Tableau1[[#This Row],[Prix unitaire HT]]*(1-Tableau1[[#This Row],[% remise ligne]]),""),"")</f>
        <v>1.2599999999999998</v>
      </c>
      <c r="L508" s="4" t="s">
        <v>24</v>
      </c>
      <c r="M508" s="5">
        <v>3.0000000000000001E-3</v>
      </c>
    </row>
    <row r="509" spans="1:13" x14ac:dyDescent="0.2">
      <c r="A509" s="3">
        <v>91000000</v>
      </c>
      <c r="B509" s="4" t="s">
        <v>11</v>
      </c>
      <c r="C509" s="3">
        <v>3</v>
      </c>
      <c r="D509" s="3" cm="1">
        <f t="array" ref="D509">MIN(IFERROR(IF(C509-{0;1;2;3;4;5;6;7}&gt;=0,MATCH(C509-{0;1;2;3;4;5;6;7},C510:C$831,0)-1,""),""))</f>
        <v>11</v>
      </c>
      <c r="E509" s="4" t="s">
        <v>12</v>
      </c>
      <c r="F509" s="4" t="s">
        <v>14</v>
      </c>
      <c r="G509" s="5">
        <v>1</v>
      </c>
      <c r="H509" s="5">
        <v>284.54000000000002</v>
      </c>
      <c r="I509" s="5" t="str">
        <f>IFERROR(_xlfn.XLOOKUP(Tableau1[[#This Row],[Groupe rem. article]],$O$3:$O$6,$P$3:$P$6),"")</f>
        <v/>
      </c>
      <c r="J509" s="5">
        <f ca="1">IFERROR(SUM(OFFSET(J509,1,1,Tableau1[[#This Row],[nombre de sous-niveau]],1)),"")</f>
        <v>177.25604000000001</v>
      </c>
      <c r="K509" s="6" t="str">
        <f>IFERROR(IF(Tableau1[[#This Row],[Type Ligne]]="détail",Tableau1[[#This Row],[Quantité Totale]]*Tableau1[[#This Row],[Prix unitaire HT]]*(1-Tableau1[[#This Row],[% remise ligne]]),""),"")</f>
        <v/>
      </c>
      <c r="L509" s="4" t="s">
        <v>14</v>
      </c>
      <c r="M509" s="5">
        <v>8.3079999999999998</v>
      </c>
    </row>
    <row r="510" spans="1:13" x14ac:dyDescent="0.2">
      <c r="A510" s="3">
        <v>92000000</v>
      </c>
      <c r="B510" s="4" t="s">
        <v>11</v>
      </c>
      <c r="C510" s="3">
        <v>4</v>
      </c>
      <c r="D510" s="3" cm="1">
        <f t="array" ref="D510">MIN(IFERROR(IF(C510-{0;1;2;3;4;5;6;7}&gt;=0,MATCH(C510-{0;1;2;3;4;5;6;7},C511:C$831,0)-1,""),""))</f>
        <v>10</v>
      </c>
      <c r="E510" s="4" t="s">
        <v>12</v>
      </c>
      <c r="F510" s="4" t="s">
        <v>14</v>
      </c>
      <c r="G510" s="5">
        <v>1</v>
      </c>
      <c r="H510" s="5">
        <v>284.54000000000002</v>
      </c>
      <c r="I510" s="5" t="str">
        <f>IFERROR(_xlfn.XLOOKUP(Tableau1[[#This Row],[Groupe rem. article]],$O$3:$O$6,$P$3:$P$6),"")</f>
        <v/>
      </c>
      <c r="J510" s="5">
        <f ca="1">IFERROR(SUM(OFFSET(J510,1,1,Tableau1[[#This Row],[nombre de sous-niveau]],1)),"")</f>
        <v>177.25604000000001</v>
      </c>
      <c r="K510" s="6" t="str">
        <f>IFERROR(IF(Tableau1[[#This Row],[Type Ligne]]="détail",Tableau1[[#This Row],[Quantité Totale]]*Tableau1[[#This Row],[Prix unitaire HT]]*(1-Tableau1[[#This Row],[% remise ligne]]),""),"")</f>
        <v/>
      </c>
      <c r="L510" s="4" t="s">
        <v>14</v>
      </c>
      <c r="M510" s="5">
        <v>8.3079999999999998</v>
      </c>
    </row>
    <row r="511" spans="1:13" x14ac:dyDescent="0.2">
      <c r="A511" s="3">
        <v>93000000</v>
      </c>
      <c r="B511" s="4" t="s">
        <v>11</v>
      </c>
      <c r="C511" s="3">
        <v>5</v>
      </c>
      <c r="D511" s="3" cm="1">
        <f t="array" ref="D511">MIN(IFERROR(IF(C511-{0;1;2;3;4;5;6;7}&gt;=0,MATCH(C511-{0;1;2;3;4;5;6;7},C512:C$831,0)-1,""),""))</f>
        <v>4</v>
      </c>
      <c r="E511" s="4" t="s">
        <v>17</v>
      </c>
      <c r="F511" s="4" t="s">
        <v>219</v>
      </c>
      <c r="G511" s="5">
        <v>2</v>
      </c>
      <c r="H511" s="5">
        <v>28.27</v>
      </c>
      <c r="I511" s="5" t="str">
        <f>IFERROR(_xlfn.XLOOKUP(Tableau1[[#This Row],[Groupe rem. article]],$O$3:$O$6,$P$3:$P$6),"")</f>
        <v/>
      </c>
      <c r="J511" s="5">
        <f ca="1">IFERROR(SUM(OFFSET(J511,1,1,Tableau1[[#This Row],[nombre de sous-niveau]],1)),"")</f>
        <v>35.215159999999997</v>
      </c>
      <c r="K511" s="6" t="str">
        <f>IFERROR(IF(Tableau1[[#This Row],[Type Ligne]]="détail",Tableau1[[#This Row],[Quantité Totale]]*Tableau1[[#This Row],[Prix unitaire HT]]*(1-Tableau1[[#This Row],[% remise ligne]]),""),"")</f>
        <v/>
      </c>
      <c r="L511" s="4" t="s">
        <v>14</v>
      </c>
      <c r="M511" s="5">
        <v>3.742</v>
      </c>
    </row>
    <row r="512" spans="1:13" x14ac:dyDescent="0.2">
      <c r="A512" s="3">
        <v>93010000</v>
      </c>
      <c r="B512" s="4" t="s">
        <v>15</v>
      </c>
      <c r="C512" s="3">
        <v>6</v>
      </c>
      <c r="D512" s="3" cm="1">
        <f t="array" ref="D512">MIN(IFERROR(IF(C512-{0;1;2;3;4;5;6;7}&gt;=0,MATCH(C512-{0;1;2;3;4;5;6;7},C513:C$831,0)-1,""),""))</f>
        <v>0</v>
      </c>
      <c r="E512" s="4" t="s">
        <v>16</v>
      </c>
      <c r="F512" s="4" t="s">
        <v>120</v>
      </c>
      <c r="G512" s="5">
        <v>2</v>
      </c>
      <c r="H512" s="5">
        <v>21.81</v>
      </c>
      <c r="I512" s="5">
        <f>IFERROR(_xlfn.XLOOKUP(Tableau1[[#This Row],[Groupe rem. article]],$O$3:$O$6,$P$3:$P$6),"")</f>
        <v>0.4</v>
      </c>
      <c r="J512" s="5" t="str">
        <f ca="1">IFERROR(SUM(OFFSET(J512,1,1,Tableau1[[#This Row],[nombre de sous-niveau]],1)),"")</f>
        <v/>
      </c>
      <c r="K512" s="6">
        <f>IFERROR(IF(Tableau1[[#This Row],[Type Ligne]]="détail",Tableau1[[#This Row],[Quantité Totale]]*Tableau1[[#This Row],[Prix unitaire HT]]*(1-Tableau1[[#This Row],[% remise ligne]]),""),"")</f>
        <v>26.171999999999997</v>
      </c>
      <c r="L512" s="4" t="s">
        <v>19</v>
      </c>
      <c r="M512" s="5">
        <v>3.2959999999999998</v>
      </c>
    </row>
    <row r="513" spans="1:13" x14ac:dyDescent="0.2">
      <c r="A513" s="3">
        <v>93020000</v>
      </c>
      <c r="B513" s="4" t="s">
        <v>15</v>
      </c>
      <c r="C513" s="3">
        <v>6</v>
      </c>
      <c r="D513" s="3" cm="1">
        <f t="array" ref="D513">MIN(IFERROR(IF(C513-{0;1;2;3;4;5;6;7}&gt;=0,MATCH(C513-{0;1;2;3;4;5;6;7},C514:C$831,0)-1,""),""))</f>
        <v>0</v>
      </c>
      <c r="E513" s="4" t="s">
        <v>16</v>
      </c>
      <c r="F513" s="4" t="s">
        <v>110</v>
      </c>
      <c r="G513" s="5">
        <v>2.66</v>
      </c>
      <c r="H513" s="5">
        <v>2.73</v>
      </c>
      <c r="I513" s="5">
        <f>IFERROR(_xlfn.XLOOKUP(Tableau1[[#This Row],[Groupe rem. article]],$O$3:$O$6,$P$3:$P$6),"")</f>
        <v>0.3</v>
      </c>
      <c r="J513" s="5" t="str">
        <f ca="1">IFERROR(SUM(OFFSET(J513,1,1,Tableau1[[#This Row],[nombre de sous-niveau]],1)),"")</f>
        <v/>
      </c>
      <c r="K513" s="6">
        <f>IFERROR(IF(Tableau1[[#This Row],[Type Ligne]]="détail",Tableau1[[#This Row],[Quantité Totale]]*Tableau1[[#This Row],[Prix unitaire HT]]*(1-Tableau1[[#This Row],[% remise ligne]]),""),"")</f>
        <v>5.0832600000000001</v>
      </c>
      <c r="L513" s="4" t="s">
        <v>24</v>
      </c>
      <c r="M513" s="5">
        <v>0.3</v>
      </c>
    </row>
    <row r="514" spans="1:13" x14ac:dyDescent="0.2">
      <c r="A514" s="3">
        <v>93030000</v>
      </c>
      <c r="B514" s="4" t="s">
        <v>15</v>
      </c>
      <c r="C514" s="3">
        <v>6</v>
      </c>
      <c r="D514" s="3" cm="1">
        <f t="array" ref="D514">MIN(IFERROR(IF(C514-{0;1;2;3;4;5;6;7}&gt;=0,MATCH(C514-{0;1;2;3;4;5;6;7},C515:C$831,0)-1,""),""))</f>
        <v>0</v>
      </c>
      <c r="E514" s="4" t="s">
        <v>16</v>
      </c>
      <c r="F514" s="4" t="s">
        <v>111</v>
      </c>
      <c r="G514" s="5">
        <v>2.66</v>
      </c>
      <c r="H514" s="5">
        <v>1.45</v>
      </c>
      <c r="I514" s="5">
        <f>IFERROR(_xlfn.XLOOKUP(Tableau1[[#This Row],[Groupe rem. article]],$O$3:$O$6,$P$3:$P$6),"")</f>
        <v>0.3</v>
      </c>
      <c r="J514" s="5" t="str">
        <f ca="1">IFERROR(SUM(OFFSET(J514,1,1,Tableau1[[#This Row],[nombre de sous-niveau]],1)),"")</f>
        <v/>
      </c>
      <c r="K514" s="6">
        <f>IFERROR(IF(Tableau1[[#This Row],[Type Ligne]]="détail",Tableau1[[#This Row],[Quantité Totale]]*Tableau1[[#This Row],[Prix unitaire HT]]*(1-Tableau1[[#This Row],[% remise ligne]]),""),"")</f>
        <v>2.6999</v>
      </c>
      <c r="L514" s="4" t="s">
        <v>24</v>
      </c>
      <c r="M514" s="5">
        <v>0.14299999999999999</v>
      </c>
    </row>
    <row r="515" spans="1:13" x14ac:dyDescent="0.2">
      <c r="A515" s="3">
        <v>93040000</v>
      </c>
      <c r="B515" s="4" t="s">
        <v>15</v>
      </c>
      <c r="C515" s="3">
        <v>6</v>
      </c>
      <c r="D515" s="3" cm="1">
        <f t="array" ref="D515">MIN(IFERROR(IF(C515-{0;1;2;3;4;5;6;7}&gt;=0,MATCH(C515-{0;1;2;3;4;5;6;7},C516:C$831,0)-1,""),""))</f>
        <v>0</v>
      </c>
      <c r="E515" s="4" t="s">
        <v>16</v>
      </c>
      <c r="F515" s="4" t="s">
        <v>101</v>
      </c>
      <c r="G515" s="5">
        <v>30</v>
      </c>
      <c r="H515" s="5">
        <v>0.06</v>
      </c>
      <c r="I515" s="5">
        <f>IFERROR(_xlfn.XLOOKUP(Tableau1[[#This Row],[Groupe rem. article]],$O$3:$O$6,$P$3:$P$6),"")</f>
        <v>0.3</v>
      </c>
      <c r="J515" s="5" t="str">
        <f ca="1">IFERROR(SUM(OFFSET(J515,1,1,Tableau1[[#This Row],[nombre de sous-niveau]],1)),"")</f>
        <v/>
      </c>
      <c r="K515" s="6">
        <f>IFERROR(IF(Tableau1[[#This Row],[Type Ligne]]="détail",Tableau1[[#This Row],[Quantité Totale]]*Tableau1[[#This Row],[Prix unitaire HT]]*(1-Tableau1[[#This Row],[% remise ligne]]),""),"")</f>
        <v>1.2599999999999998</v>
      </c>
      <c r="L515" s="4" t="s">
        <v>24</v>
      </c>
      <c r="M515" s="5">
        <v>3.0000000000000001E-3</v>
      </c>
    </row>
    <row r="516" spans="1:13" x14ac:dyDescent="0.2">
      <c r="A516" s="3">
        <v>94000000</v>
      </c>
      <c r="B516" s="4" t="s">
        <v>11</v>
      </c>
      <c r="C516" s="3">
        <v>5</v>
      </c>
      <c r="D516" s="3" cm="1">
        <f t="array" ref="D516">MIN(IFERROR(IF(C516-{0;1;2;3;4;5;6;7}&gt;=0,MATCH(C516-{0;1;2;3;4;5;6;7},C517:C$831,0)-1,""),""))</f>
        <v>4</v>
      </c>
      <c r="E516" s="4" t="s">
        <v>17</v>
      </c>
      <c r="F516" s="4" t="s">
        <v>220</v>
      </c>
      <c r="G516" s="5">
        <v>2</v>
      </c>
      <c r="H516" s="5">
        <v>114</v>
      </c>
      <c r="I516" s="5">
        <f>IFERROR(_xlfn.XLOOKUP(Tableau1[[#This Row],[Groupe rem. article]],$O$3:$O$6,$P$3:$P$6),"")</f>
        <v>0.4</v>
      </c>
      <c r="J516" s="5">
        <f ca="1">IFERROR(SUM(OFFSET(J516,1,1,Tableau1[[#This Row],[nombre de sous-niveau]],1)),"")</f>
        <v>142.04088000000002</v>
      </c>
      <c r="K516" s="6" t="str">
        <f>IFERROR(IF(Tableau1[[#This Row],[Type Ligne]]="détail",Tableau1[[#This Row],[Quantité Totale]]*Tableau1[[#This Row],[Prix unitaire HT]]*(1-Tableau1[[#This Row],[% remise ligne]]),""),"")</f>
        <v/>
      </c>
      <c r="L516" s="4" t="s">
        <v>19</v>
      </c>
      <c r="M516" s="5">
        <v>4.5659999999999998</v>
      </c>
    </row>
    <row r="517" spans="1:13" x14ac:dyDescent="0.2">
      <c r="A517" s="3">
        <v>94010000</v>
      </c>
      <c r="B517" s="4" t="s">
        <v>15</v>
      </c>
      <c r="C517" s="3">
        <v>6</v>
      </c>
      <c r="D517" s="3" cm="1">
        <f t="array" ref="D517">MIN(IFERROR(IF(C517-{0;1;2;3;4;5;6;7}&gt;=0,MATCH(C517-{0;1;2;3;4;5;6;7},C518:C$831,0)-1,""),""))</f>
        <v>0</v>
      </c>
      <c r="E517" s="4" t="s">
        <v>16</v>
      </c>
      <c r="F517" s="4" t="s">
        <v>132</v>
      </c>
      <c r="G517" s="5">
        <v>6.4</v>
      </c>
      <c r="H517" s="5">
        <v>27.43</v>
      </c>
      <c r="I517" s="5">
        <f>IFERROR(_xlfn.XLOOKUP(Tableau1[[#This Row],[Groupe rem. article]],$O$3:$O$6,$P$3:$P$6),"")</f>
        <v>0.4</v>
      </c>
      <c r="J517" s="5" t="str">
        <f ca="1">IFERROR(SUM(OFFSET(J517,1,1,Tableau1[[#This Row],[nombre de sous-niveau]],1)),"")</f>
        <v/>
      </c>
      <c r="K517" s="6">
        <f>IFERROR(IF(Tableau1[[#This Row],[Type Ligne]]="détail",Tableau1[[#This Row],[Quantité Totale]]*Tableau1[[#This Row],[Prix unitaire HT]]*(1-Tableau1[[#This Row],[% remise ligne]]),""),"")</f>
        <v>105.33120000000001</v>
      </c>
      <c r="L517" s="4" t="s">
        <v>19</v>
      </c>
      <c r="M517" s="5">
        <v>4.12</v>
      </c>
    </row>
    <row r="518" spans="1:13" x14ac:dyDescent="0.2">
      <c r="A518" s="3">
        <v>94020000</v>
      </c>
      <c r="B518" s="4" t="s">
        <v>15</v>
      </c>
      <c r="C518" s="3">
        <v>6</v>
      </c>
      <c r="D518" s="3" cm="1">
        <f t="array" ref="D518">MIN(IFERROR(IF(C518-{0;1;2;3;4;5;6;7}&gt;=0,MATCH(C518-{0;1;2;3;4;5;6;7},C519:C$831,0)-1,""),""))</f>
        <v>0</v>
      </c>
      <c r="E518" s="4" t="s">
        <v>16</v>
      </c>
      <c r="F518" s="4" t="s">
        <v>110</v>
      </c>
      <c r="G518" s="5">
        <v>10.68</v>
      </c>
      <c r="H518" s="5">
        <v>2.73</v>
      </c>
      <c r="I518" s="5">
        <f>IFERROR(_xlfn.XLOOKUP(Tableau1[[#This Row],[Groupe rem. article]],$O$3:$O$6,$P$3:$P$6),"")</f>
        <v>0.3</v>
      </c>
      <c r="J518" s="5" t="str">
        <f ca="1">IFERROR(SUM(OFFSET(J518,1,1,Tableau1[[#This Row],[nombre de sous-niveau]],1)),"")</f>
        <v/>
      </c>
      <c r="K518" s="6">
        <f>IFERROR(IF(Tableau1[[#This Row],[Type Ligne]]="détail",Tableau1[[#This Row],[Quantité Totale]]*Tableau1[[#This Row],[Prix unitaire HT]]*(1-Tableau1[[#This Row],[% remise ligne]]),""),"")</f>
        <v>20.409479999999999</v>
      </c>
      <c r="L518" s="4" t="s">
        <v>24</v>
      </c>
      <c r="M518" s="5">
        <v>0.3</v>
      </c>
    </row>
    <row r="519" spans="1:13" x14ac:dyDescent="0.2">
      <c r="A519" s="3">
        <v>94030000</v>
      </c>
      <c r="B519" s="4" t="s">
        <v>15</v>
      </c>
      <c r="C519" s="3">
        <v>6</v>
      </c>
      <c r="D519" s="3" cm="1">
        <f t="array" ref="D519">MIN(IFERROR(IF(C519-{0;1;2;3;4;5;6;7}&gt;=0,MATCH(C519-{0;1;2;3;4;5;6;7},C520:C$831,0)-1,""),""))</f>
        <v>0</v>
      </c>
      <c r="E519" s="4" t="s">
        <v>16</v>
      </c>
      <c r="F519" s="4" t="s">
        <v>111</v>
      </c>
      <c r="G519" s="5">
        <v>10.68</v>
      </c>
      <c r="H519" s="5">
        <v>1.45</v>
      </c>
      <c r="I519" s="5">
        <f>IFERROR(_xlfn.XLOOKUP(Tableau1[[#This Row],[Groupe rem. article]],$O$3:$O$6,$P$3:$P$6),"")</f>
        <v>0.3</v>
      </c>
      <c r="J519" s="5" t="str">
        <f ca="1">IFERROR(SUM(OFFSET(J519,1,1,Tableau1[[#This Row],[nombre de sous-niveau]],1)),"")</f>
        <v/>
      </c>
      <c r="K519" s="6">
        <f>IFERROR(IF(Tableau1[[#This Row],[Type Ligne]]="détail",Tableau1[[#This Row],[Quantité Totale]]*Tableau1[[#This Row],[Prix unitaire HT]]*(1-Tableau1[[#This Row],[% remise ligne]]),""),"")</f>
        <v>10.840199999999999</v>
      </c>
      <c r="L519" s="4" t="s">
        <v>24</v>
      </c>
      <c r="M519" s="5">
        <v>0.14299999999999999</v>
      </c>
    </row>
    <row r="520" spans="1:13" x14ac:dyDescent="0.2">
      <c r="A520" s="3">
        <v>94040000</v>
      </c>
      <c r="B520" s="4" t="s">
        <v>15</v>
      </c>
      <c r="C520" s="3">
        <v>6</v>
      </c>
      <c r="D520" s="3" cm="1">
        <f t="array" ref="D520">MIN(IFERROR(IF(C520-{0;1;2;3;4;5;6;7}&gt;=0,MATCH(C520-{0;1;2;3;4;5;6;7},C521:C$831,0)-1,""),""))</f>
        <v>0</v>
      </c>
      <c r="E520" s="4" t="s">
        <v>16</v>
      </c>
      <c r="F520" s="4" t="s">
        <v>101</v>
      </c>
      <c r="G520" s="5">
        <v>130</v>
      </c>
      <c r="H520" s="5">
        <v>0.06</v>
      </c>
      <c r="I520" s="5">
        <f>IFERROR(_xlfn.XLOOKUP(Tableau1[[#This Row],[Groupe rem. article]],$O$3:$O$6,$P$3:$P$6),"")</f>
        <v>0.3</v>
      </c>
      <c r="J520" s="5" t="str">
        <f ca="1">IFERROR(SUM(OFFSET(J520,1,1,Tableau1[[#This Row],[nombre de sous-niveau]],1)),"")</f>
        <v/>
      </c>
      <c r="K520" s="6">
        <f>IFERROR(IF(Tableau1[[#This Row],[Type Ligne]]="détail",Tableau1[[#This Row],[Quantité Totale]]*Tableau1[[#This Row],[Prix unitaire HT]]*(1-Tableau1[[#This Row],[% remise ligne]]),""),"")</f>
        <v>5.46</v>
      </c>
      <c r="L520" s="4" t="s">
        <v>24</v>
      </c>
      <c r="M520" s="5">
        <v>3.0000000000000001E-3</v>
      </c>
    </row>
    <row r="521" spans="1:13" x14ac:dyDescent="0.2">
      <c r="A521" s="3">
        <v>95000000</v>
      </c>
      <c r="B521" s="4" t="s">
        <v>11</v>
      </c>
      <c r="C521" s="3">
        <v>3</v>
      </c>
      <c r="D521" s="3" cm="1">
        <f t="array" ref="D521">MIN(IFERROR(IF(C521-{0;1;2;3;4;5;6;7}&gt;=0,MATCH(C521-{0;1;2;3;4;5;6;7},C522:C$831,0)-1,""),""))</f>
        <v>100</v>
      </c>
      <c r="E521" s="4" t="s">
        <v>12</v>
      </c>
      <c r="F521" s="4" t="s">
        <v>14</v>
      </c>
      <c r="G521" s="5">
        <v>1</v>
      </c>
      <c r="H521" s="5">
        <v>7145.75</v>
      </c>
      <c r="I521" s="5" t="str">
        <f>IFERROR(_xlfn.XLOOKUP(Tableau1[[#This Row],[Groupe rem. article]],$O$3:$O$6,$P$3:$P$6),"")</f>
        <v/>
      </c>
      <c r="J521" s="5">
        <f ca="1">IFERROR(SUM(OFFSET(J521,1,1,Tableau1[[#This Row],[nombre de sous-niveau]],1)),"")</f>
        <v>4616.8470000000007</v>
      </c>
      <c r="K521" s="6" t="str">
        <f>IFERROR(IF(Tableau1[[#This Row],[Type Ligne]]="détail",Tableau1[[#This Row],[Quantité Totale]]*Tableau1[[#This Row],[Prix unitaire HT]]*(1-Tableau1[[#This Row],[% remise ligne]]),""),"")</f>
        <v/>
      </c>
      <c r="L521" s="4" t="s">
        <v>14</v>
      </c>
      <c r="M521" s="5">
        <v>190.06816190000001</v>
      </c>
    </row>
    <row r="522" spans="1:13" x14ac:dyDescent="0.2">
      <c r="A522" s="3">
        <v>96000000</v>
      </c>
      <c r="B522" s="4" t="s">
        <v>11</v>
      </c>
      <c r="C522" s="3">
        <v>4</v>
      </c>
      <c r="D522" s="3" cm="1">
        <f t="array" ref="D522">MIN(IFERROR(IF(C522-{0;1;2;3;4;5;6;7}&gt;=0,MATCH(C522-{0;1;2;3;4;5;6;7},C523:C$831,0)-1,""),""))</f>
        <v>93</v>
      </c>
      <c r="E522" s="4" t="s">
        <v>12</v>
      </c>
      <c r="F522" s="4" t="s">
        <v>14</v>
      </c>
      <c r="G522" s="5">
        <v>1</v>
      </c>
      <c r="H522" s="5">
        <v>6643.51</v>
      </c>
      <c r="I522" s="5" t="str">
        <f>IFERROR(_xlfn.XLOOKUP(Tableau1[[#This Row],[Groupe rem. article]],$O$3:$O$6,$P$3:$P$6),"")</f>
        <v/>
      </c>
      <c r="J522" s="5">
        <f ca="1">IFERROR(SUM(OFFSET(J522,1,1,Tableau1[[#This Row],[nombre de sous-niveau]],1)),"")</f>
        <v>4224.8050000000003</v>
      </c>
      <c r="K522" s="6" t="str">
        <f>IFERROR(IF(Tableau1[[#This Row],[Type Ligne]]="détail",Tableau1[[#This Row],[Quantité Totale]]*Tableau1[[#This Row],[Prix unitaire HT]]*(1-Tableau1[[#This Row],[% remise ligne]]),""),"")</f>
        <v/>
      </c>
      <c r="L522" s="4" t="s">
        <v>14</v>
      </c>
      <c r="M522" s="5">
        <v>179.9351619</v>
      </c>
    </row>
    <row r="523" spans="1:13" x14ac:dyDescent="0.2">
      <c r="A523" s="3">
        <v>97000000</v>
      </c>
      <c r="B523" s="4" t="s">
        <v>11</v>
      </c>
      <c r="C523" s="3">
        <v>5</v>
      </c>
      <c r="D523" s="3" cm="1">
        <f t="array" ref="D523">MIN(IFERROR(IF(C523-{0;1;2;3;4;5;6;7}&gt;=0,MATCH(C523-{0;1;2;3;4;5;6;7},C524:C$831,0)-1,""),""))</f>
        <v>5</v>
      </c>
      <c r="E523" s="4" t="s">
        <v>17</v>
      </c>
      <c r="F523" s="4" t="s">
        <v>221</v>
      </c>
      <c r="G523" s="5">
        <v>2</v>
      </c>
      <c r="H523" s="5">
        <v>508.12</v>
      </c>
      <c r="I523" s="5">
        <f>IFERROR(_xlfn.XLOOKUP(Tableau1[[#This Row],[Groupe rem. article]],$O$3:$O$6,$P$3:$P$6),"")</f>
        <v>0.4</v>
      </c>
      <c r="J523" s="5">
        <f ca="1">IFERROR(SUM(OFFSET(J523,1,1,Tableau1[[#This Row],[nombre de sous-niveau]],1)),"")</f>
        <v>623.53639999999996</v>
      </c>
      <c r="K523" s="6" t="str">
        <f>IFERROR(IF(Tableau1[[#This Row],[Type Ligne]]="détail",Tableau1[[#This Row],[Quantité Totale]]*Tableau1[[#This Row],[Prix unitaire HT]]*(1-Tableau1[[#This Row],[% remise ligne]]),""),"")</f>
        <v/>
      </c>
      <c r="L523" s="4" t="s">
        <v>19</v>
      </c>
      <c r="M523" s="5">
        <v>9.2260000000000009</v>
      </c>
    </row>
    <row r="524" spans="1:13" x14ac:dyDescent="0.2">
      <c r="A524" s="3">
        <v>97010000</v>
      </c>
      <c r="B524" s="4" t="s">
        <v>15</v>
      </c>
      <c r="C524" s="3">
        <v>6</v>
      </c>
      <c r="D524" s="3" cm="1">
        <f t="array" ref="D524">MIN(IFERROR(IF(C524-{0;1;2;3;4;5;6;7}&gt;=0,MATCH(C524-{0;1;2;3;4;5;6;7},C525:C$831,0)-1,""),""))</f>
        <v>0</v>
      </c>
      <c r="E524" s="4" t="s">
        <v>16</v>
      </c>
      <c r="F524" s="4" t="s">
        <v>101</v>
      </c>
      <c r="G524" s="5">
        <v>320</v>
      </c>
      <c r="H524" s="5">
        <v>0.06</v>
      </c>
      <c r="I524" s="5">
        <f>IFERROR(_xlfn.XLOOKUP(Tableau1[[#This Row],[Groupe rem. article]],$O$3:$O$6,$P$3:$P$6),"")</f>
        <v>0.3</v>
      </c>
      <c r="J524" s="5" t="str">
        <f ca="1">IFERROR(SUM(OFFSET(J524,1,1,Tableau1[[#This Row],[nombre de sous-niveau]],1)),"")</f>
        <v/>
      </c>
      <c r="K524" s="6">
        <f>IFERROR(IF(Tableau1[[#This Row],[Type Ligne]]="détail",Tableau1[[#This Row],[Quantité Totale]]*Tableau1[[#This Row],[Prix unitaire HT]]*(1-Tableau1[[#This Row],[% remise ligne]]),""),"")</f>
        <v>13.44</v>
      </c>
      <c r="L524" s="4" t="s">
        <v>24</v>
      </c>
      <c r="M524" s="5">
        <v>3.0000000000000001E-3</v>
      </c>
    </row>
    <row r="525" spans="1:13" x14ac:dyDescent="0.2">
      <c r="A525" s="3">
        <v>97020000</v>
      </c>
      <c r="B525" s="4" t="s">
        <v>15</v>
      </c>
      <c r="C525" s="3">
        <v>6</v>
      </c>
      <c r="D525" s="3" cm="1">
        <f t="array" ref="D525">MIN(IFERROR(IF(C525-{0;1;2;3;4;5;6;7}&gt;=0,MATCH(C525-{0;1;2;3;4;5;6;7},C526:C$831,0)-1,""),""))</f>
        <v>0</v>
      </c>
      <c r="E525" s="4" t="s">
        <v>16</v>
      </c>
      <c r="F525" s="4" t="s">
        <v>132</v>
      </c>
      <c r="G525" s="5">
        <v>17</v>
      </c>
      <c r="H525" s="5">
        <v>27.43</v>
      </c>
      <c r="I525" s="5">
        <f>IFERROR(_xlfn.XLOOKUP(Tableau1[[#This Row],[Groupe rem. article]],$O$3:$O$6,$P$3:$P$6),"")</f>
        <v>0.4</v>
      </c>
      <c r="J525" s="5" t="str">
        <f ca="1">IFERROR(SUM(OFFSET(J525,1,1,Tableau1[[#This Row],[nombre de sous-niveau]],1)),"")</f>
        <v/>
      </c>
      <c r="K525" s="6">
        <f>IFERROR(IF(Tableau1[[#This Row],[Type Ligne]]="détail",Tableau1[[#This Row],[Quantité Totale]]*Tableau1[[#This Row],[Prix unitaire HT]]*(1-Tableau1[[#This Row],[% remise ligne]]),""),"")</f>
        <v>279.786</v>
      </c>
      <c r="L525" s="4" t="s">
        <v>19</v>
      </c>
      <c r="M525" s="5">
        <v>4.12</v>
      </c>
    </row>
    <row r="526" spans="1:13" x14ac:dyDescent="0.2">
      <c r="A526" s="3">
        <v>97030000</v>
      </c>
      <c r="B526" s="4" t="s">
        <v>15</v>
      </c>
      <c r="C526" s="3">
        <v>6</v>
      </c>
      <c r="D526" s="3" cm="1">
        <f t="array" ref="D526">MIN(IFERROR(IF(C526-{0;1;2;3;4;5;6;7}&gt;=0,MATCH(C526-{0;1;2;3;4;5;6;7},C527:C$831,0)-1,""),""))</f>
        <v>0</v>
      </c>
      <c r="E526" s="4" t="s">
        <v>16</v>
      </c>
      <c r="F526" s="4" t="s">
        <v>110</v>
      </c>
      <c r="G526" s="5">
        <v>28.4</v>
      </c>
      <c r="H526" s="5">
        <v>2.73</v>
      </c>
      <c r="I526" s="5">
        <f>IFERROR(_xlfn.XLOOKUP(Tableau1[[#This Row],[Groupe rem. article]],$O$3:$O$6,$P$3:$P$6),"")</f>
        <v>0.3</v>
      </c>
      <c r="J526" s="5" t="str">
        <f ca="1">IFERROR(SUM(OFFSET(J526,1,1,Tableau1[[#This Row],[nombre de sous-niveau]],1)),"")</f>
        <v/>
      </c>
      <c r="K526" s="6">
        <f>IFERROR(IF(Tableau1[[#This Row],[Type Ligne]]="détail",Tableau1[[#This Row],[Quantité Totale]]*Tableau1[[#This Row],[Prix unitaire HT]]*(1-Tableau1[[#This Row],[% remise ligne]]),""),"")</f>
        <v>54.272399999999998</v>
      </c>
      <c r="L526" s="4" t="s">
        <v>24</v>
      </c>
      <c r="M526" s="5">
        <v>0.3</v>
      </c>
    </row>
    <row r="527" spans="1:13" x14ac:dyDescent="0.2">
      <c r="A527" s="3">
        <v>97040000</v>
      </c>
      <c r="B527" s="4" t="s">
        <v>15</v>
      </c>
      <c r="C527" s="3">
        <v>6</v>
      </c>
      <c r="D527" s="3" cm="1">
        <f t="array" ref="D527">MIN(IFERROR(IF(C527-{0;1;2;3;4;5;6;7}&gt;=0,MATCH(C527-{0;1;2;3;4;5;6;7},C528:C$831,0)-1,""),""))</f>
        <v>0</v>
      </c>
      <c r="E527" s="4" t="s">
        <v>16</v>
      </c>
      <c r="F527" s="4" t="s">
        <v>111</v>
      </c>
      <c r="G527" s="5">
        <v>28.4</v>
      </c>
      <c r="H527" s="5">
        <v>1.45</v>
      </c>
      <c r="I527" s="5">
        <f>IFERROR(_xlfn.XLOOKUP(Tableau1[[#This Row],[Groupe rem. article]],$O$3:$O$6,$P$3:$P$6),"")</f>
        <v>0.3</v>
      </c>
      <c r="J527" s="5" t="str">
        <f ca="1">IFERROR(SUM(OFFSET(J527,1,1,Tableau1[[#This Row],[nombre de sous-niveau]],1)),"")</f>
        <v/>
      </c>
      <c r="K527" s="6">
        <f>IFERROR(IF(Tableau1[[#This Row],[Type Ligne]]="détail",Tableau1[[#This Row],[Quantité Totale]]*Tableau1[[#This Row],[Prix unitaire HT]]*(1-Tableau1[[#This Row],[% remise ligne]]),""),"")</f>
        <v>28.825999999999997</v>
      </c>
      <c r="L527" s="4" t="s">
        <v>24</v>
      </c>
      <c r="M527" s="5">
        <v>0.14299999999999999</v>
      </c>
    </row>
    <row r="528" spans="1:13" x14ac:dyDescent="0.2">
      <c r="A528" s="3">
        <v>97050000</v>
      </c>
      <c r="B528" s="4" t="s">
        <v>15</v>
      </c>
      <c r="C528" s="3">
        <v>6</v>
      </c>
      <c r="D528" s="3" cm="1">
        <f t="array" ref="D528">MIN(IFERROR(IF(C528-{0;1;2;3;4;5;6;7}&gt;=0,MATCH(C528-{0;1;2;3;4;5;6;7},C529:C$831,0)-1,""),""))</f>
        <v>0</v>
      </c>
      <c r="E528" s="4" t="s">
        <v>16</v>
      </c>
      <c r="F528" s="4" t="s">
        <v>197</v>
      </c>
      <c r="G528" s="5">
        <v>14</v>
      </c>
      <c r="H528" s="5">
        <v>29.43</v>
      </c>
      <c r="I528" s="5">
        <f>IFERROR(_xlfn.XLOOKUP(Tableau1[[#This Row],[Groupe rem. article]],$O$3:$O$6,$P$3:$P$6),"")</f>
        <v>0.4</v>
      </c>
      <c r="J528" s="5" t="str">
        <f ca="1">IFERROR(SUM(OFFSET(J528,1,1,Tableau1[[#This Row],[nombre de sous-niveau]],1)),"")</f>
        <v/>
      </c>
      <c r="K528" s="6">
        <f>IFERROR(IF(Tableau1[[#This Row],[Type Ligne]]="détail",Tableau1[[#This Row],[Quantité Totale]]*Tableau1[[#This Row],[Prix unitaire HT]]*(1-Tableau1[[#This Row],[% remise ligne]]),""),"")</f>
        <v>247.21199999999999</v>
      </c>
      <c r="L528" s="4" t="s">
        <v>19</v>
      </c>
      <c r="M528" s="5">
        <v>4.66</v>
      </c>
    </row>
    <row r="529" spans="1:13" x14ac:dyDescent="0.2">
      <c r="A529" s="3">
        <v>98000000</v>
      </c>
      <c r="B529" s="4" t="s">
        <v>11</v>
      </c>
      <c r="C529" s="3">
        <v>5</v>
      </c>
      <c r="D529" s="3" cm="1">
        <f t="array" ref="D529">MIN(IFERROR(IF(C529-{0;1;2;3;4;5;6;7}&gt;=0,MATCH(C529-{0;1;2;3;4;5;6;7},C530:C$831,0)-1,""),""))</f>
        <v>72</v>
      </c>
      <c r="E529" s="4" t="s">
        <v>17</v>
      </c>
      <c r="F529" s="4" t="s">
        <v>222</v>
      </c>
      <c r="G529" s="5">
        <v>2</v>
      </c>
      <c r="H529" s="5">
        <v>2335.41</v>
      </c>
      <c r="I529" s="5" t="str">
        <f>IFERROR(_xlfn.XLOOKUP(Tableau1[[#This Row],[Groupe rem. article]],$O$3:$O$6,$P$3:$P$6),"")</f>
        <v/>
      </c>
      <c r="J529" s="5">
        <f ca="1">IFERROR(SUM(OFFSET(J529,1,1,Tableau1[[#This Row],[nombre de sous-niveau]],1)),"")</f>
        <v>2983.8045999999995</v>
      </c>
      <c r="K529" s="6" t="str">
        <f>IFERROR(IF(Tableau1[[#This Row],[Type Ligne]]="détail",Tableau1[[#This Row],[Quantité Totale]]*Tableau1[[#This Row],[Prix unitaire HT]]*(1-Tableau1[[#This Row],[% remise ligne]]),""),"")</f>
        <v/>
      </c>
      <c r="L529" s="4" t="s">
        <v>14</v>
      </c>
      <c r="M529" s="5">
        <v>154.72616189999999</v>
      </c>
    </row>
    <row r="530" spans="1:13" x14ac:dyDescent="0.2">
      <c r="A530" s="3">
        <v>98010000</v>
      </c>
      <c r="B530" s="4" t="s">
        <v>15</v>
      </c>
      <c r="C530" s="3">
        <v>6</v>
      </c>
      <c r="D530" s="3" cm="1">
        <f t="array" ref="D530">MIN(IFERROR(IF(C530-{0;1;2;3;4;5;6;7}&gt;=0,MATCH(C530-{0;1;2;3;4;5;6;7},C531:C$831,0)-1,""),""))</f>
        <v>0</v>
      </c>
      <c r="E530" s="4" t="s">
        <v>16</v>
      </c>
      <c r="F530" s="4" t="s">
        <v>223</v>
      </c>
      <c r="G530" s="5">
        <v>2</v>
      </c>
      <c r="H530" s="5">
        <v>15.62</v>
      </c>
      <c r="I530" s="5">
        <f>IFERROR(_xlfn.XLOOKUP(Tableau1[[#This Row],[Groupe rem. article]],$O$3:$O$6,$P$3:$P$6),"")</f>
        <v>0.4</v>
      </c>
      <c r="J530" s="5" t="str">
        <f ca="1">IFERROR(SUM(OFFSET(J530,1,1,Tableau1[[#This Row],[nombre de sous-niveau]],1)),"")</f>
        <v/>
      </c>
      <c r="K530" s="6">
        <f>IFERROR(IF(Tableau1[[#This Row],[Type Ligne]]="détail",Tableau1[[#This Row],[Quantité Totale]]*Tableau1[[#This Row],[Prix unitaire HT]]*(1-Tableau1[[#This Row],[% remise ligne]]),""),"")</f>
        <v>18.744</v>
      </c>
      <c r="L530" s="4" t="s">
        <v>19</v>
      </c>
      <c r="M530" s="5">
        <v>2.1659999999999999</v>
      </c>
    </row>
    <row r="531" spans="1:13" x14ac:dyDescent="0.2">
      <c r="A531" s="3">
        <v>98020000</v>
      </c>
      <c r="B531" s="4" t="s">
        <v>15</v>
      </c>
      <c r="C531" s="3">
        <v>6</v>
      </c>
      <c r="D531" s="3" cm="1">
        <f t="array" ref="D531">MIN(IFERROR(IF(C531-{0;1;2;3;4;5;6;7}&gt;=0,MATCH(C531-{0;1;2;3;4;5;6;7},C532:C$831,0)-1,""),""))</f>
        <v>0</v>
      </c>
      <c r="E531" s="4" t="s">
        <v>16</v>
      </c>
      <c r="F531" s="4" t="s">
        <v>224</v>
      </c>
      <c r="G531" s="5">
        <v>2</v>
      </c>
      <c r="H531" s="5">
        <v>59.04</v>
      </c>
      <c r="I531" s="5">
        <f>IFERROR(_xlfn.XLOOKUP(Tableau1[[#This Row],[Groupe rem. article]],$O$3:$O$6,$P$3:$P$6),"")</f>
        <v>0.4</v>
      </c>
      <c r="J531" s="5" t="str">
        <f ca="1">IFERROR(SUM(OFFSET(J531,1,1,Tableau1[[#This Row],[nombre de sous-niveau]],1)),"")</f>
        <v/>
      </c>
      <c r="K531" s="6">
        <f>IFERROR(IF(Tableau1[[#This Row],[Type Ligne]]="détail",Tableau1[[#This Row],[Quantité Totale]]*Tableau1[[#This Row],[Prix unitaire HT]]*(1-Tableau1[[#This Row],[% remise ligne]]),""),"")</f>
        <v>70.847999999999999</v>
      </c>
      <c r="L531" s="4" t="s">
        <v>19</v>
      </c>
      <c r="M531" s="5">
        <v>9.0775000000000006</v>
      </c>
    </row>
    <row r="532" spans="1:13" x14ac:dyDescent="0.2">
      <c r="A532" s="3">
        <v>98030000</v>
      </c>
      <c r="B532" s="4" t="s">
        <v>15</v>
      </c>
      <c r="C532" s="3">
        <v>6</v>
      </c>
      <c r="D532" s="3" cm="1">
        <f t="array" ref="D532">MIN(IFERROR(IF(C532-{0;1;2;3;4;5;6;7}&gt;=0,MATCH(C532-{0;1;2;3;4;5;6;7},C533:C$831,0)-1,""),""))</f>
        <v>0</v>
      </c>
      <c r="E532" s="4" t="s">
        <v>16</v>
      </c>
      <c r="F532" s="4" t="s">
        <v>225</v>
      </c>
      <c r="G532" s="5">
        <v>2</v>
      </c>
      <c r="H532" s="5">
        <v>24.9</v>
      </c>
      <c r="I532" s="5">
        <f>IFERROR(_xlfn.XLOOKUP(Tableau1[[#This Row],[Groupe rem. article]],$O$3:$O$6,$P$3:$P$6),"")</f>
        <v>0.4</v>
      </c>
      <c r="J532" s="5" t="str">
        <f ca="1">IFERROR(SUM(OFFSET(J532,1,1,Tableau1[[#This Row],[nombre de sous-niveau]],1)),"")</f>
        <v/>
      </c>
      <c r="K532" s="6">
        <f>IFERROR(IF(Tableau1[[#This Row],[Type Ligne]]="détail",Tableau1[[#This Row],[Quantité Totale]]*Tableau1[[#This Row],[Prix unitaire HT]]*(1-Tableau1[[#This Row],[% remise ligne]]),""),"")</f>
        <v>29.879999999999995</v>
      </c>
      <c r="L532" s="4" t="s">
        <v>19</v>
      </c>
      <c r="M532" s="5">
        <v>3.92</v>
      </c>
    </row>
    <row r="533" spans="1:13" x14ac:dyDescent="0.2">
      <c r="A533" s="3">
        <v>98040000</v>
      </c>
      <c r="B533" s="4" t="s">
        <v>15</v>
      </c>
      <c r="C533" s="3">
        <v>6</v>
      </c>
      <c r="D533" s="3" cm="1">
        <f t="array" ref="D533">MIN(IFERROR(IF(C533-{0;1;2;3;4;5;6;7}&gt;=0,MATCH(C533-{0;1;2;3;4;5;6;7},C534:C$831,0)-1,""),""))</f>
        <v>0</v>
      </c>
      <c r="E533" s="4" t="s">
        <v>16</v>
      </c>
      <c r="F533" s="4" t="s">
        <v>143</v>
      </c>
      <c r="G533" s="5">
        <v>2</v>
      </c>
      <c r="H533" s="5">
        <v>0.65</v>
      </c>
      <c r="I533" s="5">
        <f>IFERROR(_xlfn.XLOOKUP(Tableau1[[#This Row],[Groupe rem. article]],$O$3:$O$6,$P$3:$P$6),"")</f>
        <v>0.3</v>
      </c>
      <c r="J533" s="5" t="str">
        <f ca="1">IFERROR(SUM(OFFSET(J533,1,1,Tableau1[[#This Row],[nombre de sous-niveau]],1)),"")</f>
        <v/>
      </c>
      <c r="K533" s="6">
        <f>IFERROR(IF(Tableau1[[#This Row],[Type Ligne]]="détail",Tableau1[[#This Row],[Quantité Totale]]*Tableau1[[#This Row],[Prix unitaire HT]]*(1-Tableau1[[#This Row],[% remise ligne]]),""),"")</f>
        <v>0.90999999999999992</v>
      </c>
      <c r="L533" s="4" t="s">
        <v>24</v>
      </c>
      <c r="M533" s="5">
        <v>0.06</v>
      </c>
    </row>
    <row r="534" spans="1:13" x14ac:dyDescent="0.2">
      <c r="A534" s="3">
        <v>98050000</v>
      </c>
      <c r="B534" s="4" t="s">
        <v>15</v>
      </c>
      <c r="C534" s="3">
        <v>6</v>
      </c>
      <c r="D534" s="3" cm="1">
        <f t="array" ref="D534">MIN(IFERROR(IF(C534-{0;1;2;3;4;5;6;7}&gt;=0,MATCH(C534-{0;1;2;3;4;5;6;7},C535:C$831,0)-1,""),""))</f>
        <v>0</v>
      </c>
      <c r="E534" s="4" t="s">
        <v>16</v>
      </c>
      <c r="F534" s="4" t="s">
        <v>226</v>
      </c>
      <c r="G534" s="5">
        <v>4</v>
      </c>
      <c r="H534" s="5">
        <v>23.96</v>
      </c>
      <c r="I534" s="5">
        <f>IFERROR(_xlfn.XLOOKUP(Tableau1[[#This Row],[Groupe rem. article]],$O$3:$O$6,$P$3:$P$6),"")</f>
        <v>0.4</v>
      </c>
      <c r="J534" s="5" t="str">
        <f ca="1">IFERROR(SUM(OFFSET(J534,1,1,Tableau1[[#This Row],[nombre de sous-niveau]],1)),"")</f>
        <v/>
      </c>
      <c r="K534" s="6">
        <f>IFERROR(IF(Tableau1[[#This Row],[Type Ligne]]="détail",Tableau1[[#This Row],[Quantité Totale]]*Tableau1[[#This Row],[Prix unitaire HT]]*(1-Tableau1[[#This Row],[% remise ligne]]),""),"")</f>
        <v>57.503999999999998</v>
      </c>
      <c r="L534" s="4" t="s">
        <v>19</v>
      </c>
      <c r="M534" s="5">
        <v>3.3806619000000002</v>
      </c>
    </row>
    <row r="535" spans="1:13" x14ac:dyDescent="0.2">
      <c r="A535" s="3">
        <v>98060000</v>
      </c>
      <c r="B535" s="4" t="s">
        <v>15</v>
      </c>
      <c r="C535" s="3">
        <v>6</v>
      </c>
      <c r="D535" s="3" cm="1">
        <f t="array" ref="D535">MIN(IFERROR(IF(C535-{0;1;2;3;4;5;6;7}&gt;=0,MATCH(C535-{0;1;2;3;4;5;6;7},C536:C$831,0)-1,""),""))</f>
        <v>0</v>
      </c>
      <c r="E535" s="4" t="s">
        <v>16</v>
      </c>
      <c r="F535" s="4" t="s">
        <v>227</v>
      </c>
      <c r="G535" s="5">
        <v>4</v>
      </c>
      <c r="H535" s="5">
        <v>2</v>
      </c>
      <c r="I535" s="5">
        <f>IFERROR(_xlfn.XLOOKUP(Tableau1[[#This Row],[Groupe rem. article]],$O$3:$O$6,$P$3:$P$6),"")</f>
        <v>0.3</v>
      </c>
      <c r="J535" s="5" t="str">
        <f ca="1">IFERROR(SUM(OFFSET(J535,1,1,Tableau1[[#This Row],[nombre de sous-niveau]],1)),"")</f>
        <v/>
      </c>
      <c r="K535" s="6">
        <f>IFERROR(IF(Tableau1[[#This Row],[Type Ligne]]="détail",Tableau1[[#This Row],[Quantité Totale]]*Tableau1[[#This Row],[Prix unitaire HT]]*(1-Tableau1[[#This Row],[% remise ligne]]),""),"")</f>
        <v>5.6</v>
      </c>
      <c r="L535" s="4" t="s">
        <v>24</v>
      </c>
      <c r="M535" s="5">
        <v>0.2</v>
      </c>
    </row>
    <row r="536" spans="1:13" x14ac:dyDescent="0.2">
      <c r="A536" s="3">
        <v>98070000</v>
      </c>
      <c r="B536" s="4" t="s">
        <v>15</v>
      </c>
      <c r="C536" s="3">
        <v>6</v>
      </c>
      <c r="D536" s="3" cm="1">
        <f t="array" ref="D536">MIN(IFERROR(IF(C536-{0;1;2;3;4;5;6;7}&gt;=0,MATCH(C536-{0;1;2;3;4;5;6;7},C537:C$831,0)-1,""),""))</f>
        <v>0</v>
      </c>
      <c r="E536" s="4" t="s">
        <v>16</v>
      </c>
      <c r="F536" s="4" t="s">
        <v>228</v>
      </c>
      <c r="G536" s="5">
        <v>4</v>
      </c>
      <c r="H536" s="5">
        <v>1.84</v>
      </c>
      <c r="I536" s="5">
        <f>IFERROR(_xlfn.XLOOKUP(Tableau1[[#This Row],[Groupe rem. article]],$O$3:$O$6,$P$3:$P$6),"")</f>
        <v>0.3</v>
      </c>
      <c r="J536" s="5" t="str">
        <f ca="1">IFERROR(SUM(OFFSET(J536,1,1,Tableau1[[#This Row],[nombre de sous-niveau]],1)),"")</f>
        <v/>
      </c>
      <c r="K536" s="6">
        <f>IFERROR(IF(Tableau1[[#This Row],[Type Ligne]]="détail",Tableau1[[#This Row],[Quantité Totale]]*Tableau1[[#This Row],[Prix unitaire HT]]*(1-Tableau1[[#This Row],[% remise ligne]]),""),"")</f>
        <v>5.1520000000000001</v>
      </c>
      <c r="L536" s="4" t="s">
        <v>24</v>
      </c>
      <c r="M536" s="5">
        <v>0.19</v>
      </c>
    </row>
    <row r="537" spans="1:13" x14ac:dyDescent="0.2">
      <c r="A537" s="3">
        <v>98080000</v>
      </c>
      <c r="B537" s="4" t="s">
        <v>15</v>
      </c>
      <c r="C537" s="3">
        <v>6</v>
      </c>
      <c r="D537" s="3" cm="1">
        <f t="array" ref="D537">MIN(IFERROR(IF(C537-{0;1;2;3;4;5;6;7}&gt;=0,MATCH(C537-{0;1;2;3;4;5;6;7},C538:C$831,0)-1,""),""))</f>
        <v>0</v>
      </c>
      <c r="E537" s="4" t="s">
        <v>16</v>
      </c>
      <c r="F537" s="4" t="s">
        <v>229</v>
      </c>
      <c r="G537" s="5">
        <v>16</v>
      </c>
      <c r="H537" s="5">
        <v>1.79</v>
      </c>
      <c r="I537" s="5">
        <f>IFERROR(_xlfn.XLOOKUP(Tableau1[[#This Row],[Groupe rem. article]],$O$3:$O$6,$P$3:$P$6),"")</f>
        <v>0.3</v>
      </c>
      <c r="J537" s="5" t="str">
        <f ca="1">IFERROR(SUM(OFFSET(J537,1,1,Tableau1[[#This Row],[nombre de sous-niveau]],1)),"")</f>
        <v/>
      </c>
      <c r="K537" s="6">
        <f>IFERROR(IF(Tableau1[[#This Row],[Type Ligne]]="détail",Tableau1[[#This Row],[Quantité Totale]]*Tableau1[[#This Row],[Prix unitaire HT]]*(1-Tableau1[[#This Row],[% remise ligne]]),""),"")</f>
        <v>20.047999999999998</v>
      </c>
      <c r="L537" s="4" t="s">
        <v>24</v>
      </c>
      <c r="M537" s="5">
        <v>0.11899999999999999</v>
      </c>
    </row>
    <row r="538" spans="1:13" x14ac:dyDescent="0.2">
      <c r="A538" s="3">
        <v>98090000</v>
      </c>
      <c r="B538" s="4" t="s">
        <v>15</v>
      </c>
      <c r="C538" s="3">
        <v>6</v>
      </c>
      <c r="D538" s="3" cm="1">
        <f t="array" ref="D538">MIN(IFERROR(IF(C538-{0;1;2;3;4;5;6;7}&gt;=0,MATCH(C538-{0;1;2;3;4;5;6;7},C539:C$831,0)-1,""),""))</f>
        <v>0</v>
      </c>
      <c r="E538" s="4" t="s">
        <v>16</v>
      </c>
      <c r="F538" s="4" t="s">
        <v>230</v>
      </c>
      <c r="G538" s="5">
        <v>8</v>
      </c>
      <c r="H538" s="5">
        <v>2.12</v>
      </c>
      <c r="I538" s="5">
        <f>IFERROR(_xlfn.XLOOKUP(Tableau1[[#This Row],[Groupe rem. article]],$O$3:$O$6,$P$3:$P$6),"")</f>
        <v>0.3</v>
      </c>
      <c r="J538" s="5" t="str">
        <f ca="1">IFERROR(SUM(OFFSET(J538,1,1,Tableau1[[#This Row],[nombre de sous-niveau]],1)),"")</f>
        <v/>
      </c>
      <c r="K538" s="6">
        <f>IFERROR(IF(Tableau1[[#This Row],[Type Ligne]]="détail",Tableau1[[#This Row],[Quantité Totale]]*Tableau1[[#This Row],[Prix unitaire HT]]*(1-Tableau1[[#This Row],[% remise ligne]]),""),"")</f>
        <v>11.872</v>
      </c>
      <c r="L538" s="4" t="s">
        <v>24</v>
      </c>
      <c r="M538" s="5">
        <v>0.21199999999999999</v>
      </c>
    </row>
    <row r="539" spans="1:13" x14ac:dyDescent="0.2">
      <c r="A539" s="3">
        <v>98100000</v>
      </c>
      <c r="B539" s="4" t="s">
        <v>15</v>
      </c>
      <c r="C539" s="3">
        <v>6</v>
      </c>
      <c r="D539" s="3" cm="1">
        <f t="array" ref="D539">MIN(IFERROR(IF(C539-{0;1;2;3;4;5;6;7}&gt;=0,MATCH(C539-{0;1;2;3;4;5;6;7},C540:C$831,0)-1,""),""))</f>
        <v>0</v>
      </c>
      <c r="E539" s="4" t="s">
        <v>16</v>
      </c>
      <c r="F539" s="4" t="s">
        <v>231</v>
      </c>
      <c r="G539" s="5">
        <v>8</v>
      </c>
      <c r="H539" s="5">
        <v>10.07</v>
      </c>
      <c r="I539" s="5">
        <f>IFERROR(_xlfn.XLOOKUP(Tableau1[[#This Row],[Groupe rem. article]],$O$3:$O$6,$P$3:$P$6),"")</f>
        <v>0.3</v>
      </c>
      <c r="J539" s="5" t="str">
        <f ca="1">IFERROR(SUM(OFFSET(J539,1,1,Tableau1[[#This Row],[nombre de sous-niveau]],1)),"")</f>
        <v/>
      </c>
      <c r="K539" s="6">
        <f>IFERROR(IF(Tableau1[[#This Row],[Type Ligne]]="détail",Tableau1[[#This Row],[Quantité Totale]]*Tableau1[[#This Row],[Prix unitaire HT]]*(1-Tableau1[[#This Row],[% remise ligne]]),""),"")</f>
        <v>56.391999999999996</v>
      </c>
      <c r="L539" s="4" t="s">
        <v>24</v>
      </c>
      <c r="M539" s="5">
        <v>0.13500000000000001</v>
      </c>
    </row>
    <row r="540" spans="1:13" x14ac:dyDescent="0.2">
      <c r="A540" s="3">
        <v>98110000</v>
      </c>
      <c r="B540" s="4" t="s">
        <v>15</v>
      </c>
      <c r="C540" s="3">
        <v>6</v>
      </c>
      <c r="D540" s="3" cm="1">
        <f t="array" ref="D540">MIN(IFERROR(IF(C540-{0;1;2;3;4;5;6;7}&gt;=0,MATCH(C540-{0;1;2;3;4;5;6;7},C541:C$831,0)-1,""),""))</f>
        <v>0</v>
      </c>
      <c r="E540" s="4" t="s">
        <v>16</v>
      </c>
      <c r="F540" s="4" t="s">
        <v>66</v>
      </c>
      <c r="G540" s="5">
        <v>20</v>
      </c>
      <c r="H540" s="5">
        <v>0.35</v>
      </c>
      <c r="I540" s="5">
        <f>IFERROR(_xlfn.XLOOKUP(Tableau1[[#This Row],[Groupe rem. article]],$O$3:$O$6,$P$3:$P$6),"")</f>
        <v>0.3</v>
      </c>
      <c r="J540" s="5" t="str">
        <f ca="1">IFERROR(SUM(OFFSET(J540,1,1,Tableau1[[#This Row],[nombre de sous-niveau]],1)),"")</f>
        <v/>
      </c>
      <c r="K540" s="6">
        <f>IFERROR(IF(Tableau1[[#This Row],[Type Ligne]]="détail",Tableau1[[#This Row],[Quantité Totale]]*Tableau1[[#This Row],[Prix unitaire HT]]*(1-Tableau1[[#This Row],[% remise ligne]]),""),"")</f>
        <v>4.8999999999999995</v>
      </c>
      <c r="L540" s="4" t="s">
        <v>24</v>
      </c>
      <c r="M540" s="5">
        <v>2.5000000000000001E-2</v>
      </c>
    </row>
    <row r="541" spans="1:13" x14ac:dyDescent="0.2">
      <c r="A541" s="3">
        <v>98120000</v>
      </c>
      <c r="B541" s="4" t="s">
        <v>15</v>
      </c>
      <c r="C541" s="3">
        <v>6</v>
      </c>
      <c r="D541" s="3" cm="1">
        <f t="array" ref="D541">MIN(IFERROR(IF(C541-{0;1;2;3;4;5;6;7}&gt;=0,MATCH(C541-{0;1;2;3;4;5;6;7},C542:C$831,0)-1,""),""))</f>
        <v>0</v>
      </c>
      <c r="E541" s="4" t="s">
        <v>16</v>
      </c>
      <c r="F541" s="4" t="s">
        <v>97</v>
      </c>
      <c r="G541" s="5">
        <v>20</v>
      </c>
      <c r="H541" s="5">
        <v>0.45</v>
      </c>
      <c r="I541" s="5">
        <f>IFERROR(_xlfn.XLOOKUP(Tableau1[[#This Row],[Groupe rem. article]],$O$3:$O$6,$P$3:$P$6),"")</f>
        <v>0.3</v>
      </c>
      <c r="J541" s="5" t="str">
        <f ca="1">IFERROR(SUM(OFFSET(J541,1,1,Tableau1[[#This Row],[nombre de sous-niveau]],1)),"")</f>
        <v/>
      </c>
      <c r="K541" s="6">
        <f>IFERROR(IF(Tableau1[[#This Row],[Type Ligne]]="détail",Tableau1[[#This Row],[Quantité Totale]]*Tableau1[[#This Row],[Prix unitaire HT]]*(1-Tableau1[[#This Row],[% remise ligne]]),""),"")</f>
        <v>6.3</v>
      </c>
      <c r="L541" s="4" t="s">
        <v>24</v>
      </c>
      <c r="M541" s="5">
        <v>0.03</v>
      </c>
    </row>
    <row r="542" spans="1:13" x14ac:dyDescent="0.2">
      <c r="A542" s="3">
        <v>98130000</v>
      </c>
      <c r="B542" s="4" t="s">
        <v>15</v>
      </c>
      <c r="C542" s="3">
        <v>6</v>
      </c>
      <c r="D542" s="3" cm="1">
        <f t="array" ref="D542">MIN(IFERROR(IF(C542-{0;1;2;3;4;5;6;7}&gt;=0,MATCH(C542-{0;1;2;3;4;5;6;7},C543:C$831,0)-1,""),""))</f>
        <v>0</v>
      </c>
      <c r="E542" s="4" t="s">
        <v>16</v>
      </c>
      <c r="F542" s="4" t="s">
        <v>232</v>
      </c>
      <c r="G542" s="5">
        <v>20</v>
      </c>
      <c r="H542" s="5">
        <v>0.15</v>
      </c>
      <c r="I542" s="5">
        <f>IFERROR(_xlfn.XLOOKUP(Tableau1[[#This Row],[Groupe rem. article]],$O$3:$O$6,$P$3:$P$6),"")</f>
        <v>0.3</v>
      </c>
      <c r="J542" s="5" t="str">
        <f ca="1">IFERROR(SUM(OFFSET(J542,1,1,Tableau1[[#This Row],[nombre de sous-niveau]],1)),"")</f>
        <v/>
      </c>
      <c r="K542" s="6">
        <f>IFERROR(IF(Tableau1[[#This Row],[Type Ligne]]="détail",Tableau1[[#This Row],[Quantité Totale]]*Tableau1[[#This Row],[Prix unitaire HT]]*(1-Tableau1[[#This Row],[% remise ligne]]),""),"")</f>
        <v>2.0999999999999996</v>
      </c>
      <c r="L542" s="4" t="s">
        <v>24</v>
      </c>
      <c r="M542" s="5">
        <v>0.01</v>
      </c>
    </row>
    <row r="543" spans="1:13" x14ac:dyDescent="0.2">
      <c r="A543" s="3">
        <v>98140000</v>
      </c>
      <c r="B543" s="4" t="s">
        <v>15</v>
      </c>
      <c r="C543" s="3">
        <v>6</v>
      </c>
      <c r="D543" s="3" cm="1">
        <f t="array" ref="D543">MIN(IFERROR(IF(C543-{0;1;2;3;4;5;6;7}&gt;=0,MATCH(C543-{0;1;2;3;4;5;6;7},C544:C$831,0)-1,""),""))</f>
        <v>0</v>
      </c>
      <c r="E543" s="4" t="s">
        <v>16</v>
      </c>
      <c r="F543" s="4" t="s">
        <v>35</v>
      </c>
      <c r="G543" s="5">
        <v>300</v>
      </c>
      <c r="H543" s="5">
        <v>7.0000000000000007E-2</v>
      </c>
      <c r="I543" s="5">
        <f>IFERROR(_xlfn.XLOOKUP(Tableau1[[#This Row],[Groupe rem. article]],$O$3:$O$6,$P$3:$P$6),"")</f>
        <v>0.3</v>
      </c>
      <c r="J543" s="5" t="str">
        <f ca="1">IFERROR(SUM(OFFSET(J543,1,1,Tableau1[[#This Row],[nombre de sous-niveau]],1)),"")</f>
        <v/>
      </c>
      <c r="K543" s="6">
        <f>IFERROR(IF(Tableau1[[#This Row],[Type Ligne]]="détail",Tableau1[[#This Row],[Quantité Totale]]*Tableau1[[#This Row],[Prix unitaire HT]]*(1-Tableau1[[#This Row],[% remise ligne]]),""),"")</f>
        <v>14.700000000000001</v>
      </c>
      <c r="L543" s="4" t="s">
        <v>24</v>
      </c>
      <c r="M543" s="5">
        <v>3.0000000000000001E-3</v>
      </c>
    </row>
    <row r="544" spans="1:13" x14ac:dyDescent="0.2">
      <c r="A544" s="3">
        <v>98150000</v>
      </c>
      <c r="B544" s="4" t="s">
        <v>15</v>
      </c>
      <c r="C544" s="3">
        <v>6</v>
      </c>
      <c r="D544" s="3" cm="1">
        <f t="array" ref="D544">MIN(IFERROR(IF(C544-{0;1;2;3;4;5;6;7}&gt;=0,MATCH(C544-{0;1;2;3;4;5;6;7},C545:C$831,0)-1,""),""))</f>
        <v>0</v>
      </c>
      <c r="E544" s="4" t="s">
        <v>16</v>
      </c>
      <c r="F544" s="4" t="s">
        <v>156</v>
      </c>
      <c r="G544" s="5">
        <v>240</v>
      </c>
      <c r="H544" s="5">
        <v>0.09</v>
      </c>
      <c r="I544" s="5">
        <f>IFERROR(_xlfn.XLOOKUP(Tableau1[[#This Row],[Groupe rem. article]],$O$3:$O$6,$P$3:$P$6),"")</f>
        <v>0.3</v>
      </c>
      <c r="J544" s="5" t="str">
        <f ca="1">IFERROR(SUM(OFFSET(J544,1,1,Tableau1[[#This Row],[nombre de sous-niveau]],1)),"")</f>
        <v/>
      </c>
      <c r="K544" s="6">
        <f>IFERROR(IF(Tableau1[[#This Row],[Type Ligne]]="détail",Tableau1[[#This Row],[Quantité Totale]]*Tableau1[[#This Row],[Prix unitaire HT]]*(1-Tableau1[[#This Row],[% remise ligne]]),""),"")</f>
        <v>15.119999999999997</v>
      </c>
      <c r="L544" s="4" t="s">
        <v>24</v>
      </c>
      <c r="M544" s="5">
        <v>5.0000000000000001E-3</v>
      </c>
    </row>
    <row r="545" spans="1:13" x14ac:dyDescent="0.2">
      <c r="A545" s="3">
        <v>98160000</v>
      </c>
      <c r="B545" s="4" t="s">
        <v>15</v>
      </c>
      <c r="C545" s="3">
        <v>6</v>
      </c>
      <c r="D545" s="3" cm="1">
        <f t="array" ref="D545">MIN(IFERROR(IF(C545-{0;1;2;3;4;5;6;7}&gt;=0,MATCH(C545-{0;1;2;3;4;5;6;7},C546:C$831,0)-1,""),""))</f>
        <v>0</v>
      </c>
      <c r="E545" s="4" t="s">
        <v>16</v>
      </c>
      <c r="F545" s="4" t="s">
        <v>73</v>
      </c>
      <c r="G545" s="5">
        <v>80</v>
      </c>
      <c r="H545" s="5">
        <v>0.38</v>
      </c>
      <c r="I545" s="5">
        <f>IFERROR(_xlfn.XLOOKUP(Tableau1[[#This Row],[Groupe rem. article]],$O$3:$O$6,$P$3:$P$6),"")</f>
        <v>0.3</v>
      </c>
      <c r="J545" s="5" t="str">
        <f ca="1">IFERROR(SUM(OFFSET(J545,1,1,Tableau1[[#This Row],[nombre de sous-niveau]],1)),"")</f>
        <v/>
      </c>
      <c r="K545" s="6">
        <f>IFERROR(IF(Tableau1[[#This Row],[Type Ligne]]="détail",Tableau1[[#This Row],[Quantité Totale]]*Tableau1[[#This Row],[Prix unitaire HT]]*(1-Tableau1[[#This Row],[% remise ligne]]),""),"")</f>
        <v>21.279999999999998</v>
      </c>
      <c r="L545" s="4" t="s">
        <v>24</v>
      </c>
      <c r="M545" s="5">
        <v>0.03</v>
      </c>
    </row>
    <row r="546" spans="1:13" x14ac:dyDescent="0.2">
      <c r="A546" s="3">
        <v>98170000</v>
      </c>
      <c r="B546" s="4" t="s">
        <v>15</v>
      </c>
      <c r="C546" s="3">
        <v>6</v>
      </c>
      <c r="D546" s="3" cm="1">
        <f t="array" ref="D546">MIN(IFERROR(IF(C546-{0;1;2;3;4;5;6;7}&gt;=0,MATCH(C546-{0;1;2;3;4;5;6;7},C547:C$831,0)-1,""),""))</f>
        <v>0</v>
      </c>
      <c r="E546" s="4" t="s">
        <v>16</v>
      </c>
      <c r="F546" s="4" t="s">
        <v>233</v>
      </c>
      <c r="G546" s="5">
        <v>2</v>
      </c>
      <c r="H546" s="5">
        <v>141.47</v>
      </c>
      <c r="I546" s="5">
        <f>IFERROR(_xlfn.XLOOKUP(Tableau1[[#This Row],[Groupe rem. article]],$O$3:$O$6,$P$3:$P$6),"")</f>
        <v>0.4</v>
      </c>
      <c r="J546" s="5" t="str">
        <f ca="1">IFERROR(SUM(OFFSET(J546,1,1,Tableau1[[#This Row],[nombre de sous-niveau]],1)),"")</f>
        <v/>
      </c>
      <c r="K546" s="6">
        <f>IFERROR(IF(Tableau1[[#This Row],[Type Ligne]]="détail",Tableau1[[#This Row],[Quantité Totale]]*Tableau1[[#This Row],[Prix unitaire HT]]*(1-Tableau1[[#This Row],[% remise ligne]]),""),"")</f>
        <v>169.76399999999998</v>
      </c>
      <c r="L546" s="4" t="s">
        <v>19</v>
      </c>
      <c r="M546" s="5">
        <v>21.35</v>
      </c>
    </row>
    <row r="547" spans="1:13" x14ac:dyDescent="0.2">
      <c r="A547" s="3">
        <v>98180000</v>
      </c>
      <c r="B547" s="4" t="s">
        <v>15</v>
      </c>
      <c r="C547" s="3">
        <v>6</v>
      </c>
      <c r="D547" s="3" cm="1">
        <f t="array" ref="D547">MIN(IFERROR(IF(C547-{0;1;2;3;4;5;6;7}&gt;=0,MATCH(C547-{0;1;2;3;4;5;6;7},C548:C$831,0)-1,""),""))</f>
        <v>0</v>
      </c>
      <c r="E547" s="4" t="s">
        <v>16</v>
      </c>
      <c r="F547" s="4" t="s">
        <v>234</v>
      </c>
      <c r="G547" s="5">
        <v>2.7</v>
      </c>
      <c r="H547" s="5">
        <v>92.25</v>
      </c>
      <c r="I547" s="5">
        <f>IFERROR(_xlfn.XLOOKUP(Tableau1[[#This Row],[Groupe rem. article]],$O$3:$O$6,$P$3:$P$6),"")</f>
        <v>0.3</v>
      </c>
      <c r="J547" s="5" t="str">
        <f ca="1">IFERROR(SUM(OFFSET(J547,1,1,Tableau1[[#This Row],[nombre de sous-niveau]],1)),"")</f>
        <v/>
      </c>
      <c r="K547" s="6">
        <f>IFERROR(IF(Tableau1[[#This Row],[Type Ligne]]="détail",Tableau1[[#This Row],[Quantité Totale]]*Tableau1[[#This Row],[Prix unitaire HT]]*(1-Tableau1[[#This Row],[% remise ligne]]),""),"")</f>
        <v>174.35249999999999</v>
      </c>
      <c r="L547" s="4" t="s">
        <v>24</v>
      </c>
      <c r="M547" s="5">
        <v>8.6</v>
      </c>
    </row>
    <row r="548" spans="1:13" x14ac:dyDescent="0.2">
      <c r="A548" s="3">
        <v>98190000</v>
      </c>
      <c r="B548" s="4" t="s">
        <v>15</v>
      </c>
      <c r="C548" s="3">
        <v>6</v>
      </c>
      <c r="D548" s="3" cm="1">
        <f t="array" ref="D548">MIN(IFERROR(IF(C548-{0;1;2;3;4;5;6;7}&gt;=0,MATCH(C548-{0;1;2;3;4;5;6;7},C549:C$831,0)-1,""),""))</f>
        <v>0</v>
      </c>
      <c r="E548" s="4" t="s">
        <v>16</v>
      </c>
      <c r="F548" s="4" t="s">
        <v>235</v>
      </c>
      <c r="G548" s="5">
        <v>2</v>
      </c>
      <c r="H548" s="5">
        <v>9.43</v>
      </c>
      <c r="I548" s="5">
        <f>IFERROR(_xlfn.XLOOKUP(Tableau1[[#This Row],[Groupe rem. article]],$O$3:$O$6,$P$3:$P$6),"")</f>
        <v>0.3</v>
      </c>
      <c r="J548" s="5" t="str">
        <f ca="1">IFERROR(SUM(OFFSET(J548,1,1,Tableau1[[#This Row],[nombre de sous-niveau]],1)),"")</f>
        <v/>
      </c>
      <c r="K548" s="6">
        <f>IFERROR(IF(Tableau1[[#This Row],[Type Ligne]]="détail",Tableau1[[#This Row],[Quantité Totale]]*Tableau1[[#This Row],[Prix unitaire HT]]*(1-Tableau1[[#This Row],[% remise ligne]]),""),"")</f>
        <v>13.201999999999998</v>
      </c>
      <c r="L548" s="4" t="s">
        <v>24</v>
      </c>
      <c r="M548" s="5">
        <v>0.19</v>
      </c>
    </row>
    <row r="549" spans="1:13" x14ac:dyDescent="0.2">
      <c r="A549" s="3">
        <v>98200000</v>
      </c>
      <c r="B549" s="4" t="s">
        <v>15</v>
      </c>
      <c r="C549" s="3">
        <v>6</v>
      </c>
      <c r="D549" s="3" cm="1">
        <f t="array" ref="D549">MIN(IFERROR(IF(C549-{0;1;2;3;4;5;6;7}&gt;=0,MATCH(C549-{0;1;2;3;4;5;6;7},C550:C$831,0)-1,""),""))</f>
        <v>0</v>
      </c>
      <c r="E549" s="4" t="s">
        <v>16</v>
      </c>
      <c r="F549" s="4" t="s">
        <v>33</v>
      </c>
      <c r="G549" s="5">
        <v>8</v>
      </c>
      <c r="H549" s="5">
        <v>0.81</v>
      </c>
      <c r="I549" s="5">
        <f>IFERROR(_xlfn.XLOOKUP(Tableau1[[#This Row],[Groupe rem. article]],$O$3:$O$6,$P$3:$P$6),"")</f>
        <v>0.3</v>
      </c>
      <c r="J549" s="5" t="str">
        <f ca="1">IFERROR(SUM(OFFSET(J549,1,1,Tableau1[[#This Row],[nombre de sous-niveau]],1)),"")</f>
        <v/>
      </c>
      <c r="K549" s="6">
        <f>IFERROR(IF(Tableau1[[#This Row],[Type Ligne]]="détail",Tableau1[[#This Row],[Quantité Totale]]*Tableau1[[#This Row],[Prix unitaire HT]]*(1-Tableau1[[#This Row],[% remise ligne]]),""),"")</f>
        <v>4.5359999999999996</v>
      </c>
      <c r="L549" s="4" t="s">
        <v>24</v>
      </c>
      <c r="M549" s="5">
        <v>0.05</v>
      </c>
    </row>
    <row r="550" spans="1:13" x14ac:dyDescent="0.2">
      <c r="A550" s="3">
        <v>98210000</v>
      </c>
      <c r="B550" s="4" t="s">
        <v>15</v>
      </c>
      <c r="C550" s="3">
        <v>6</v>
      </c>
      <c r="D550" s="3" cm="1">
        <f t="array" ref="D550">MIN(IFERROR(IF(C550-{0;1;2;3;4;5;6;7}&gt;=0,MATCH(C550-{0;1;2;3;4;5;6;7},C551:C$831,0)-1,""),""))</f>
        <v>0</v>
      </c>
      <c r="E550" s="4" t="s">
        <v>16</v>
      </c>
      <c r="F550" s="4" t="s">
        <v>236</v>
      </c>
      <c r="G550" s="5">
        <v>8</v>
      </c>
      <c r="H550" s="5">
        <v>0.16</v>
      </c>
      <c r="I550" s="5">
        <f>IFERROR(_xlfn.XLOOKUP(Tableau1[[#This Row],[Groupe rem. article]],$O$3:$O$6,$P$3:$P$6),"")</f>
        <v>0.3</v>
      </c>
      <c r="J550" s="5" t="str">
        <f ca="1">IFERROR(SUM(OFFSET(J550,1,1,Tableau1[[#This Row],[nombre de sous-niveau]],1)),"")</f>
        <v/>
      </c>
      <c r="K550" s="6">
        <f>IFERROR(IF(Tableau1[[#This Row],[Type Ligne]]="détail",Tableau1[[#This Row],[Quantité Totale]]*Tableau1[[#This Row],[Prix unitaire HT]]*(1-Tableau1[[#This Row],[% remise ligne]]),""),"")</f>
        <v>0.89599999999999991</v>
      </c>
      <c r="L550" s="4" t="s">
        <v>24</v>
      </c>
      <c r="M550" s="5">
        <v>0.01</v>
      </c>
    </row>
    <row r="551" spans="1:13" x14ac:dyDescent="0.2">
      <c r="A551" s="3">
        <v>98220000</v>
      </c>
      <c r="B551" s="4" t="s">
        <v>15</v>
      </c>
      <c r="C551" s="3">
        <v>6</v>
      </c>
      <c r="D551" s="3" cm="1">
        <f t="array" ref="D551">MIN(IFERROR(IF(C551-{0;1;2;3;4;5;6;7}&gt;=0,MATCH(C551-{0;1;2;3;4;5;6;7},C552:C$831,0)-1,""),""))</f>
        <v>0</v>
      </c>
      <c r="E551" s="4" t="s">
        <v>16</v>
      </c>
      <c r="F551" s="4" t="s">
        <v>237</v>
      </c>
      <c r="G551" s="5">
        <v>8</v>
      </c>
      <c r="H551" s="5">
        <v>22.18</v>
      </c>
      <c r="I551" s="5">
        <f>IFERROR(_xlfn.XLOOKUP(Tableau1[[#This Row],[Groupe rem. article]],$O$3:$O$6,$P$3:$P$6),"")</f>
        <v>0.3</v>
      </c>
      <c r="J551" s="5" t="str">
        <f ca="1">IFERROR(SUM(OFFSET(J551,1,1,Tableau1[[#This Row],[nombre de sous-niveau]],1)),"")</f>
        <v/>
      </c>
      <c r="K551" s="6">
        <f>IFERROR(IF(Tableau1[[#This Row],[Type Ligne]]="détail",Tableau1[[#This Row],[Quantité Totale]]*Tableau1[[#This Row],[Prix unitaire HT]]*(1-Tableau1[[#This Row],[% remise ligne]]),""),"")</f>
        <v>124.20799999999998</v>
      </c>
      <c r="L551" s="4" t="s">
        <v>24</v>
      </c>
      <c r="M551" s="5">
        <v>0.22500000000000001</v>
      </c>
    </row>
    <row r="552" spans="1:13" x14ac:dyDescent="0.2">
      <c r="A552" s="3">
        <v>98230000</v>
      </c>
      <c r="B552" s="4" t="s">
        <v>15</v>
      </c>
      <c r="C552" s="3">
        <v>6</v>
      </c>
      <c r="D552" s="3" cm="1">
        <f t="array" ref="D552">MIN(IFERROR(IF(C552-{0;1;2;3;4;5;6;7}&gt;=0,MATCH(C552-{0;1;2;3;4;5;6;7},C553:C$831,0)-1,""),""))</f>
        <v>0</v>
      </c>
      <c r="E552" s="4" t="s">
        <v>16</v>
      </c>
      <c r="F552" s="4" t="s">
        <v>238</v>
      </c>
      <c r="G552" s="5">
        <v>4</v>
      </c>
      <c r="H552" s="5">
        <v>215.72</v>
      </c>
      <c r="I552" s="5">
        <f>IFERROR(_xlfn.XLOOKUP(Tableau1[[#This Row],[Groupe rem. article]],$O$3:$O$6,$P$3:$P$6),"")</f>
        <v>0.4</v>
      </c>
      <c r="J552" s="5" t="str">
        <f ca="1">IFERROR(SUM(OFFSET(J552,1,1,Tableau1[[#This Row],[nombre de sous-niveau]],1)),"")</f>
        <v/>
      </c>
      <c r="K552" s="6">
        <f>IFERROR(IF(Tableau1[[#This Row],[Type Ligne]]="détail",Tableau1[[#This Row],[Quantité Totale]]*Tableau1[[#This Row],[Prix unitaire HT]]*(1-Tableau1[[#This Row],[% remise ligne]]),""),"")</f>
        <v>517.72799999999995</v>
      </c>
      <c r="L552" s="4" t="s">
        <v>19</v>
      </c>
      <c r="M552" s="5">
        <v>23.8</v>
      </c>
    </row>
    <row r="553" spans="1:13" x14ac:dyDescent="0.2">
      <c r="A553" s="3">
        <v>98240000</v>
      </c>
      <c r="B553" s="4" t="s">
        <v>15</v>
      </c>
      <c r="C553" s="3">
        <v>6</v>
      </c>
      <c r="D553" s="3" cm="1">
        <f t="array" ref="D553">MIN(IFERROR(IF(C553-{0;1;2;3;4;5;6;7}&gt;=0,MATCH(C553-{0;1;2;3;4;5;6;7},C554:C$831,0)-1,""),""))</f>
        <v>0</v>
      </c>
      <c r="E553" s="4" t="s">
        <v>16</v>
      </c>
      <c r="F553" s="4" t="s">
        <v>239</v>
      </c>
      <c r="G553" s="5">
        <v>10</v>
      </c>
      <c r="H553" s="5">
        <v>9.25</v>
      </c>
      <c r="I553" s="5">
        <f>IFERROR(_xlfn.XLOOKUP(Tableau1[[#This Row],[Groupe rem. article]],$O$3:$O$6,$P$3:$P$6),"")</f>
        <v>0.3</v>
      </c>
      <c r="J553" s="5" t="str">
        <f ca="1">IFERROR(SUM(OFFSET(J553,1,1,Tableau1[[#This Row],[nombre de sous-niveau]],1)),"")</f>
        <v/>
      </c>
      <c r="K553" s="6">
        <f>IFERROR(IF(Tableau1[[#This Row],[Type Ligne]]="détail",Tableau1[[#This Row],[Quantité Totale]]*Tableau1[[#This Row],[Prix unitaire HT]]*(1-Tableau1[[#This Row],[% remise ligne]]),""),"")</f>
        <v>64.75</v>
      </c>
      <c r="L553" s="4" t="s">
        <v>24</v>
      </c>
      <c r="M553" s="5">
        <v>0.79</v>
      </c>
    </row>
    <row r="554" spans="1:13" x14ac:dyDescent="0.2">
      <c r="A554" s="3">
        <v>98250000</v>
      </c>
      <c r="B554" s="4" t="s">
        <v>15</v>
      </c>
      <c r="C554" s="3">
        <v>6</v>
      </c>
      <c r="D554" s="3" cm="1">
        <f t="array" ref="D554">MIN(IFERROR(IF(C554-{0;1;2;3;4;5;6;7}&gt;=0,MATCH(C554-{0;1;2;3;4;5;6;7},C555:C$831,0)-1,""),""))</f>
        <v>0</v>
      </c>
      <c r="E554" s="4" t="s">
        <v>16</v>
      </c>
      <c r="F554" s="4" t="s">
        <v>240</v>
      </c>
      <c r="G554" s="5">
        <v>7.1</v>
      </c>
      <c r="H554" s="5">
        <v>29.33</v>
      </c>
      <c r="I554" s="5">
        <f>IFERROR(_xlfn.XLOOKUP(Tableau1[[#This Row],[Groupe rem. article]],$O$3:$O$6,$P$3:$P$6),"")</f>
        <v>0.3</v>
      </c>
      <c r="J554" s="5" t="str">
        <f ca="1">IFERROR(SUM(OFFSET(J554,1,1,Tableau1[[#This Row],[nombre de sous-niveau]],1)),"")</f>
        <v/>
      </c>
      <c r="K554" s="6">
        <f>IFERROR(IF(Tableau1[[#This Row],[Type Ligne]]="détail",Tableau1[[#This Row],[Quantité Totale]]*Tableau1[[#This Row],[Prix unitaire HT]]*(1-Tableau1[[#This Row],[% remise ligne]]),""),"")</f>
        <v>145.77009999999996</v>
      </c>
      <c r="L554" s="4" t="s">
        <v>24</v>
      </c>
      <c r="M554" s="5">
        <v>0.2</v>
      </c>
    </row>
    <row r="555" spans="1:13" x14ac:dyDescent="0.2">
      <c r="A555" s="3">
        <v>98260000</v>
      </c>
      <c r="B555" s="4" t="s">
        <v>15</v>
      </c>
      <c r="C555" s="3">
        <v>6</v>
      </c>
      <c r="D555" s="3" cm="1">
        <f t="array" ref="D555">MIN(IFERROR(IF(C555-{0;1;2;3;4;5;6;7}&gt;=0,MATCH(C555-{0;1;2;3;4;5;6;7},C556:C$831,0)-1,""),""))</f>
        <v>0</v>
      </c>
      <c r="E555" s="4" t="s">
        <v>16</v>
      </c>
      <c r="F555" s="4" t="s">
        <v>241</v>
      </c>
      <c r="G555" s="5">
        <v>4</v>
      </c>
      <c r="H555" s="5">
        <v>50</v>
      </c>
      <c r="I555" s="5">
        <f>IFERROR(_xlfn.XLOOKUP(Tableau1[[#This Row],[Groupe rem. article]],$O$3:$O$6,$P$3:$P$6),"")</f>
        <v>0.4</v>
      </c>
      <c r="J555" s="5" t="str">
        <f ca="1">IFERROR(SUM(OFFSET(J555,1,1,Tableau1[[#This Row],[nombre de sous-niveau]],1)),"")</f>
        <v/>
      </c>
      <c r="K555" s="6">
        <f>IFERROR(IF(Tableau1[[#This Row],[Type Ligne]]="détail",Tableau1[[#This Row],[Quantité Totale]]*Tableau1[[#This Row],[Prix unitaire HT]]*(1-Tableau1[[#This Row],[% remise ligne]]),""),"")</f>
        <v>120</v>
      </c>
      <c r="L555" s="4" t="s">
        <v>19</v>
      </c>
      <c r="M555" s="5">
        <v>7.6139999999999999</v>
      </c>
    </row>
    <row r="556" spans="1:13" x14ac:dyDescent="0.2">
      <c r="A556" s="3">
        <v>98270000</v>
      </c>
      <c r="B556" s="4" t="s">
        <v>15</v>
      </c>
      <c r="C556" s="3">
        <v>6</v>
      </c>
      <c r="D556" s="3" cm="1">
        <f t="array" ref="D556">MIN(IFERROR(IF(C556-{0;1;2;3;4;5;6;7}&gt;=0,MATCH(C556-{0;1;2;3;4;5;6;7},C557:C$831,0)-1,""),""))</f>
        <v>0</v>
      </c>
      <c r="E556" s="4" t="s">
        <v>16</v>
      </c>
      <c r="F556" s="4" t="s">
        <v>242</v>
      </c>
      <c r="G556" s="5">
        <v>8</v>
      </c>
      <c r="H556" s="5">
        <v>8.3800000000000008</v>
      </c>
      <c r="I556" s="5">
        <f>IFERROR(_xlfn.XLOOKUP(Tableau1[[#This Row],[Groupe rem. article]],$O$3:$O$6,$P$3:$P$6),"")</f>
        <v>0.3</v>
      </c>
      <c r="J556" s="5" t="str">
        <f ca="1">IFERROR(SUM(OFFSET(J556,1,1,Tableau1[[#This Row],[nombre de sous-niveau]],1)),"")</f>
        <v/>
      </c>
      <c r="K556" s="6">
        <f>IFERROR(IF(Tableau1[[#This Row],[Type Ligne]]="détail",Tableau1[[#This Row],[Quantité Totale]]*Tableau1[[#This Row],[Prix unitaire HT]]*(1-Tableau1[[#This Row],[% remise ligne]]),""),"")</f>
        <v>46.928000000000004</v>
      </c>
      <c r="L556" s="4" t="s">
        <v>24</v>
      </c>
      <c r="M556" s="5">
        <v>4.2000000000000003E-2</v>
      </c>
    </row>
    <row r="557" spans="1:13" x14ac:dyDescent="0.2">
      <c r="A557" s="3">
        <v>98280000</v>
      </c>
      <c r="B557" s="4" t="s">
        <v>15</v>
      </c>
      <c r="C557" s="3">
        <v>6</v>
      </c>
      <c r="D557" s="3" cm="1">
        <f t="array" ref="D557">MIN(IFERROR(IF(C557-{0;1;2;3;4;5;6;7}&gt;=0,MATCH(C557-{0;1;2;3;4;5;6;7},C558:C$831,0)-1,""),""))</f>
        <v>0</v>
      </c>
      <c r="E557" s="4" t="s">
        <v>16</v>
      </c>
      <c r="F557" s="4" t="s">
        <v>243</v>
      </c>
      <c r="G557" s="5">
        <v>2</v>
      </c>
      <c r="H557" s="5">
        <v>14.51</v>
      </c>
      <c r="I557" s="5">
        <f>IFERROR(_xlfn.XLOOKUP(Tableau1[[#This Row],[Groupe rem. article]],$O$3:$O$6,$P$3:$P$6),"")</f>
        <v>0.4</v>
      </c>
      <c r="J557" s="5" t="str">
        <f ca="1">IFERROR(SUM(OFFSET(J557,1,1,Tableau1[[#This Row],[nombre de sous-niveau]],1)),"")</f>
        <v/>
      </c>
      <c r="K557" s="6">
        <f>IFERROR(IF(Tableau1[[#This Row],[Type Ligne]]="détail",Tableau1[[#This Row],[Quantité Totale]]*Tableau1[[#This Row],[Prix unitaire HT]]*(1-Tableau1[[#This Row],[% remise ligne]]),""),"")</f>
        <v>17.411999999999999</v>
      </c>
      <c r="L557" s="4" t="s">
        <v>19</v>
      </c>
      <c r="M557" s="5">
        <v>1.1419999999999999</v>
      </c>
    </row>
    <row r="558" spans="1:13" x14ac:dyDescent="0.2">
      <c r="A558" s="3">
        <v>98290000</v>
      </c>
      <c r="B558" s="4" t="s">
        <v>15</v>
      </c>
      <c r="C558" s="3">
        <v>6</v>
      </c>
      <c r="D558" s="3" cm="1">
        <f t="array" ref="D558">MIN(IFERROR(IF(C558-{0;1;2;3;4;5;6;7}&gt;=0,MATCH(C558-{0;1;2;3;4;5;6;7},C559:C$831,0)-1,""),""))</f>
        <v>0</v>
      </c>
      <c r="E558" s="4" t="s">
        <v>16</v>
      </c>
      <c r="F558" s="4" t="s">
        <v>244</v>
      </c>
      <c r="G558" s="5">
        <v>8</v>
      </c>
      <c r="H558" s="5">
        <v>8.7100000000000009</v>
      </c>
      <c r="I558" s="5">
        <f>IFERROR(_xlfn.XLOOKUP(Tableau1[[#This Row],[Groupe rem. article]],$O$3:$O$6,$P$3:$P$6),"")</f>
        <v>0.4</v>
      </c>
      <c r="J558" s="5" t="str">
        <f ca="1">IFERROR(SUM(OFFSET(J558,1,1,Tableau1[[#This Row],[nombre de sous-niveau]],1)),"")</f>
        <v/>
      </c>
      <c r="K558" s="6">
        <f>IFERROR(IF(Tableau1[[#This Row],[Type Ligne]]="détail",Tableau1[[#This Row],[Quantité Totale]]*Tableau1[[#This Row],[Prix unitaire HT]]*(1-Tableau1[[#This Row],[% remise ligne]]),""),"")</f>
        <v>41.808</v>
      </c>
      <c r="L558" s="4" t="s">
        <v>19</v>
      </c>
      <c r="M558" s="5">
        <v>0.58899999999999997</v>
      </c>
    </row>
    <row r="559" spans="1:13" x14ac:dyDescent="0.2">
      <c r="A559" s="3">
        <v>98300000</v>
      </c>
      <c r="B559" s="4" t="s">
        <v>15</v>
      </c>
      <c r="C559" s="3">
        <v>6</v>
      </c>
      <c r="D559" s="3" cm="1">
        <f t="array" ref="D559">MIN(IFERROR(IF(C559-{0;1;2;3;4;5;6;7}&gt;=0,MATCH(C559-{0;1;2;3;4;5;6;7},C560:C$831,0)-1,""),""))</f>
        <v>0</v>
      </c>
      <c r="E559" s="4" t="s">
        <v>16</v>
      </c>
      <c r="F559" s="4" t="s">
        <v>132</v>
      </c>
      <c r="G559" s="5">
        <v>4.5</v>
      </c>
      <c r="H559" s="5">
        <v>27.43</v>
      </c>
      <c r="I559" s="5">
        <f>IFERROR(_xlfn.XLOOKUP(Tableau1[[#This Row],[Groupe rem. article]],$O$3:$O$6,$P$3:$P$6),"")</f>
        <v>0.4</v>
      </c>
      <c r="J559" s="5" t="str">
        <f ca="1">IFERROR(SUM(OFFSET(J559,1,1,Tableau1[[#This Row],[nombre de sous-niveau]],1)),"")</f>
        <v/>
      </c>
      <c r="K559" s="6">
        <f>IFERROR(IF(Tableau1[[#This Row],[Type Ligne]]="détail",Tableau1[[#This Row],[Quantité Totale]]*Tableau1[[#This Row],[Prix unitaire HT]]*(1-Tableau1[[#This Row],[% remise ligne]]),""),"")</f>
        <v>74.060999999999993</v>
      </c>
      <c r="L559" s="4" t="s">
        <v>19</v>
      </c>
      <c r="M559" s="5">
        <v>4.12</v>
      </c>
    </row>
    <row r="560" spans="1:13" x14ac:dyDescent="0.2">
      <c r="A560" s="3">
        <v>98310000</v>
      </c>
      <c r="B560" s="4" t="s">
        <v>15</v>
      </c>
      <c r="C560" s="3">
        <v>6</v>
      </c>
      <c r="D560" s="3" cm="1">
        <f t="array" ref="D560">MIN(IFERROR(IF(C560-{0;1;2;3;4;5;6;7}&gt;=0,MATCH(C560-{0;1;2;3;4;5;6;7},C561:C$831,0)-1,""),""))</f>
        <v>0</v>
      </c>
      <c r="E560" s="4" t="s">
        <v>16</v>
      </c>
      <c r="F560" s="4" t="s">
        <v>110</v>
      </c>
      <c r="G560" s="5">
        <v>7.5</v>
      </c>
      <c r="H560" s="5">
        <v>2.73</v>
      </c>
      <c r="I560" s="5">
        <f>IFERROR(_xlfn.XLOOKUP(Tableau1[[#This Row],[Groupe rem. article]],$O$3:$O$6,$P$3:$P$6),"")</f>
        <v>0.3</v>
      </c>
      <c r="J560" s="5" t="str">
        <f ca="1">IFERROR(SUM(OFFSET(J560,1,1,Tableau1[[#This Row],[nombre de sous-niveau]],1)),"")</f>
        <v/>
      </c>
      <c r="K560" s="6">
        <f>IFERROR(IF(Tableau1[[#This Row],[Type Ligne]]="détail",Tableau1[[#This Row],[Quantité Totale]]*Tableau1[[#This Row],[Prix unitaire HT]]*(1-Tableau1[[#This Row],[% remise ligne]]),""),"")</f>
        <v>14.3325</v>
      </c>
      <c r="L560" s="4" t="s">
        <v>24</v>
      </c>
      <c r="M560" s="5">
        <v>0.3</v>
      </c>
    </row>
    <row r="561" spans="1:13" x14ac:dyDescent="0.2">
      <c r="A561" s="3">
        <v>98320000</v>
      </c>
      <c r="B561" s="4" t="s">
        <v>15</v>
      </c>
      <c r="C561" s="3">
        <v>6</v>
      </c>
      <c r="D561" s="3" cm="1">
        <f t="array" ref="D561">MIN(IFERROR(IF(C561-{0;1;2;3;4;5;6;7}&gt;=0,MATCH(C561-{0;1;2;3;4;5;6;7},C562:C$831,0)-1,""),""))</f>
        <v>0</v>
      </c>
      <c r="E561" s="4" t="s">
        <v>16</v>
      </c>
      <c r="F561" s="4" t="s">
        <v>111</v>
      </c>
      <c r="G561" s="5">
        <v>7.5</v>
      </c>
      <c r="H561" s="5">
        <v>1.45</v>
      </c>
      <c r="I561" s="5">
        <f>IFERROR(_xlfn.XLOOKUP(Tableau1[[#This Row],[Groupe rem. article]],$O$3:$O$6,$P$3:$P$6),"")</f>
        <v>0.3</v>
      </c>
      <c r="J561" s="5" t="str">
        <f ca="1">IFERROR(SUM(OFFSET(J561,1,1,Tableau1[[#This Row],[nombre de sous-niveau]],1)),"")</f>
        <v/>
      </c>
      <c r="K561" s="6">
        <f>IFERROR(IF(Tableau1[[#This Row],[Type Ligne]]="détail",Tableau1[[#This Row],[Quantité Totale]]*Tableau1[[#This Row],[Prix unitaire HT]]*(1-Tableau1[[#This Row],[% remise ligne]]),""),"")</f>
        <v>7.6124999999999998</v>
      </c>
      <c r="L561" s="4" t="s">
        <v>24</v>
      </c>
      <c r="M561" s="5">
        <v>0.14299999999999999</v>
      </c>
    </row>
    <row r="562" spans="1:13" x14ac:dyDescent="0.2">
      <c r="A562" s="3">
        <v>98330000</v>
      </c>
      <c r="B562" s="4" t="s">
        <v>15</v>
      </c>
      <c r="C562" s="3">
        <v>6</v>
      </c>
      <c r="D562" s="3" cm="1">
        <f t="array" ref="D562">MIN(IFERROR(IF(C562-{0;1;2;3;4;5;6;7}&gt;=0,MATCH(C562-{0;1;2;3;4;5;6;7},C563:C$831,0)-1,""),""))</f>
        <v>0</v>
      </c>
      <c r="E562" s="4" t="s">
        <v>16</v>
      </c>
      <c r="F562" s="4" t="s">
        <v>101</v>
      </c>
      <c r="G562" s="5">
        <v>150</v>
      </c>
      <c r="H562" s="5">
        <v>0.06</v>
      </c>
      <c r="I562" s="5">
        <f>IFERROR(_xlfn.XLOOKUP(Tableau1[[#This Row],[Groupe rem. article]],$O$3:$O$6,$P$3:$P$6),"")</f>
        <v>0.3</v>
      </c>
      <c r="J562" s="5" t="str">
        <f ca="1">IFERROR(SUM(OFFSET(J562,1,1,Tableau1[[#This Row],[nombre de sous-niveau]],1)),"")</f>
        <v/>
      </c>
      <c r="K562" s="6">
        <f>IFERROR(IF(Tableau1[[#This Row],[Type Ligne]]="détail",Tableau1[[#This Row],[Quantité Totale]]*Tableau1[[#This Row],[Prix unitaire HT]]*(1-Tableau1[[#This Row],[% remise ligne]]),""),"")</f>
        <v>6.3</v>
      </c>
      <c r="L562" s="4" t="s">
        <v>24</v>
      </c>
      <c r="M562" s="5">
        <v>3.0000000000000001E-3</v>
      </c>
    </row>
    <row r="563" spans="1:13" x14ac:dyDescent="0.2">
      <c r="A563" s="3">
        <v>98340000</v>
      </c>
      <c r="B563" s="4" t="s">
        <v>15</v>
      </c>
      <c r="C563" s="3">
        <v>6</v>
      </c>
      <c r="D563" s="3" cm="1">
        <f t="array" ref="D563">MIN(IFERROR(IF(C563-{0;1;2;3;4;5;6;7}&gt;=0,MATCH(C563-{0;1;2;3;4;5;6;7},C564:C$831,0)-1,""),""))</f>
        <v>0</v>
      </c>
      <c r="E563" s="4" t="s">
        <v>16</v>
      </c>
      <c r="F563" s="4" t="s">
        <v>245</v>
      </c>
      <c r="G563" s="5">
        <v>8</v>
      </c>
      <c r="H563" s="5">
        <v>1.4</v>
      </c>
      <c r="I563" s="5">
        <f>IFERROR(_xlfn.XLOOKUP(Tableau1[[#This Row],[Groupe rem. article]],$O$3:$O$6,$P$3:$P$6),"")</f>
        <v>0.3</v>
      </c>
      <c r="J563" s="5" t="str">
        <f ca="1">IFERROR(SUM(OFFSET(J563,1,1,Tableau1[[#This Row],[nombre de sous-niveau]],1)),"")</f>
        <v/>
      </c>
      <c r="K563" s="6">
        <f>IFERROR(IF(Tableau1[[#This Row],[Type Ligne]]="détail",Tableau1[[#This Row],[Quantité Totale]]*Tableau1[[#This Row],[Prix unitaire HT]]*(1-Tableau1[[#This Row],[% remise ligne]]),""),"")</f>
        <v>7.839999999999999</v>
      </c>
      <c r="L563" s="4" t="s">
        <v>24</v>
      </c>
      <c r="M563" s="5">
        <v>0.11600000000000001</v>
      </c>
    </row>
    <row r="564" spans="1:13" x14ac:dyDescent="0.2">
      <c r="A564" s="3">
        <v>98350000</v>
      </c>
      <c r="B564" s="4" t="s">
        <v>15</v>
      </c>
      <c r="C564" s="3">
        <v>6</v>
      </c>
      <c r="D564" s="3" cm="1">
        <f t="array" ref="D564">MIN(IFERROR(IF(C564-{0;1;2;3;4;5;6;7}&gt;=0,MATCH(C564-{0;1;2;3;4;5;6;7},C565:C$831,0)-1,""),""))</f>
        <v>0</v>
      </c>
      <c r="E564" s="4" t="s">
        <v>16</v>
      </c>
      <c r="F564" s="4" t="s">
        <v>65</v>
      </c>
      <c r="G564" s="5">
        <v>4</v>
      </c>
      <c r="H564" s="5">
        <v>4.9400000000000004</v>
      </c>
      <c r="I564" s="5">
        <f>IFERROR(_xlfn.XLOOKUP(Tableau1[[#This Row],[Groupe rem. article]],$O$3:$O$6,$P$3:$P$6),"")</f>
        <v>0.4</v>
      </c>
      <c r="J564" s="5" t="str">
        <f ca="1">IFERROR(SUM(OFFSET(J564,1,1,Tableau1[[#This Row],[nombre de sous-niveau]],1)),"")</f>
        <v/>
      </c>
      <c r="K564" s="6">
        <f>IFERROR(IF(Tableau1[[#This Row],[Type Ligne]]="détail",Tableau1[[#This Row],[Quantité Totale]]*Tableau1[[#This Row],[Prix unitaire HT]]*(1-Tableau1[[#This Row],[% remise ligne]]),""),"")</f>
        <v>11.856</v>
      </c>
      <c r="L564" s="4" t="s">
        <v>19</v>
      </c>
      <c r="M564" s="5">
        <v>0.68700000000000006</v>
      </c>
    </row>
    <row r="565" spans="1:13" x14ac:dyDescent="0.2">
      <c r="A565" s="3">
        <v>98360000</v>
      </c>
      <c r="B565" s="4" t="s">
        <v>15</v>
      </c>
      <c r="C565" s="3">
        <v>6</v>
      </c>
      <c r="D565" s="3" cm="1">
        <f t="array" ref="D565">MIN(IFERROR(IF(C565-{0;1;2;3;4;5;6;7}&gt;=0,MATCH(C565-{0;1;2;3;4;5;6;7},C566:C$831,0)-1,""),""))</f>
        <v>0</v>
      </c>
      <c r="E565" s="4" t="s">
        <v>16</v>
      </c>
      <c r="F565" s="4" t="s">
        <v>246</v>
      </c>
      <c r="G565" s="5">
        <v>2</v>
      </c>
      <c r="H565" s="5">
        <v>2.4500000000000002</v>
      </c>
      <c r="I565" s="5">
        <f>IFERROR(_xlfn.XLOOKUP(Tableau1[[#This Row],[Groupe rem. article]],$O$3:$O$6,$P$3:$P$6),"")</f>
        <v>0.4</v>
      </c>
      <c r="J565" s="5" t="str">
        <f ca="1">IFERROR(SUM(OFFSET(J565,1,1,Tableau1[[#This Row],[nombre de sous-niveau]],1)),"")</f>
        <v/>
      </c>
      <c r="K565" s="6">
        <f>IFERROR(IF(Tableau1[[#This Row],[Type Ligne]]="détail",Tableau1[[#This Row],[Quantité Totale]]*Tableau1[[#This Row],[Prix unitaire HT]]*(1-Tableau1[[#This Row],[% remise ligne]]),""),"")</f>
        <v>2.94</v>
      </c>
      <c r="L565" s="4" t="s">
        <v>19</v>
      </c>
      <c r="M565" s="5">
        <v>0.35</v>
      </c>
    </row>
    <row r="566" spans="1:13" x14ac:dyDescent="0.2">
      <c r="A566" s="3">
        <v>98370000</v>
      </c>
      <c r="B566" s="4" t="s">
        <v>15</v>
      </c>
      <c r="C566" s="3">
        <v>6</v>
      </c>
      <c r="D566" s="3" cm="1">
        <f t="array" ref="D566">MIN(IFERROR(IF(C566-{0;1;2;3;4;5;6;7}&gt;=0,MATCH(C566-{0;1;2;3;4;5;6;7},C567:C$831,0)-1,""),""))</f>
        <v>0</v>
      </c>
      <c r="E566" s="4" t="s">
        <v>16</v>
      </c>
      <c r="F566" s="4" t="s">
        <v>26</v>
      </c>
      <c r="G566" s="5">
        <v>16</v>
      </c>
      <c r="H566" s="5">
        <v>0.12</v>
      </c>
      <c r="I566" s="5">
        <f>IFERROR(_xlfn.XLOOKUP(Tableau1[[#This Row],[Groupe rem. article]],$O$3:$O$6,$P$3:$P$6),"")</f>
        <v>0.3</v>
      </c>
      <c r="J566" s="5" t="str">
        <f ca="1">IFERROR(SUM(OFFSET(J566,1,1,Tableau1[[#This Row],[nombre de sous-niveau]],1)),"")</f>
        <v/>
      </c>
      <c r="K566" s="6">
        <f>IFERROR(IF(Tableau1[[#This Row],[Type Ligne]]="détail",Tableau1[[#This Row],[Quantité Totale]]*Tableau1[[#This Row],[Prix unitaire HT]]*(1-Tableau1[[#This Row],[% remise ligne]]),""),"")</f>
        <v>1.3439999999999999</v>
      </c>
      <c r="L566" s="4" t="s">
        <v>24</v>
      </c>
      <c r="M566" s="5">
        <v>3.0000000000000001E-3</v>
      </c>
    </row>
    <row r="567" spans="1:13" x14ac:dyDescent="0.2">
      <c r="A567" s="3">
        <v>98380000</v>
      </c>
      <c r="B567" s="4" t="s">
        <v>15</v>
      </c>
      <c r="C567" s="3">
        <v>6</v>
      </c>
      <c r="D567" s="3" cm="1">
        <f t="array" ref="D567">MIN(IFERROR(IF(C567-{0;1;2;3;4;5;6;7}&gt;=0,MATCH(C567-{0;1;2;3;4;5;6;7},C568:C$831,0)-1,""),""))</f>
        <v>0</v>
      </c>
      <c r="E567" s="4" t="s">
        <v>16</v>
      </c>
      <c r="F567" s="4" t="s">
        <v>247</v>
      </c>
      <c r="G567" s="5">
        <v>2E-3</v>
      </c>
      <c r="H567" s="5">
        <v>0</v>
      </c>
      <c r="I567" s="5" t="str">
        <f>IFERROR(_xlfn.XLOOKUP(Tableau1[[#This Row],[Groupe rem. article]],$O$3:$O$6,$P$3:$P$6),"")</f>
        <v/>
      </c>
      <c r="J567" s="5" t="str">
        <f ca="1">IFERROR(SUM(OFFSET(J567,1,1,Tableau1[[#This Row],[nombre de sous-niveau]],1)),"")</f>
        <v/>
      </c>
      <c r="K567" s="6" t="str">
        <f>IFERROR(IF(Tableau1[[#This Row],[Type Ligne]]="détail",Tableau1[[#This Row],[Quantité Totale]]*Tableau1[[#This Row],[Prix unitaire HT]]*(1-Tableau1[[#This Row],[% remise ligne]]),""),"")</f>
        <v/>
      </c>
      <c r="L567" s="4" t="s">
        <v>14</v>
      </c>
      <c r="M567" s="5">
        <v>0.1</v>
      </c>
    </row>
    <row r="568" spans="1:13" x14ac:dyDescent="0.2">
      <c r="A568" s="3">
        <v>98390000</v>
      </c>
      <c r="B568" s="4" t="s">
        <v>15</v>
      </c>
      <c r="C568" s="3">
        <v>6</v>
      </c>
      <c r="D568" s="3" cm="1">
        <f t="array" ref="D568">MIN(IFERROR(IF(C568-{0;1;2;3;4;5;6;7}&gt;=0,MATCH(C568-{0;1;2;3;4;5;6;7},C569:C$831,0)-1,""),""))</f>
        <v>0</v>
      </c>
      <c r="E568" s="4" t="s">
        <v>16</v>
      </c>
      <c r="F568" s="4" t="s">
        <v>248</v>
      </c>
      <c r="G568" s="5">
        <v>2E-3</v>
      </c>
      <c r="H568" s="5">
        <v>0</v>
      </c>
      <c r="I568" s="5" t="str">
        <f>IFERROR(_xlfn.XLOOKUP(Tableau1[[#This Row],[Groupe rem. article]],$O$3:$O$6,$P$3:$P$6),"")</f>
        <v/>
      </c>
      <c r="J568" s="5" t="str">
        <f ca="1">IFERROR(SUM(OFFSET(J568,1,1,Tableau1[[#This Row],[nombre de sous-niveau]],1)),"")</f>
        <v/>
      </c>
      <c r="K568" s="6" t="str">
        <f>IFERROR(IF(Tableau1[[#This Row],[Type Ligne]]="détail",Tableau1[[#This Row],[Quantité Totale]]*Tableau1[[#This Row],[Prix unitaire HT]]*(1-Tableau1[[#This Row],[% remise ligne]]),""),"")</f>
        <v/>
      </c>
      <c r="L568" s="4" t="s">
        <v>14</v>
      </c>
      <c r="M568" s="5">
        <v>0.1</v>
      </c>
    </row>
    <row r="569" spans="1:13" x14ac:dyDescent="0.2">
      <c r="A569" s="3">
        <v>98400000</v>
      </c>
      <c r="B569" s="4" t="s">
        <v>15</v>
      </c>
      <c r="C569" s="3">
        <v>6</v>
      </c>
      <c r="D569" s="3" cm="1">
        <f t="array" ref="D569">MIN(IFERROR(IF(C569-{0;1;2;3;4;5;6;7}&gt;=0,MATCH(C569-{0;1;2;3;4;5;6;7},C570:C$831,0)-1,""),""))</f>
        <v>0</v>
      </c>
      <c r="E569" s="4" t="s">
        <v>16</v>
      </c>
      <c r="F569" s="4" t="s">
        <v>249</v>
      </c>
      <c r="G569" s="5">
        <v>4</v>
      </c>
      <c r="H569" s="5">
        <v>11.94</v>
      </c>
      <c r="I569" s="5">
        <f>IFERROR(_xlfn.XLOOKUP(Tableau1[[#This Row],[Groupe rem. article]],$O$3:$O$6,$P$3:$P$6),"")</f>
        <v>0.3</v>
      </c>
      <c r="J569" s="5" t="str">
        <f ca="1">IFERROR(SUM(OFFSET(J569,1,1,Tableau1[[#This Row],[nombre de sous-niveau]],1)),"")</f>
        <v/>
      </c>
      <c r="K569" s="6">
        <f>IFERROR(IF(Tableau1[[#This Row],[Type Ligne]]="détail",Tableau1[[#This Row],[Quantité Totale]]*Tableau1[[#This Row],[Prix unitaire HT]]*(1-Tableau1[[#This Row],[% remise ligne]]),""),"")</f>
        <v>33.431999999999995</v>
      </c>
      <c r="L569" s="4" t="s">
        <v>24</v>
      </c>
      <c r="M569" s="5">
        <v>0.1</v>
      </c>
    </row>
    <row r="570" spans="1:13" x14ac:dyDescent="0.2">
      <c r="A570" s="3">
        <v>98410000</v>
      </c>
      <c r="B570" s="4" t="s">
        <v>15</v>
      </c>
      <c r="C570" s="3">
        <v>6</v>
      </c>
      <c r="D570" s="3" cm="1">
        <f t="array" ref="D570">MIN(IFERROR(IF(C570-{0;1;2;3;4;5;6;7}&gt;=0,MATCH(C570-{0;1;2;3;4;5;6;7},C571:C$831,0)-1,""),""))</f>
        <v>0</v>
      </c>
      <c r="E570" s="4" t="s">
        <v>16</v>
      </c>
      <c r="F570" s="4" t="s">
        <v>250</v>
      </c>
      <c r="G570" s="5">
        <v>4</v>
      </c>
      <c r="H570" s="5">
        <v>1.25</v>
      </c>
      <c r="I570" s="5">
        <f>IFERROR(_xlfn.XLOOKUP(Tableau1[[#This Row],[Groupe rem. article]],$O$3:$O$6,$P$3:$P$6),"")</f>
        <v>0.3</v>
      </c>
      <c r="J570" s="5" t="str">
        <f ca="1">IFERROR(SUM(OFFSET(J570,1,1,Tableau1[[#This Row],[nombre de sous-niveau]],1)),"")</f>
        <v/>
      </c>
      <c r="K570" s="6">
        <f>IFERROR(IF(Tableau1[[#This Row],[Type Ligne]]="détail",Tableau1[[#This Row],[Quantité Totale]]*Tableau1[[#This Row],[Prix unitaire HT]]*(1-Tableau1[[#This Row],[% remise ligne]]),""),"")</f>
        <v>3.5</v>
      </c>
      <c r="L570" s="4" t="s">
        <v>24</v>
      </c>
      <c r="M570" s="5">
        <v>0.02</v>
      </c>
    </row>
    <row r="571" spans="1:13" x14ac:dyDescent="0.2">
      <c r="A571" s="3">
        <v>98420000</v>
      </c>
      <c r="B571" s="4" t="s">
        <v>15</v>
      </c>
      <c r="C571" s="3">
        <v>6</v>
      </c>
      <c r="D571" s="3" cm="1">
        <f t="array" ref="D571">MIN(IFERROR(IF(C571-{0;1;2;3;4;5;6;7}&gt;=0,MATCH(C571-{0;1;2;3;4;5;6;7},C572:C$831,0)-1,""),""))</f>
        <v>0</v>
      </c>
      <c r="E571" s="4" t="s">
        <v>16</v>
      </c>
      <c r="F571" s="4" t="s">
        <v>251</v>
      </c>
      <c r="G571" s="5">
        <v>2</v>
      </c>
      <c r="H571" s="5">
        <v>255.89</v>
      </c>
      <c r="I571" s="5">
        <f>IFERROR(_xlfn.XLOOKUP(Tableau1[[#This Row],[Groupe rem. article]],$O$3:$O$6,$P$3:$P$6),"")</f>
        <v>0.4</v>
      </c>
      <c r="J571" s="5" t="str">
        <f ca="1">IFERROR(SUM(OFFSET(J571,1,1,Tableau1[[#This Row],[nombre de sous-niveau]],1)),"")</f>
        <v/>
      </c>
      <c r="K571" s="6">
        <f>IFERROR(IF(Tableau1[[#This Row],[Type Ligne]]="détail",Tableau1[[#This Row],[Quantité Totale]]*Tableau1[[#This Row],[Prix unitaire HT]]*(1-Tableau1[[#This Row],[% remise ligne]]),""),"")</f>
        <v>307.06799999999998</v>
      </c>
      <c r="L571" s="4" t="s">
        <v>19</v>
      </c>
      <c r="M571" s="5">
        <v>39.5</v>
      </c>
    </row>
    <row r="572" spans="1:13" x14ac:dyDescent="0.2">
      <c r="A572" s="3">
        <v>98430000</v>
      </c>
      <c r="B572" s="4" t="s">
        <v>15</v>
      </c>
      <c r="C572" s="3">
        <v>6</v>
      </c>
      <c r="D572" s="3" cm="1">
        <f t="array" ref="D572">MIN(IFERROR(IF(C572-{0;1;2;3;4;5;6;7}&gt;=0,MATCH(C572-{0;1;2;3;4;5;6;7},C573:C$831,0)-1,""),""))</f>
        <v>0</v>
      </c>
      <c r="E572" s="4" t="s">
        <v>16</v>
      </c>
      <c r="F572" s="4" t="s">
        <v>252</v>
      </c>
      <c r="G572" s="5">
        <v>8</v>
      </c>
      <c r="H572" s="5">
        <v>8.75</v>
      </c>
      <c r="I572" s="5">
        <f>IFERROR(_xlfn.XLOOKUP(Tableau1[[#This Row],[Groupe rem. article]],$O$3:$O$6,$P$3:$P$6),"")</f>
        <v>0.3</v>
      </c>
      <c r="J572" s="5" t="str">
        <f ca="1">IFERROR(SUM(OFFSET(J572,1,1,Tableau1[[#This Row],[nombre de sous-niveau]],1)),"")</f>
        <v/>
      </c>
      <c r="K572" s="6">
        <f>IFERROR(IF(Tableau1[[#This Row],[Type Ligne]]="détail",Tableau1[[#This Row],[Quantité Totale]]*Tableau1[[#This Row],[Prix unitaire HT]]*(1-Tableau1[[#This Row],[% remise ligne]]),""),"")</f>
        <v>49</v>
      </c>
      <c r="L572" s="4" t="s">
        <v>24</v>
      </c>
      <c r="M572" s="5">
        <v>0.65300000000000002</v>
      </c>
    </row>
    <row r="573" spans="1:13" x14ac:dyDescent="0.2">
      <c r="A573" s="3">
        <v>98440000</v>
      </c>
      <c r="B573" s="4" t="s">
        <v>15</v>
      </c>
      <c r="C573" s="3">
        <v>6</v>
      </c>
      <c r="D573" s="3" cm="1">
        <f t="array" ref="D573">MIN(IFERROR(IF(C573-{0;1;2;3;4;5;6;7}&gt;=0,MATCH(C573-{0;1;2;3;4;5;6;7},C574:C$831,0)-1,""),""))</f>
        <v>0</v>
      </c>
      <c r="E573" s="4" t="s">
        <v>16</v>
      </c>
      <c r="F573" s="4" t="s">
        <v>253</v>
      </c>
      <c r="G573" s="5">
        <v>4</v>
      </c>
      <c r="H573" s="5">
        <v>4.8</v>
      </c>
      <c r="I573" s="5">
        <f>IFERROR(_xlfn.XLOOKUP(Tableau1[[#This Row],[Groupe rem. article]],$O$3:$O$6,$P$3:$P$6),"")</f>
        <v>0.3</v>
      </c>
      <c r="J573" s="5" t="str">
        <f ca="1">IFERROR(SUM(OFFSET(J573,1,1,Tableau1[[#This Row],[nombre de sous-niveau]],1)),"")</f>
        <v/>
      </c>
      <c r="K573" s="6">
        <f>IFERROR(IF(Tableau1[[#This Row],[Type Ligne]]="détail",Tableau1[[#This Row],[Quantité Totale]]*Tableau1[[#This Row],[Prix unitaire HT]]*(1-Tableau1[[#This Row],[% remise ligne]]),""),"")</f>
        <v>13.44</v>
      </c>
      <c r="L573" s="4" t="s">
        <v>24</v>
      </c>
      <c r="M573" s="5">
        <v>0.17499999999999999</v>
      </c>
    </row>
    <row r="574" spans="1:13" x14ac:dyDescent="0.2">
      <c r="A574" s="3">
        <v>98450000</v>
      </c>
      <c r="B574" s="4" t="s">
        <v>15</v>
      </c>
      <c r="C574" s="3">
        <v>6</v>
      </c>
      <c r="D574" s="3" cm="1">
        <f t="array" ref="D574">MIN(IFERROR(IF(C574-{0;1;2;3;4;5;6;7}&gt;=0,MATCH(C574-{0;1;2;3;4;5;6;7},C575:C$831,0)-1,""),""))</f>
        <v>0</v>
      </c>
      <c r="E574" s="4" t="s">
        <v>16</v>
      </c>
      <c r="F574" s="4" t="s">
        <v>254</v>
      </c>
      <c r="G574" s="5">
        <v>2</v>
      </c>
      <c r="H574" s="5">
        <v>73.09</v>
      </c>
      <c r="I574" s="5">
        <f>IFERROR(_xlfn.XLOOKUP(Tableau1[[#This Row],[Groupe rem. article]],$O$3:$O$6,$P$3:$P$6),"")</f>
        <v>0.4</v>
      </c>
      <c r="J574" s="5" t="str">
        <f ca="1">IFERROR(SUM(OFFSET(J574,1,1,Tableau1[[#This Row],[nombre de sous-niveau]],1)),"")</f>
        <v/>
      </c>
      <c r="K574" s="6">
        <f>IFERROR(IF(Tableau1[[#This Row],[Type Ligne]]="détail",Tableau1[[#This Row],[Quantité Totale]]*Tableau1[[#This Row],[Prix unitaire HT]]*(1-Tableau1[[#This Row],[% remise ligne]]),""),"")</f>
        <v>87.707999999999998</v>
      </c>
      <c r="L574" s="4" t="s">
        <v>19</v>
      </c>
      <c r="M574" s="5">
        <v>10.78</v>
      </c>
    </row>
    <row r="575" spans="1:13" x14ac:dyDescent="0.2">
      <c r="A575" s="3">
        <v>98460000</v>
      </c>
      <c r="B575" s="4" t="s">
        <v>15</v>
      </c>
      <c r="C575" s="3">
        <v>6</v>
      </c>
      <c r="D575" s="3" cm="1">
        <f t="array" ref="D575">MIN(IFERROR(IF(C575-{0;1;2;3;4;5;6;7}&gt;=0,MATCH(C575-{0;1;2;3;4;5;6;7},C576:C$831,0)-1,""),""))</f>
        <v>0</v>
      </c>
      <c r="E575" s="4" t="s">
        <v>16</v>
      </c>
      <c r="F575" s="4" t="s">
        <v>203</v>
      </c>
      <c r="G575" s="5">
        <v>12</v>
      </c>
      <c r="H575" s="5">
        <v>1.03</v>
      </c>
      <c r="I575" s="5">
        <f>IFERROR(_xlfn.XLOOKUP(Tableau1[[#This Row],[Groupe rem. article]],$O$3:$O$6,$P$3:$P$6),"")</f>
        <v>0.3</v>
      </c>
      <c r="J575" s="5" t="str">
        <f ca="1">IFERROR(SUM(OFFSET(J575,1,1,Tableau1[[#This Row],[nombre de sous-niveau]],1)),"")</f>
        <v/>
      </c>
      <c r="K575" s="6">
        <f>IFERROR(IF(Tableau1[[#This Row],[Type Ligne]]="détail",Tableau1[[#This Row],[Quantité Totale]]*Tableau1[[#This Row],[Prix unitaire HT]]*(1-Tableau1[[#This Row],[% remise ligne]]),""),"")</f>
        <v>8.6519999999999992</v>
      </c>
      <c r="L575" s="4" t="s">
        <v>24</v>
      </c>
      <c r="M575" s="5">
        <v>5.5E-2</v>
      </c>
    </row>
    <row r="576" spans="1:13" x14ac:dyDescent="0.2">
      <c r="A576" s="3">
        <v>98470000</v>
      </c>
      <c r="B576" s="4" t="s">
        <v>15</v>
      </c>
      <c r="C576" s="3">
        <v>6</v>
      </c>
      <c r="D576" s="3" cm="1">
        <f t="array" ref="D576">MIN(IFERROR(IF(C576-{0;1;2;3;4;5;6;7}&gt;=0,MATCH(C576-{0;1;2;3;4;5;6;7},C577:C$831,0)-1,""),""))</f>
        <v>0</v>
      </c>
      <c r="E576" s="4" t="s">
        <v>16</v>
      </c>
      <c r="F576" s="4" t="s">
        <v>255</v>
      </c>
      <c r="G576" s="5">
        <v>4</v>
      </c>
      <c r="H576" s="5">
        <v>2.59</v>
      </c>
      <c r="I576" s="5">
        <f>IFERROR(_xlfn.XLOOKUP(Tableau1[[#This Row],[Groupe rem. article]],$O$3:$O$6,$P$3:$P$6),"")</f>
        <v>0.3</v>
      </c>
      <c r="J576" s="5" t="str">
        <f ca="1">IFERROR(SUM(OFFSET(J576,1,1,Tableau1[[#This Row],[nombre de sous-niveau]],1)),"")</f>
        <v/>
      </c>
      <c r="K576" s="6">
        <f>IFERROR(IF(Tableau1[[#This Row],[Type Ligne]]="détail",Tableau1[[#This Row],[Quantité Totale]]*Tableau1[[#This Row],[Prix unitaire HT]]*(1-Tableau1[[#This Row],[% remise ligne]]),""),"")</f>
        <v>7.2519999999999989</v>
      </c>
      <c r="L576" s="4" t="s">
        <v>24</v>
      </c>
      <c r="M576" s="5">
        <v>0.22</v>
      </c>
    </row>
    <row r="577" spans="1:13" x14ac:dyDescent="0.2">
      <c r="A577" s="3">
        <v>98480000</v>
      </c>
      <c r="B577" s="4" t="s">
        <v>15</v>
      </c>
      <c r="C577" s="3">
        <v>6</v>
      </c>
      <c r="D577" s="3" cm="1">
        <f t="array" ref="D577">MIN(IFERROR(IF(C577-{0;1;2;3;4;5;6;7}&gt;=0,MATCH(C577-{0;1;2;3;4;5;6;7},C578:C$831,0)-1,""),""))</f>
        <v>0</v>
      </c>
      <c r="E577" s="4" t="s">
        <v>16</v>
      </c>
      <c r="F577" s="4" t="s">
        <v>32</v>
      </c>
      <c r="G577" s="5">
        <v>50</v>
      </c>
      <c r="H577" s="5">
        <v>0.09</v>
      </c>
      <c r="I577" s="5">
        <f>IFERROR(_xlfn.XLOOKUP(Tableau1[[#This Row],[Groupe rem. article]],$O$3:$O$6,$P$3:$P$6),"")</f>
        <v>0.3</v>
      </c>
      <c r="J577" s="5" t="str">
        <f ca="1">IFERROR(SUM(OFFSET(J577,1,1,Tableau1[[#This Row],[nombre de sous-niveau]],1)),"")</f>
        <v/>
      </c>
      <c r="K577" s="6">
        <f>IFERROR(IF(Tableau1[[#This Row],[Type Ligne]]="détail",Tableau1[[#This Row],[Quantité Totale]]*Tableau1[[#This Row],[Prix unitaire HT]]*(1-Tableau1[[#This Row],[% remise ligne]]),""),"")</f>
        <v>3.15</v>
      </c>
      <c r="L577" s="4" t="s">
        <v>24</v>
      </c>
      <c r="M577" s="5">
        <v>5.0000000000000001E-3</v>
      </c>
    </row>
    <row r="578" spans="1:13" x14ac:dyDescent="0.2">
      <c r="A578" s="3">
        <v>98490000</v>
      </c>
      <c r="B578" s="4" t="s">
        <v>15</v>
      </c>
      <c r="C578" s="3">
        <v>6</v>
      </c>
      <c r="D578" s="3" cm="1">
        <f t="array" ref="D578">MIN(IFERROR(IF(C578-{0;1;2;3;4;5;6;7}&gt;=0,MATCH(C578-{0;1;2;3;4;5;6;7},C579:C$831,0)-1,""),""))</f>
        <v>0</v>
      </c>
      <c r="E578" s="4" t="s">
        <v>16</v>
      </c>
      <c r="F578" s="4" t="s">
        <v>256</v>
      </c>
      <c r="G578" s="5">
        <v>24</v>
      </c>
      <c r="H578" s="5">
        <v>7.17</v>
      </c>
      <c r="I578" s="5">
        <f>IFERROR(_xlfn.XLOOKUP(Tableau1[[#This Row],[Groupe rem. article]],$O$3:$O$6,$P$3:$P$6),"")</f>
        <v>0.3</v>
      </c>
      <c r="J578" s="5" t="str">
        <f ca="1">IFERROR(SUM(OFFSET(J578,1,1,Tableau1[[#This Row],[nombre de sous-niveau]],1)),"")</f>
        <v/>
      </c>
      <c r="K578" s="6">
        <f>IFERROR(IF(Tableau1[[#This Row],[Type Ligne]]="détail",Tableau1[[#This Row],[Quantité Totale]]*Tableau1[[#This Row],[Prix unitaire HT]]*(1-Tableau1[[#This Row],[% remise ligne]]),""),"")</f>
        <v>120.45599999999997</v>
      </c>
      <c r="L578" s="4" t="s">
        <v>24</v>
      </c>
      <c r="M578" s="5">
        <v>0.105</v>
      </c>
    </row>
    <row r="579" spans="1:13" x14ac:dyDescent="0.2">
      <c r="A579" s="3">
        <v>98500000</v>
      </c>
      <c r="B579" s="4" t="s">
        <v>15</v>
      </c>
      <c r="C579" s="3">
        <v>6</v>
      </c>
      <c r="D579" s="3" cm="1">
        <f t="array" ref="D579">MIN(IFERROR(IF(C579-{0;1;2;3;4;5;6;7}&gt;=0,MATCH(C579-{0;1;2;3;4;5;6;7},C580:C$831,0)-1,""),""))</f>
        <v>0</v>
      </c>
      <c r="E579" s="4" t="s">
        <v>16</v>
      </c>
      <c r="F579" s="4" t="s">
        <v>257</v>
      </c>
      <c r="G579" s="5">
        <v>24</v>
      </c>
      <c r="H579" s="5">
        <v>1.08</v>
      </c>
      <c r="I579" s="5">
        <f>IFERROR(_xlfn.XLOOKUP(Tableau1[[#This Row],[Groupe rem. article]],$O$3:$O$6,$P$3:$P$6),"")</f>
        <v>0.3</v>
      </c>
      <c r="J579" s="5" t="str">
        <f ca="1">IFERROR(SUM(OFFSET(J579,1,1,Tableau1[[#This Row],[nombre de sous-niveau]],1)),"")</f>
        <v/>
      </c>
      <c r="K579" s="6">
        <f>IFERROR(IF(Tableau1[[#This Row],[Type Ligne]]="détail",Tableau1[[#This Row],[Quantité Totale]]*Tableau1[[#This Row],[Prix unitaire HT]]*(1-Tableau1[[#This Row],[% remise ligne]]),""),"")</f>
        <v>18.143999999999998</v>
      </c>
      <c r="L579" s="4" t="s">
        <v>24</v>
      </c>
      <c r="M579" s="5">
        <v>0.12</v>
      </c>
    </row>
    <row r="580" spans="1:13" x14ac:dyDescent="0.2">
      <c r="A580" s="3">
        <v>98510000</v>
      </c>
      <c r="B580" s="4" t="s">
        <v>15</v>
      </c>
      <c r="C580" s="3">
        <v>6</v>
      </c>
      <c r="D580" s="3" cm="1">
        <f t="array" ref="D580">MIN(IFERROR(IF(C580-{0;1;2;3;4;5;6;7}&gt;=0,MATCH(C580-{0;1;2;3;4;5;6;7},C581:C$831,0)-1,""),""))</f>
        <v>0</v>
      </c>
      <c r="E580" s="4" t="s">
        <v>16</v>
      </c>
      <c r="F580" s="4" t="s">
        <v>48</v>
      </c>
      <c r="G580" s="5">
        <v>48</v>
      </c>
      <c r="H580" s="5">
        <v>0.16</v>
      </c>
      <c r="I580" s="5">
        <f>IFERROR(_xlfn.XLOOKUP(Tableau1[[#This Row],[Groupe rem. article]],$O$3:$O$6,$P$3:$P$6),"")</f>
        <v>0.3</v>
      </c>
      <c r="J580" s="5" t="str">
        <f ca="1">IFERROR(SUM(OFFSET(J580,1,1,Tableau1[[#This Row],[nombre de sous-niveau]],1)),"")</f>
        <v/>
      </c>
      <c r="K580" s="6">
        <f>IFERROR(IF(Tableau1[[#This Row],[Type Ligne]]="détail",Tableau1[[#This Row],[Quantité Totale]]*Tableau1[[#This Row],[Prix unitaire HT]]*(1-Tableau1[[#This Row],[% remise ligne]]),""),"")</f>
        <v>5.3759999999999994</v>
      </c>
      <c r="L580" s="4" t="s">
        <v>24</v>
      </c>
      <c r="M580" s="5">
        <v>7.0000000000000001E-3</v>
      </c>
    </row>
    <row r="581" spans="1:13" x14ac:dyDescent="0.2">
      <c r="A581" s="3">
        <v>98520000</v>
      </c>
      <c r="B581" s="4" t="s">
        <v>15</v>
      </c>
      <c r="C581" s="3">
        <v>6</v>
      </c>
      <c r="D581" s="3" cm="1">
        <f t="array" ref="D581">MIN(IFERROR(IF(C581-{0;1;2;3;4;5;6;7}&gt;=0,MATCH(C581-{0;1;2;3;4;5;6;7},C582:C$831,0)-1,""),""))</f>
        <v>0</v>
      </c>
      <c r="E581" s="4" t="s">
        <v>16</v>
      </c>
      <c r="F581" s="4" t="s">
        <v>258</v>
      </c>
      <c r="G581" s="5">
        <v>2E-3</v>
      </c>
      <c r="H581" s="5">
        <v>0</v>
      </c>
      <c r="I581" s="5" t="str">
        <f>IFERROR(_xlfn.XLOOKUP(Tableau1[[#This Row],[Groupe rem. article]],$O$3:$O$6,$P$3:$P$6),"")</f>
        <v/>
      </c>
      <c r="J581" s="5" t="str">
        <f ca="1">IFERROR(SUM(OFFSET(J581,1,1,Tableau1[[#This Row],[nombre de sous-niveau]],1)),"")</f>
        <v/>
      </c>
      <c r="K581" s="6" t="str">
        <f>IFERROR(IF(Tableau1[[#This Row],[Type Ligne]]="détail",Tableau1[[#This Row],[Quantité Totale]]*Tableau1[[#This Row],[Prix unitaire HT]]*(1-Tableau1[[#This Row],[% remise ligne]]),""),"")</f>
        <v/>
      </c>
      <c r="L581" s="4" t="s">
        <v>14</v>
      </c>
      <c r="M581" s="5">
        <v>0.1</v>
      </c>
    </row>
    <row r="582" spans="1:13" x14ac:dyDescent="0.2">
      <c r="A582" s="3">
        <v>98530000</v>
      </c>
      <c r="B582" s="4" t="s">
        <v>15</v>
      </c>
      <c r="C582" s="3">
        <v>6</v>
      </c>
      <c r="D582" s="3" cm="1">
        <f t="array" ref="D582">MIN(IFERROR(IF(C582-{0;1;2;3;4;5;6;7}&gt;=0,MATCH(C582-{0;1;2;3;4;5;6;7},C583:C$831,0)-1,""),""))</f>
        <v>0</v>
      </c>
      <c r="E582" s="4" t="s">
        <v>16</v>
      </c>
      <c r="F582" s="4" t="s">
        <v>27</v>
      </c>
      <c r="G582" s="5">
        <v>68</v>
      </c>
      <c r="H582" s="5">
        <v>0.16</v>
      </c>
      <c r="I582" s="5">
        <f>IFERROR(_xlfn.XLOOKUP(Tableau1[[#This Row],[Groupe rem. article]],$O$3:$O$6,$P$3:$P$6),"")</f>
        <v>0.3</v>
      </c>
      <c r="J582" s="5" t="str">
        <f ca="1">IFERROR(SUM(OFFSET(J582,1,1,Tableau1[[#This Row],[nombre de sous-niveau]],1)),"")</f>
        <v/>
      </c>
      <c r="K582" s="6">
        <f>IFERROR(IF(Tableau1[[#This Row],[Type Ligne]]="détail",Tableau1[[#This Row],[Quantité Totale]]*Tableau1[[#This Row],[Prix unitaire HT]]*(1-Tableau1[[#This Row],[% remise ligne]]),""),"")</f>
        <v>7.6159999999999997</v>
      </c>
      <c r="L582" s="4" t="s">
        <v>24</v>
      </c>
      <c r="M582" s="5">
        <v>7.0000000000000001E-3</v>
      </c>
    </row>
    <row r="583" spans="1:13" x14ac:dyDescent="0.2">
      <c r="A583" s="3">
        <v>98540000</v>
      </c>
      <c r="B583" s="4" t="s">
        <v>15</v>
      </c>
      <c r="C583" s="3">
        <v>6</v>
      </c>
      <c r="D583" s="3" cm="1">
        <f t="array" ref="D583">MIN(IFERROR(IF(C583-{0;1;2;3;4;5;6;7}&gt;=0,MATCH(C583-{0;1;2;3;4;5;6;7},C584:C$831,0)-1,""),""))</f>
        <v>0</v>
      </c>
      <c r="E583" s="4" t="s">
        <v>16</v>
      </c>
      <c r="F583" s="4" t="s">
        <v>259</v>
      </c>
      <c r="G583" s="5">
        <v>4</v>
      </c>
      <c r="H583" s="5">
        <v>26.99</v>
      </c>
      <c r="I583" s="5">
        <f>IFERROR(_xlfn.XLOOKUP(Tableau1[[#This Row],[Groupe rem. article]],$O$3:$O$6,$P$3:$P$6),"")</f>
        <v>0.4</v>
      </c>
      <c r="J583" s="5" t="str">
        <f ca="1">IFERROR(SUM(OFFSET(J583,1,1,Tableau1[[#This Row],[nombre de sous-niveau]],1)),"")</f>
        <v/>
      </c>
      <c r="K583" s="6">
        <f>IFERROR(IF(Tableau1[[#This Row],[Type Ligne]]="détail",Tableau1[[#This Row],[Quantité Totale]]*Tableau1[[#This Row],[Prix unitaire HT]]*(1-Tableau1[[#This Row],[% remise ligne]]),""),"")</f>
        <v>64.775999999999996</v>
      </c>
      <c r="L583" s="4" t="s">
        <v>19</v>
      </c>
      <c r="M583" s="5">
        <v>4.1710000000000003</v>
      </c>
    </row>
    <row r="584" spans="1:13" x14ac:dyDescent="0.2">
      <c r="A584" s="3">
        <v>98550000</v>
      </c>
      <c r="B584" s="4" t="s">
        <v>15</v>
      </c>
      <c r="C584" s="3">
        <v>6</v>
      </c>
      <c r="D584" s="3" cm="1">
        <f t="array" ref="D584">MIN(IFERROR(IF(C584-{0;1;2;3;4;5;6;7}&gt;=0,MATCH(C584-{0;1;2;3;4;5;6;7},C585:C$831,0)-1,""),""))</f>
        <v>0</v>
      </c>
      <c r="E584" s="4" t="s">
        <v>16</v>
      </c>
      <c r="F584" s="4" t="s">
        <v>57</v>
      </c>
      <c r="G584" s="5">
        <v>24</v>
      </c>
      <c r="H584" s="5">
        <v>0.95</v>
      </c>
      <c r="I584" s="5">
        <f>IFERROR(_xlfn.XLOOKUP(Tableau1[[#This Row],[Groupe rem. article]],$O$3:$O$6,$P$3:$P$6),"")</f>
        <v>0.3</v>
      </c>
      <c r="J584" s="5" t="str">
        <f ca="1">IFERROR(SUM(OFFSET(J584,1,1,Tableau1[[#This Row],[nombre de sous-niveau]],1)),"")</f>
        <v/>
      </c>
      <c r="K584" s="6">
        <f>IFERROR(IF(Tableau1[[#This Row],[Type Ligne]]="détail",Tableau1[[#This Row],[Quantité Totale]]*Tableau1[[#This Row],[Prix unitaire HT]]*(1-Tableau1[[#This Row],[% remise ligne]]),""),"")</f>
        <v>15.959999999999997</v>
      </c>
      <c r="L584" s="4" t="s">
        <v>24</v>
      </c>
      <c r="M584" s="5">
        <v>0.13100000000000001</v>
      </c>
    </row>
    <row r="585" spans="1:13" x14ac:dyDescent="0.2">
      <c r="A585" s="3">
        <v>98560000</v>
      </c>
      <c r="B585" s="4" t="s">
        <v>15</v>
      </c>
      <c r="C585" s="3">
        <v>6</v>
      </c>
      <c r="D585" s="3" cm="1">
        <f t="array" ref="D585">MIN(IFERROR(IF(C585-{0;1;2;3;4;5;6;7}&gt;=0,MATCH(C585-{0;1;2;3;4;5;6;7},C586:C$831,0)-1,""),""))</f>
        <v>0</v>
      </c>
      <c r="E585" s="4" t="s">
        <v>16</v>
      </c>
      <c r="F585" s="4" t="s">
        <v>56</v>
      </c>
      <c r="G585" s="5">
        <v>24</v>
      </c>
      <c r="H585" s="5">
        <v>2.02</v>
      </c>
      <c r="I585" s="5">
        <f>IFERROR(_xlfn.XLOOKUP(Tableau1[[#This Row],[Groupe rem. article]],$O$3:$O$6,$P$3:$P$6),"")</f>
        <v>0.3</v>
      </c>
      <c r="J585" s="5" t="str">
        <f ca="1">IFERROR(SUM(OFFSET(J585,1,1,Tableau1[[#This Row],[nombre de sous-niveau]],1)),"")</f>
        <v/>
      </c>
      <c r="K585" s="6">
        <f>IFERROR(IF(Tableau1[[#This Row],[Type Ligne]]="détail",Tableau1[[#This Row],[Quantité Totale]]*Tableau1[[#This Row],[Prix unitaire HT]]*(1-Tableau1[[#This Row],[% remise ligne]]),""),"")</f>
        <v>33.936</v>
      </c>
      <c r="L585" s="4" t="s">
        <v>24</v>
      </c>
      <c r="M585" s="5">
        <v>0.26</v>
      </c>
    </row>
    <row r="586" spans="1:13" x14ac:dyDescent="0.2">
      <c r="A586" s="3">
        <v>98570000</v>
      </c>
      <c r="B586" s="4" t="s">
        <v>15</v>
      </c>
      <c r="C586" s="3">
        <v>6</v>
      </c>
      <c r="D586" s="3" cm="1">
        <f t="array" ref="D586">MIN(IFERROR(IF(C586-{0;1;2;3;4;5;6;7}&gt;=0,MATCH(C586-{0;1;2;3;4;5;6;7},C587:C$831,0)-1,""),""))</f>
        <v>0</v>
      </c>
      <c r="E586" s="4" t="s">
        <v>16</v>
      </c>
      <c r="F586" s="4" t="s">
        <v>260</v>
      </c>
      <c r="G586" s="5">
        <v>4</v>
      </c>
      <c r="H586" s="5">
        <v>33.22</v>
      </c>
      <c r="I586" s="5">
        <f>IFERROR(_xlfn.XLOOKUP(Tableau1[[#This Row],[Groupe rem. article]],$O$3:$O$6,$P$3:$P$6),"")</f>
        <v>0.4</v>
      </c>
      <c r="J586" s="5" t="str">
        <f ca="1">IFERROR(SUM(OFFSET(J586,1,1,Tableau1[[#This Row],[nombre de sous-niveau]],1)),"")</f>
        <v/>
      </c>
      <c r="K586" s="6">
        <f>IFERROR(IF(Tableau1[[#This Row],[Type Ligne]]="détail",Tableau1[[#This Row],[Quantité Totale]]*Tableau1[[#This Row],[Prix unitaire HT]]*(1-Tableau1[[#This Row],[% remise ligne]]),""),"")</f>
        <v>79.727999999999994</v>
      </c>
      <c r="L586" s="4" t="s">
        <v>19</v>
      </c>
      <c r="M586" s="5">
        <v>5.2</v>
      </c>
    </row>
    <row r="587" spans="1:13" x14ac:dyDescent="0.2">
      <c r="A587" s="3">
        <v>98580000</v>
      </c>
      <c r="B587" s="4" t="s">
        <v>15</v>
      </c>
      <c r="C587" s="3">
        <v>6</v>
      </c>
      <c r="D587" s="3" cm="1">
        <f t="array" ref="D587">MIN(IFERROR(IF(C587-{0;1;2;3;4;5;6;7}&gt;=0,MATCH(C587-{0;1;2;3;4;5;6;7},C588:C$831,0)-1,""),""))</f>
        <v>0</v>
      </c>
      <c r="E587" s="4" t="s">
        <v>16</v>
      </c>
      <c r="F587" s="4" t="s">
        <v>118</v>
      </c>
      <c r="G587" s="5">
        <v>48</v>
      </c>
      <c r="H587" s="5">
        <v>0.32</v>
      </c>
      <c r="I587" s="5">
        <f>IFERROR(_xlfn.XLOOKUP(Tableau1[[#This Row],[Groupe rem. article]],$O$3:$O$6,$P$3:$P$6),"")</f>
        <v>0.3</v>
      </c>
      <c r="J587" s="5" t="str">
        <f ca="1">IFERROR(SUM(OFFSET(J587,1,1,Tableau1[[#This Row],[nombre de sous-niveau]],1)),"")</f>
        <v/>
      </c>
      <c r="K587" s="6">
        <f>IFERROR(IF(Tableau1[[#This Row],[Type Ligne]]="détail",Tableau1[[#This Row],[Quantité Totale]]*Tableau1[[#This Row],[Prix unitaire HT]]*(1-Tableau1[[#This Row],[% remise ligne]]),""),"")</f>
        <v>10.751999999999999</v>
      </c>
      <c r="L587" s="4" t="s">
        <v>24</v>
      </c>
      <c r="M587" s="5">
        <v>2.5000000000000001E-2</v>
      </c>
    </row>
    <row r="588" spans="1:13" x14ac:dyDescent="0.2">
      <c r="A588" s="3">
        <v>98590000</v>
      </c>
      <c r="B588" s="4" t="s">
        <v>15</v>
      </c>
      <c r="C588" s="3">
        <v>6</v>
      </c>
      <c r="D588" s="3" cm="1">
        <f t="array" ref="D588">MIN(IFERROR(IF(C588-{0;1;2;3;4;5;6;7}&gt;=0,MATCH(C588-{0;1;2;3;4;5;6;7},C589:C$831,0)-1,""),""))</f>
        <v>0</v>
      </c>
      <c r="E588" s="4" t="s">
        <v>16</v>
      </c>
      <c r="F588" s="4" t="s">
        <v>25</v>
      </c>
      <c r="G588" s="5">
        <v>80</v>
      </c>
      <c r="H588" s="5">
        <v>0.17</v>
      </c>
      <c r="I588" s="5">
        <f>IFERROR(_xlfn.XLOOKUP(Tableau1[[#This Row],[Groupe rem. article]],$O$3:$O$6,$P$3:$P$6),"")</f>
        <v>0.3</v>
      </c>
      <c r="J588" s="5" t="str">
        <f ca="1">IFERROR(SUM(OFFSET(J588,1,1,Tableau1[[#This Row],[nombre de sous-niveau]],1)),"")</f>
        <v/>
      </c>
      <c r="K588" s="6">
        <f>IFERROR(IF(Tableau1[[#This Row],[Type Ligne]]="détail",Tableau1[[#This Row],[Quantité Totale]]*Tableau1[[#This Row],[Prix unitaire HT]]*(1-Tableau1[[#This Row],[% remise ligne]]),""),"")</f>
        <v>9.52</v>
      </c>
      <c r="L588" s="4" t="s">
        <v>24</v>
      </c>
      <c r="M588" s="5">
        <v>1.4999999999999999E-2</v>
      </c>
    </row>
    <row r="589" spans="1:13" x14ac:dyDescent="0.2">
      <c r="A589" s="3">
        <v>98600000</v>
      </c>
      <c r="B589" s="4" t="s">
        <v>15</v>
      </c>
      <c r="C589" s="3">
        <v>6</v>
      </c>
      <c r="D589" s="3" cm="1">
        <f t="array" ref="D589">MIN(IFERROR(IF(C589-{0;1;2;3;4;5;6;7}&gt;=0,MATCH(C589-{0;1;2;3;4;5;6;7},C590:C$831,0)-1,""),""))</f>
        <v>0</v>
      </c>
      <c r="E589" s="4" t="s">
        <v>16</v>
      </c>
      <c r="F589" s="4" t="s">
        <v>37</v>
      </c>
      <c r="G589" s="5">
        <v>72</v>
      </c>
      <c r="H589" s="5">
        <v>0.5</v>
      </c>
      <c r="I589" s="5">
        <f>IFERROR(_xlfn.XLOOKUP(Tableau1[[#This Row],[Groupe rem. article]],$O$3:$O$6,$P$3:$P$6),"")</f>
        <v>0.3</v>
      </c>
      <c r="J589" s="5" t="str">
        <f ca="1">IFERROR(SUM(OFFSET(J589,1,1,Tableau1[[#This Row],[nombre de sous-niveau]],1)),"")</f>
        <v/>
      </c>
      <c r="K589" s="6">
        <f>IFERROR(IF(Tableau1[[#This Row],[Type Ligne]]="détail",Tableau1[[#This Row],[Quantité Totale]]*Tableau1[[#This Row],[Prix unitaire HT]]*(1-Tableau1[[#This Row],[% remise ligne]]),""),"")</f>
        <v>25.2</v>
      </c>
      <c r="L589" s="4" t="s">
        <v>24</v>
      </c>
      <c r="M589" s="5">
        <v>0.04</v>
      </c>
    </row>
    <row r="590" spans="1:13" x14ac:dyDescent="0.2">
      <c r="A590" s="3">
        <v>98610000</v>
      </c>
      <c r="B590" s="4" t="s">
        <v>15</v>
      </c>
      <c r="C590" s="3">
        <v>6</v>
      </c>
      <c r="D590" s="3" cm="1">
        <f t="array" ref="D590">MIN(IFERROR(IF(C590-{0;1;2;3;4;5;6;7}&gt;=0,MATCH(C590-{0;1;2;3;4;5;6;7},C591:C$831,0)-1,""),""))</f>
        <v>0</v>
      </c>
      <c r="E590" s="4" t="s">
        <v>16</v>
      </c>
      <c r="F590" s="4" t="s">
        <v>227</v>
      </c>
      <c r="G590" s="5">
        <v>4</v>
      </c>
      <c r="H590" s="5">
        <v>2</v>
      </c>
      <c r="I590" s="5">
        <f>IFERROR(_xlfn.XLOOKUP(Tableau1[[#This Row],[Groupe rem. article]],$O$3:$O$6,$P$3:$P$6),"")</f>
        <v>0.3</v>
      </c>
      <c r="J590" s="5" t="str">
        <f ca="1">IFERROR(SUM(OFFSET(J590,1,1,Tableau1[[#This Row],[nombre de sous-niveau]],1)),"")</f>
        <v/>
      </c>
      <c r="K590" s="6">
        <f>IFERROR(IF(Tableau1[[#This Row],[Type Ligne]]="détail",Tableau1[[#This Row],[Quantité Totale]]*Tableau1[[#This Row],[Prix unitaire HT]]*(1-Tableau1[[#This Row],[% remise ligne]]),""),"")</f>
        <v>5.6</v>
      </c>
      <c r="L590" s="4" t="s">
        <v>24</v>
      </c>
      <c r="M590" s="5">
        <v>0.2</v>
      </c>
    </row>
    <row r="591" spans="1:13" x14ac:dyDescent="0.2">
      <c r="A591" s="3">
        <v>98620000</v>
      </c>
      <c r="B591" s="4" t="s">
        <v>15</v>
      </c>
      <c r="C591" s="3">
        <v>6</v>
      </c>
      <c r="D591" s="3" cm="1">
        <f t="array" ref="D591">MIN(IFERROR(IF(C591-{0;1;2;3;4;5;6;7}&gt;=0,MATCH(C591-{0;1;2;3;4;5;6;7},C592:C$831,0)-1,""),""))</f>
        <v>0</v>
      </c>
      <c r="E591" s="4" t="s">
        <v>16</v>
      </c>
      <c r="F591" s="4" t="s">
        <v>228</v>
      </c>
      <c r="G591" s="5">
        <v>4</v>
      </c>
      <c r="H591" s="5">
        <v>1.84</v>
      </c>
      <c r="I591" s="5">
        <f>IFERROR(_xlfn.XLOOKUP(Tableau1[[#This Row],[Groupe rem. article]],$O$3:$O$6,$P$3:$P$6),"")</f>
        <v>0.3</v>
      </c>
      <c r="J591" s="5" t="str">
        <f ca="1">IFERROR(SUM(OFFSET(J591,1,1,Tableau1[[#This Row],[nombre de sous-niveau]],1)),"")</f>
        <v/>
      </c>
      <c r="K591" s="6">
        <f>IFERROR(IF(Tableau1[[#This Row],[Type Ligne]]="détail",Tableau1[[#This Row],[Quantité Totale]]*Tableau1[[#This Row],[Prix unitaire HT]]*(1-Tableau1[[#This Row],[% remise ligne]]),""),"")</f>
        <v>5.1520000000000001</v>
      </c>
      <c r="L591" s="4" t="s">
        <v>24</v>
      </c>
      <c r="M591" s="5">
        <v>0.19</v>
      </c>
    </row>
    <row r="592" spans="1:13" x14ac:dyDescent="0.2">
      <c r="A592" s="3">
        <v>98630000</v>
      </c>
      <c r="B592" s="4" t="s">
        <v>15</v>
      </c>
      <c r="C592" s="3">
        <v>6</v>
      </c>
      <c r="D592" s="3" cm="1">
        <f t="array" ref="D592">MIN(IFERROR(IF(C592-{0;1;2;3;4;5;6;7}&gt;=0,MATCH(C592-{0;1;2;3;4;5;6;7},C593:C$831,0)-1,""),""))</f>
        <v>0</v>
      </c>
      <c r="E592" s="4" t="s">
        <v>16</v>
      </c>
      <c r="F592" s="4" t="s">
        <v>261</v>
      </c>
      <c r="G592" s="5">
        <v>8</v>
      </c>
      <c r="H592" s="5">
        <v>8.9</v>
      </c>
      <c r="I592" s="5">
        <f>IFERROR(_xlfn.XLOOKUP(Tableau1[[#This Row],[Groupe rem. article]],$O$3:$O$6,$P$3:$P$6),"")</f>
        <v>0.4</v>
      </c>
      <c r="J592" s="5" t="str">
        <f ca="1">IFERROR(SUM(OFFSET(J592,1,1,Tableau1[[#This Row],[nombre de sous-niveau]],1)),"")</f>
        <v/>
      </c>
      <c r="K592" s="6">
        <f>IFERROR(IF(Tableau1[[#This Row],[Type Ligne]]="détail",Tableau1[[#This Row],[Quantité Totale]]*Tableau1[[#This Row],[Prix unitaire HT]]*(1-Tableau1[[#This Row],[% remise ligne]]),""),"")</f>
        <v>42.72</v>
      </c>
      <c r="L592" s="4" t="s">
        <v>19</v>
      </c>
      <c r="M592" s="5">
        <v>1.379</v>
      </c>
    </row>
    <row r="593" spans="1:13" x14ac:dyDescent="0.2">
      <c r="A593" s="3">
        <v>98640000</v>
      </c>
      <c r="B593" s="4" t="s">
        <v>15</v>
      </c>
      <c r="C593" s="3">
        <v>6</v>
      </c>
      <c r="D593" s="3" cm="1">
        <f t="array" ref="D593">MIN(IFERROR(IF(C593-{0;1;2;3;4;5;6;7}&gt;=0,MATCH(C593-{0;1;2;3;4;5;6;7},C594:C$831,0)-1,""),""))</f>
        <v>0</v>
      </c>
      <c r="E593" s="4" t="s">
        <v>16</v>
      </c>
      <c r="F593" s="4" t="s">
        <v>143</v>
      </c>
      <c r="G593" s="5">
        <v>8</v>
      </c>
      <c r="H593" s="5">
        <v>0.65</v>
      </c>
      <c r="I593" s="5">
        <f>IFERROR(_xlfn.XLOOKUP(Tableau1[[#This Row],[Groupe rem. article]],$O$3:$O$6,$P$3:$P$6),"")</f>
        <v>0.3</v>
      </c>
      <c r="J593" s="5" t="str">
        <f ca="1">IFERROR(SUM(OFFSET(J593,1,1,Tableau1[[#This Row],[nombre de sous-niveau]],1)),"")</f>
        <v/>
      </c>
      <c r="K593" s="6">
        <f>IFERROR(IF(Tableau1[[#This Row],[Type Ligne]]="détail",Tableau1[[#This Row],[Quantité Totale]]*Tableau1[[#This Row],[Prix unitaire HT]]*(1-Tableau1[[#This Row],[% remise ligne]]),""),"")</f>
        <v>3.6399999999999997</v>
      </c>
      <c r="L593" s="4" t="s">
        <v>24</v>
      </c>
      <c r="M593" s="5">
        <v>0.06</v>
      </c>
    </row>
    <row r="594" spans="1:13" x14ac:dyDescent="0.2">
      <c r="A594" s="3">
        <v>98650000</v>
      </c>
      <c r="B594" s="4" t="s">
        <v>15</v>
      </c>
      <c r="C594" s="3">
        <v>6</v>
      </c>
      <c r="D594" s="3" cm="1">
        <f t="array" ref="D594">MIN(IFERROR(IF(C594-{0;1;2;3;4;5;6;7}&gt;=0,MATCH(C594-{0;1;2;3;4;5;6;7},C595:C$831,0)-1,""),""))</f>
        <v>0</v>
      </c>
      <c r="E594" s="4" t="s">
        <v>16</v>
      </c>
      <c r="F594" s="4" t="s">
        <v>262</v>
      </c>
      <c r="G594" s="5">
        <v>4</v>
      </c>
      <c r="H594" s="5">
        <v>27.39</v>
      </c>
      <c r="I594" s="5">
        <f>IFERROR(_xlfn.XLOOKUP(Tableau1[[#This Row],[Groupe rem. article]],$O$3:$O$6,$P$3:$P$6),"")</f>
        <v>0.3</v>
      </c>
      <c r="J594" s="5" t="str">
        <f ca="1">IFERROR(SUM(OFFSET(J594,1,1,Tableau1[[#This Row],[nombre de sous-niveau]],1)),"")</f>
        <v/>
      </c>
      <c r="K594" s="6">
        <f>IFERROR(IF(Tableau1[[#This Row],[Type Ligne]]="détail",Tableau1[[#This Row],[Quantité Totale]]*Tableau1[[#This Row],[Prix unitaire HT]]*(1-Tableau1[[#This Row],[% remise ligne]]),""),"")</f>
        <v>76.691999999999993</v>
      </c>
      <c r="L594" s="4" t="s">
        <v>24</v>
      </c>
      <c r="M594" s="5">
        <v>0.53</v>
      </c>
    </row>
    <row r="595" spans="1:13" x14ac:dyDescent="0.2">
      <c r="A595" s="3">
        <v>98660000</v>
      </c>
      <c r="B595" s="4" t="s">
        <v>15</v>
      </c>
      <c r="C595" s="3">
        <v>6</v>
      </c>
      <c r="D595" s="3" cm="1">
        <f t="array" ref="D595">MIN(IFERROR(IF(C595-{0;1;2;3;4;5;6;7}&gt;=0,MATCH(C595-{0;1;2;3;4;5;6;7},C596:C$831,0)-1,""),""))</f>
        <v>0</v>
      </c>
      <c r="E595" s="4" t="s">
        <v>16</v>
      </c>
      <c r="F595" s="4" t="s">
        <v>263</v>
      </c>
      <c r="G595" s="5">
        <v>2</v>
      </c>
      <c r="H595" s="5">
        <v>2.61</v>
      </c>
      <c r="I595" s="5">
        <f>IFERROR(_xlfn.XLOOKUP(Tableau1[[#This Row],[Groupe rem. article]],$O$3:$O$6,$P$3:$P$6),"")</f>
        <v>0.3</v>
      </c>
      <c r="J595" s="5" t="str">
        <f ca="1">IFERROR(SUM(OFFSET(J595,1,1,Tableau1[[#This Row],[nombre de sous-niveau]],1)),"")</f>
        <v/>
      </c>
      <c r="K595" s="6">
        <f>IFERROR(IF(Tableau1[[#This Row],[Type Ligne]]="détail",Tableau1[[#This Row],[Quantité Totale]]*Tableau1[[#This Row],[Prix unitaire HT]]*(1-Tableau1[[#This Row],[% remise ligne]]),""),"")</f>
        <v>3.6539999999999995</v>
      </c>
      <c r="L595" s="4" t="s">
        <v>24</v>
      </c>
      <c r="M595" s="5">
        <v>0.22</v>
      </c>
    </row>
    <row r="596" spans="1:13" x14ac:dyDescent="0.2">
      <c r="A596" s="3">
        <v>98670000</v>
      </c>
      <c r="B596" s="4" t="s">
        <v>15</v>
      </c>
      <c r="C596" s="3">
        <v>6</v>
      </c>
      <c r="D596" s="3" cm="1">
        <f t="array" ref="D596">MIN(IFERROR(IF(C596-{0;1;2;3;4;5;6;7}&gt;=0,MATCH(C596-{0;1;2;3;4;5;6;7},C597:C$831,0)-1,""),""))</f>
        <v>0</v>
      </c>
      <c r="E596" s="4" t="s">
        <v>16</v>
      </c>
      <c r="F596" s="4" t="s">
        <v>255</v>
      </c>
      <c r="G596" s="5">
        <v>2</v>
      </c>
      <c r="H596" s="5">
        <v>2.59</v>
      </c>
      <c r="I596" s="5">
        <f>IFERROR(_xlfn.XLOOKUP(Tableau1[[#This Row],[Groupe rem. article]],$O$3:$O$6,$P$3:$P$6),"")</f>
        <v>0.3</v>
      </c>
      <c r="J596" s="5" t="str">
        <f ca="1">IFERROR(SUM(OFFSET(J596,1,1,Tableau1[[#This Row],[nombre de sous-niveau]],1)),"")</f>
        <v/>
      </c>
      <c r="K596" s="6">
        <f>IFERROR(IF(Tableau1[[#This Row],[Type Ligne]]="détail",Tableau1[[#This Row],[Quantité Totale]]*Tableau1[[#This Row],[Prix unitaire HT]]*(1-Tableau1[[#This Row],[% remise ligne]]),""),"")</f>
        <v>3.6259999999999994</v>
      </c>
      <c r="L596" s="4" t="s">
        <v>24</v>
      </c>
      <c r="M596" s="5">
        <v>0.22</v>
      </c>
    </row>
    <row r="597" spans="1:13" x14ac:dyDescent="0.2">
      <c r="A597" s="3">
        <v>98680000</v>
      </c>
      <c r="B597" s="4" t="s">
        <v>15</v>
      </c>
      <c r="C597" s="3">
        <v>6</v>
      </c>
      <c r="D597" s="3" cm="1">
        <f t="array" ref="D597">MIN(IFERROR(IF(C597-{0;1;2;3;4;5;6;7}&gt;=0,MATCH(C597-{0;1;2;3;4;5;6;7},C598:C$831,0)-1,""),""))</f>
        <v>0</v>
      </c>
      <c r="E597" s="4" t="s">
        <v>16</v>
      </c>
      <c r="F597" s="4" t="s">
        <v>203</v>
      </c>
      <c r="G597" s="5">
        <v>4</v>
      </c>
      <c r="H597" s="5">
        <v>1.03</v>
      </c>
      <c r="I597" s="5">
        <f>IFERROR(_xlfn.XLOOKUP(Tableau1[[#This Row],[Groupe rem. article]],$O$3:$O$6,$P$3:$P$6),"")</f>
        <v>0.3</v>
      </c>
      <c r="J597" s="5" t="str">
        <f ca="1">IFERROR(SUM(OFFSET(J597,1,1,Tableau1[[#This Row],[nombre de sous-niveau]],1)),"")</f>
        <v/>
      </c>
      <c r="K597" s="6">
        <f>IFERROR(IF(Tableau1[[#This Row],[Type Ligne]]="détail",Tableau1[[#This Row],[Quantité Totale]]*Tableau1[[#This Row],[Prix unitaire HT]]*(1-Tableau1[[#This Row],[% remise ligne]]),""),"")</f>
        <v>2.8839999999999999</v>
      </c>
      <c r="L597" s="4" t="s">
        <v>24</v>
      </c>
      <c r="M597" s="5">
        <v>5.5E-2</v>
      </c>
    </row>
    <row r="598" spans="1:13" x14ac:dyDescent="0.2">
      <c r="A598" s="3">
        <v>98690000</v>
      </c>
      <c r="B598" s="4" t="s">
        <v>15</v>
      </c>
      <c r="C598" s="3">
        <v>6</v>
      </c>
      <c r="D598" s="3" cm="1">
        <f t="array" ref="D598">MIN(IFERROR(IF(C598-{0;1;2;3;4;5;6;7}&gt;=0,MATCH(C598-{0;1;2;3;4;5;6;7},C599:C$831,0)-1,""),""))</f>
        <v>0</v>
      </c>
      <c r="E598" s="4" t="s">
        <v>16</v>
      </c>
      <c r="F598" s="4" t="s">
        <v>264</v>
      </c>
      <c r="G598" s="5">
        <v>28</v>
      </c>
      <c r="H598" s="5">
        <v>0.05</v>
      </c>
      <c r="I598" s="5">
        <f>IFERROR(_xlfn.XLOOKUP(Tableau1[[#This Row],[Groupe rem. article]],$O$3:$O$6,$P$3:$P$6),"")</f>
        <v>0.3</v>
      </c>
      <c r="J598" s="5" t="str">
        <f ca="1">IFERROR(SUM(OFFSET(J598,1,1,Tableau1[[#This Row],[nombre de sous-niveau]],1)),"")</f>
        <v/>
      </c>
      <c r="K598" s="6">
        <f>IFERROR(IF(Tableau1[[#This Row],[Type Ligne]]="détail",Tableau1[[#This Row],[Quantité Totale]]*Tableau1[[#This Row],[Prix unitaire HT]]*(1-Tableau1[[#This Row],[% remise ligne]]),""),"")</f>
        <v>0.98</v>
      </c>
      <c r="L598" s="4" t="s">
        <v>24</v>
      </c>
      <c r="M598" s="5">
        <v>5.0000000000000001E-3</v>
      </c>
    </row>
    <row r="599" spans="1:13" x14ac:dyDescent="0.2">
      <c r="A599" s="3">
        <v>98700000</v>
      </c>
      <c r="B599" s="4" t="s">
        <v>15</v>
      </c>
      <c r="C599" s="3">
        <v>6</v>
      </c>
      <c r="D599" s="3" cm="1">
        <f t="array" ref="D599">MIN(IFERROR(IF(C599-{0;1;2;3;4;5;6;7}&gt;=0,MATCH(C599-{0;1;2;3;4;5;6;7},C600:C$831,0)-1,""),""))</f>
        <v>0</v>
      </c>
      <c r="E599" s="4" t="s">
        <v>16</v>
      </c>
      <c r="F599" s="4" t="s">
        <v>265</v>
      </c>
      <c r="G599" s="5">
        <v>8</v>
      </c>
      <c r="H599" s="5">
        <v>0.24</v>
      </c>
      <c r="I599" s="5">
        <f>IFERROR(_xlfn.XLOOKUP(Tableau1[[#This Row],[Groupe rem. article]],$O$3:$O$6,$P$3:$P$6),"")</f>
        <v>0.3</v>
      </c>
      <c r="J599" s="5" t="str">
        <f ca="1">IFERROR(SUM(OFFSET(J599,1,1,Tableau1[[#This Row],[nombre de sous-niveau]],1)),"")</f>
        <v/>
      </c>
      <c r="K599" s="6">
        <f>IFERROR(IF(Tableau1[[#This Row],[Type Ligne]]="détail",Tableau1[[#This Row],[Quantité Totale]]*Tableau1[[#This Row],[Prix unitaire HT]]*(1-Tableau1[[#This Row],[% remise ligne]]),""),"")</f>
        <v>1.3439999999999999</v>
      </c>
      <c r="L599" s="4" t="s">
        <v>24</v>
      </c>
      <c r="M599" s="5">
        <v>0.02</v>
      </c>
    </row>
    <row r="600" spans="1:13" x14ac:dyDescent="0.2">
      <c r="A600" s="3">
        <v>98710000</v>
      </c>
      <c r="B600" s="4" t="s">
        <v>15</v>
      </c>
      <c r="C600" s="3">
        <v>6</v>
      </c>
      <c r="D600" s="3" cm="1">
        <f t="array" ref="D600">MIN(IFERROR(IF(C600-{0;1;2;3;4;5;6;7}&gt;=0,MATCH(C600-{0;1;2;3;4;5;6;7},C601:C$831,0)-1,""),""))</f>
        <v>0</v>
      </c>
      <c r="E600" s="4" t="s">
        <v>16</v>
      </c>
      <c r="F600" s="4" t="s">
        <v>266</v>
      </c>
      <c r="G600" s="5">
        <v>8</v>
      </c>
      <c r="H600" s="5">
        <v>0.06</v>
      </c>
      <c r="I600" s="5">
        <f>IFERROR(_xlfn.XLOOKUP(Tableau1[[#This Row],[Groupe rem. article]],$O$3:$O$6,$P$3:$P$6),"")</f>
        <v>0.3</v>
      </c>
      <c r="J600" s="5" t="str">
        <f ca="1">IFERROR(SUM(OFFSET(J600,1,1,Tableau1[[#This Row],[nombre de sous-niveau]],1)),"")</f>
        <v/>
      </c>
      <c r="K600" s="6">
        <f>IFERROR(IF(Tableau1[[#This Row],[Type Ligne]]="détail",Tableau1[[#This Row],[Quantité Totale]]*Tableau1[[#This Row],[Prix unitaire HT]]*(1-Tableau1[[#This Row],[% remise ligne]]),""),"")</f>
        <v>0.33599999999999997</v>
      </c>
      <c r="L600" s="4" t="s">
        <v>24</v>
      </c>
      <c r="M600" s="5">
        <v>1E-3</v>
      </c>
    </row>
    <row r="601" spans="1:13" x14ac:dyDescent="0.2">
      <c r="A601" s="3">
        <v>98720000</v>
      </c>
      <c r="B601" s="4" t="s">
        <v>15</v>
      </c>
      <c r="C601" s="3">
        <v>6</v>
      </c>
      <c r="D601" s="3" cm="1">
        <f t="array" ref="D601">MIN(IFERROR(IF(C601-{0;1;2;3;4;5;6;7}&gt;=0,MATCH(C601-{0;1;2;3;4;5;6;7},C602:C$831,0)-1,""),""))</f>
        <v>0</v>
      </c>
      <c r="E601" s="4" t="s">
        <v>16</v>
      </c>
      <c r="F601" s="4" t="s">
        <v>267</v>
      </c>
      <c r="G601" s="5">
        <v>24</v>
      </c>
      <c r="H601" s="5">
        <v>1.4</v>
      </c>
      <c r="I601" s="5">
        <f>IFERROR(_xlfn.XLOOKUP(Tableau1[[#This Row],[Groupe rem. article]],$O$3:$O$6,$P$3:$P$6),"")</f>
        <v>0.3</v>
      </c>
      <c r="J601" s="5" t="str">
        <f ca="1">IFERROR(SUM(OFFSET(J601,1,1,Tableau1[[#This Row],[nombre de sous-niveau]],1)),"")</f>
        <v/>
      </c>
      <c r="K601" s="6">
        <f>IFERROR(IF(Tableau1[[#This Row],[Type Ligne]]="détail",Tableau1[[#This Row],[Quantité Totale]]*Tableau1[[#This Row],[Prix unitaire HT]]*(1-Tableau1[[#This Row],[% remise ligne]]),""),"")</f>
        <v>23.519999999999996</v>
      </c>
      <c r="L601" s="4" t="s">
        <v>24</v>
      </c>
      <c r="M601" s="5">
        <v>7.0000000000000007E-2</v>
      </c>
    </row>
    <row r="602" spans="1:13" x14ac:dyDescent="0.2">
      <c r="A602" s="3">
        <v>99000000</v>
      </c>
      <c r="B602" s="4" t="s">
        <v>11</v>
      </c>
      <c r="C602" s="3">
        <v>5</v>
      </c>
      <c r="D602" s="3" cm="1">
        <f t="array" ref="D602">MIN(IFERROR(IF(C602-{0;1;2;3;4;5;6;7}&gt;=0,MATCH(C602-{0;1;2;3;4;5;6;7},C603:C$831,0)-1,""),""))</f>
        <v>13</v>
      </c>
      <c r="E602" s="4" t="s">
        <v>17</v>
      </c>
      <c r="F602" s="4" t="s">
        <v>268</v>
      </c>
      <c r="G602" s="5">
        <v>2</v>
      </c>
      <c r="H602" s="5">
        <v>478.22500000000002</v>
      </c>
      <c r="I602" s="5" t="str">
        <f>IFERROR(_xlfn.XLOOKUP(Tableau1[[#This Row],[Groupe rem. article]],$O$3:$O$6,$P$3:$P$6),"")</f>
        <v/>
      </c>
      <c r="J602" s="5">
        <f ca="1">IFERROR(SUM(OFFSET(J602,1,1,Tableau1[[#This Row],[nombre de sous-niveau]],1)),"")</f>
        <v>617.46399999999994</v>
      </c>
      <c r="K602" s="6" t="str">
        <f>IFERROR(IF(Tableau1[[#This Row],[Type Ligne]]="détail",Tableau1[[#This Row],[Quantité Totale]]*Tableau1[[#This Row],[Prix unitaire HT]]*(1-Tableau1[[#This Row],[% remise ligne]]),""),"")</f>
        <v/>
      </c>
      <c r="L602" s="4" t="s">
        <v>14</v>
      </c>
      <c r="M602" s="5">
        <v>15.983000000000001</v>
      </c>
    </row>
    <row r="603" spans="1:13" x14ac:dyDescent="0.2">
      <c r="A603" s="3">
        <v>99010000</v>
      </c>
      <c r="B603" s="4" t="s">
        <v>15</v>
      </c>
      <c r="C603" s="3">
        <v>6</v>
      </c>
      <c r="D603" s="3" cm="1">
        <f t="array" ref="D603">MIN(IFERROR(IF(C603-{0;1;2;3;4;5;6;7}&gt;=0,MATCH(C603-{0;1;2;3;4;5;6;7},C604:C$831,0)-1,""),""))</f>
        <v>0</v>
      </c>
      <c r="E603" s="4" t="s">
        <v>16</v>
      </c>
      <c r="F603" s="4" t="s">
        <v>269</v>
      </c>
      <c r="G603" s="5">
        <v>8</v>
      </c>
      <c r="H603" s="5">
        <v>21.28</v>
      </c>
      <c r="I603" s="5">
        <f>IFERROR(_xlfn.XLOOKUP(Tableau1[[#This Row],[Groupe rem. article]],$O$3:$O$6,$P$3:$P$6),"")</f>
        <v>0.4</v>
      </c>
      <c r="J603" s="5" t="str">
        <f ca="1">IFERROR(SUM(OFFSET(J603,1,1,Tableau1[[#This Row],[nombre de sous-niveau]],1)),"")</f>
        <v/>
      </c>
      <c r="K603" s="6">
        <f>IFERROR(IF(Tableau1[[#This Row],[Type Ligne]]="détail",Tableau1[[#This Row],[Quantité Totale]]*Tableau1[[#This Row],[Prix unitaire HT]]*(1-Tableau1[[#This Row],[% remise ligne]]),""),"")</f>
        <v>102.14400000000001</v>
      </c>
      <c r="L603" s="4" t="s">
        <v>19</v>
      </c>
      <c r="M603" s="5">
        <v>3.3149999999999999</v>
      </c>
    </row>
    <row r="604" spans="1:13" x14ac:dyDescent="0.2">
      <c r="A604" s="3">
        <v>99020000</v>
      </c>
      <c r="B604" s="4" t="s">
        <v>15</v>
      </c>
      <c r="C604" s="3">
        <v>6</v>
      </c>
      <c r="D604" s="3" cm="1">
        <f t="array" ref="D604">MIN(IFERROR(IF(C604-{0;1;2;3;4;5;6;7}&gt;=0,MATCH(C604-{0;1;2;3;4;5;6;7},C605:C$831,0)-1,""),""))</f>
        <v>0</v>
      </c>
      <c r="E604" s="4" t="s">
        <v>16</v>
      </c>
      <c r="F604" s="4" t="s">
        <v>76</v>
      </c>
      <c r="G604" s="5">
        <v>4</v>
      </c>
      <c r="H604" s="5">
        <v>25.85</v>
      </c>
      <c r="I604" s="5">
        <f>IFERROR(_xlfn.XLOOKUP(Tableau1[[#This Row],[Groupe rem. article]],$O$3:$O$6,$P$3:$P$6),"")</f>
        <v>0.4</v>
      </c>
      <c r="J604" s="5" t="str">
        <f ca="1">IFERROR(SUM(OFFSET(J604,1,1,Tableau1[[#This Row],[nombre de sous-niveau]],1)),"")</f>
        <v/>
      </c>
      <c r="K604" s="6">
        <f>IFERROR(IF(Tableau1[[#This Row],[Type Ligne]]="détail",Tableau1[[#This Row],[Quantité Totale]]*Tableau1[[#This Row],[Prix unitaire HT]]*(1-Tableau1[[#This Row],[% remise ligne]]),""),"")</f>
        <v>62.04</v>
      </c>
      <c r="L604" s="4" t="s">
        <v>19</v>
      </c>
      <c r="M604" s="5">
        <v>3.8140000000000001</v>
      </c>
    </row>
    <row r="605" spans="1:13" x14ac:dyDescent="0.2">
      <c r="A605" s="3">
        <v>99030000</v>
      </c>
      <c r="B605" s="4" t="s">
        <v>15</v>
      </c>
      <c r="C605" s="3">
        <v>6</v>
      </c>
      <c r="D605" s="3" cm="1">
        <f t="array" ref="D605">MIN(IFERROR(IF(C605-{0;1;2;3;4;5;6;7}&gt;=0,MATCH(C605-{0;1;2;3;4;5;6;7},C606:C$831,0)-1,""),""))</f>
        <v>0</v>
      </c>
      <c r="E605" s="4" t="s">
        <v>16</v>
      </c>
      <c r="F605" s="4" t="s">
        <v>131</v>
      </c>
      <c r="G605" s="5">
        <v>4</v>
      </c>
      <c r="H605" s="5">
        <v>51.47</v>
      </c>
      <c r="I605" s="5">
        <f>IFERROR(_xlfn.XLOOKUP(Tableau1[[#This Row],[Groupe rem. article]],$O$3:$O$6,$P$3:$P$6),"")</f>
        <v>0.3</v>
      </c>
      <c r="J605" s="5" t="str">
        <f ca="1">IFERROR(SUM(OFFSET(J605,1,1,Tableau1[[#This Row],[nombre de sous-niveau]],1)),"")</f>
        <v/>
      </c>
      <c r="K605" s="6">
        <f>IFERROR(IF(Tableau1[[#This Row],[Type Ligne]]="détail",Tableau1[[#This Row],[Quantité Totale]]*Tableau1[[#This Row],[Prix unitaire HT]]*(1-Tableau1[[#This Row],[% remise ligne]]),""),"")</f>
        <v>144.11599999999999</v>
      </c>
      <c r="L605" s="4" t="s">
        <v>24</v>
      </c>
      <c r="M605" s="5">
        <v>3.9089999999999998</v>
      </c>
    </row>
    <row r="606" spans="1:13" x14ac:dyDescent="0.2">
      <c r="A606" s="3">
        <v>99040000</v>
      </c>
      <c r="B606" s="4" t="s">
        <v>15</v>
      </c>
      <c r="C606" s="3">
        <v>6</v>
      </c>
      <c r="D606" s="3" cm="1">
        <f t="array" ref="D606">MIN(IFERROR(IF(C606-{0;1;2;3;4;5;6;7}&gt;=0,MATCH(C606-{0;1;2;3;4;5;6;7},C607:C$831,0)-1,""),""))</f>
        <v>0</v>
      </c>
      <c r="E606" s="4" t="s">
        <v>16</v>
      </c>
      <c r="F606" s="4" t="s">
        <v>132</v>
      </c>
      <c r="G606" s="5">
        <v>9</v>
      </c>
      <c r="H606" s="5">
        <v>27.43</v>
      </c>
      <c r="I606" s="5">
        <f>IFERROR(_xlfn.XLOOKUP(Tableau1[[#This Row],[Groupe rem. article]],$O$3:$O$6,$P$3:$P$6),"")</f>
        <v>0.4</v>
      </c>
      <c r="J606" s="5" t="str">
        <f ca="1">IFERROR(SUM(OFFSET(J606,1,1,Tableau1[[#This Row],[nombre de sous-niveau]],1)),"")</f>
        <v/>
      </c>
      <c r="K606" s="6">
        <f>IFERROR(IF(Tableau1[[#This Row],[Type Ligne]]="détail",Tableau1[[#This Row],[Quantité Totale]]*Tableau1[[#This Row],[Prix unitaire HT]]*(1-Tableau1[[#This Row],[% remise ligne]]),""),"")</f>
        <v>148.12199999999999</v>
      </c>
      <c r="L606" s="4" t="s">
        <v>19</v>
      </c>
      <c r="M606" s="5">
        <v>4.12</v>
      </c>
    </row>
    <row r="607" spans="1:13" x14ac:dyDescent="0.2">
      <c r="A607" s="3">
        <v>99050000</v>
      </c>
      <c r="B607" s="4" t="s">
        <v>15</v>
      </c>
      <c r="C607" s="3">
        <v>6</v>
      </c>
      <c r="D607" s="3" cm="1">
        <f t="array" ref="D607">MIN(IFERROR(IF(C607-{0;1;2;3;4;5;6;7}&gt;=0,MATCH(C607-{0;1;2;3;4;5;6;7},C608:C$831,0)-1,""),""))</f>
        <v>0</v>
      </c>
      <c r="E607" s="4" t="s">
        <v>16</v>
      </c>
      <c r="F607" s="4" t="s">
        <v>110</v>
      </c>
      <c r="G607" s="5">
        <v>27</v>
      </c>
      <c r="H607" s="5">
        <v>2.73</v>
      </c>
      <c r="I607" s="5">
        <f>IFERROR(_xlfn.XLOOKUP(Tableau1[[#This Row],[Groupe rem. article]],$O$3:$O$6,$P$3:$P$6),"")</f>
        <v>0.3</v>
      </c>
      <c r="J607" s="5" t="str">
        <f ca="1">IFERROR(SUM(OFFSET(J607,1,1,Tableau1[[#This Row],[nombre de sous-niveau]],1)),"")</f>
        <v/>
      </c>
      <c r="K607" s="6">
        <f>IFERROR(IF(Tableau1[[#This Row],[Type Ligne]]="détail",Tableau1[[#This Row],[Quantité Totale]]*Tableau1[[#This Row],[Prix unitaire HT]]*(1-Tableau1[[#This Row],[% remise ligne]]),""),"")</f>
        <v>51.596999999999994</v>
      </c>
      <c r="L607" s="4" t="s">
        <v>24</v>
      </c>
      <c r="M607" s="5">
        <v>0.3</v>
      </c>
    </row>
    <row r="608" spans="1:13" x14ac:dyDescent="0.2">
      <c r="A608" s="3">
        <v>99060000</v>
      </c>
      <c r="B608" s="4" t="s">
        <v>15</v>
      </c>
      <c r="C608" s="3">
        <v>6</v>
      </c>
      <c r="D608" s="3" cm="1">
        <f t="array" ref="D608">MIN(IFERROR(IF(C608-{0;1;2;3;4;5;6;7}&gt;=0,MATCH(C608-{0;1;2;3;4;5;6;7},C609:C$831,0)-1,""),""))</f>
        <v>0</v>
      </c>
      <c r="E608" s="4" t="s">
        <v>16</v>
      </c>
      <c r="F608" s="4" t="s">
        <v>111</v>
      </c>
      <c r="G608" s="5">
        <v>27</v>
      </c>
      <c r="H608" s="5">
        <v>1.45</v>
      </c>
      <c r="I608" s="5">
        <f>IFERROR(_xlfn.XLOOKUP(Tableau1[[#This Row],[Groupe rem. article]],$O$3:$O$6,$P$3:$P$6),"")</f>
        <v>0.3</v>
      </c>
      <c r="J608" s="5" t="str">
        <f ca="1">IFERROR(SUM(OFFSET(J608,1,1,Tableau1[[#This Row],[nombre de sous-niveau]],1)),"")</f>
        <v/>
      </c>
      <c r="K608" s="6">
        <f>IFERROR(IF(Tableau1[[#This Row],[Type Ligne]]="détail",Tableau1[[#This Row],[Quantité Totale]]*Tableau1[[#This Row],[Prix unitaire HT]]*(1-Tableau1[[#This Row],[% remise ligne]]),""),"")</f>
        <v>27.404999999999998</v>
      </c>
      <c r="L608" s="4" t="s">
        <v>24</v>
      </c>
      <c r="M608" s="5">
        <v>0.14299999999999999</v>
      </c>
    </row>
    <row r="609" spans="1:13" x14ac:dyDescent="0.2">
      <c r="A609" s="3">
        <v>99070000</v>
      </c>
      <c r="B609" s="4" t="s">
        <v>15</v>
      </c>
      <c r="C609" s="3">
        <v>6</v>
      </c>
      <c r="D609" s="3" cm="1">
        <f t="array" ref="D609">MIN(IFERROR(IF(C609-{0;1;2;3;4;5;6;7}&gt;=0,MATCH(C609-{0;1;2;3;4;5;6;7},C610:C$831,0)-1,""),""))</f>
        <v>0</v>
      </c>
      <c r="E609" s="4" t="s">
        <v>16</v>
      </c>
      <c r="F609" s="4" t="s">
        <v>35</v>
      </c>
      <c r="G609" s="5">
        <v>68</v>
      </c>
      <c r="H609" s="5">
        <v>7.0000000000000007E-2</v>
      </c>
      <c r="I609" s="5">
        <f>IFERROR(_xlfn.XLOOKUP(Tableau1[[#This Row],[Groupe rem. article]],$O$3:$O$6,$P$3:$P$6),"")</f>
        <v>0.3</v>
      </c>
      <c r="J609" s="5" t="str">
        <f ca="1">IFERROR(SUM(OFFSET(J609,1,1,Tableau1[[#This Row],[nombre de sous-niveau]],1)),"")</f>
        <v/>
      </c>
      <c r="K609" s="6">
        <f>IFERROR(IF(Tableau1[[#This Row],[Type Ligne]]="détail",Tableau1[[#This Row],[Quantité Totale]]*Tableau1[[#This Row],[Prix unitaire HT]]*(1-Tableau1[[#This Row],[% remise ligne]]),""),"")</f>
        <v>3.3320000000000003</v>
      </c>
      <c r="L609" s="4" t="s">
        <v>24</v>
      </c>
      <c r="M609" s="5">
        <v>3.0000000000000001E-3</v>
      </c>
    </row>
    <row r="610" spans="1:13" x14ac:dyDescent="0.2">
      <c r="A610" s="3">
        <v>99080000</v>
      </c>
      <c r="B610" s="4" t="s">
        <v>15</v>
      </c>
      <c r="C610" s="3">
        <v>6</v>
      </c>
      <c r="D610" s="3" cm="1">
        <f t="array" ref="D610">MIN(IFERROR(IF(C610-{0;1;2;3;4;5;6;7}&gt;=0,MATCH(C610-{0;1;2;3;4;5;6;7},C611:C$831,0)-1,""),""))</f>
        <v>0</v>
      </c>
      <c r="E610" s="4" t="s">
        <v>16</v>
      </c>
      <c r="F610" s="4" t="s">
        <v>101</v>
      </c>
      <c r="G610" s="5">
        <v>150</v>
      </c>
      <c r="H610" s="5">
        <v>0.06</v>
      </c>
      <c r="I610" s="5">
        <f>IFERROR(_xlfn.XLOOKUP(Tableau1[[#This Row],[Groupe rem. article]],$O$3:$O$6,$P$3:$P$6),"")</f>
        <v>0.3</v>
      </c>
      <c r="J610" s="5" t="str">
        <f ca="1">IFERROR(SUM(OFFSET(J610,1,1,Tableau1[[#This Row],[nombre de sous-niveau]],1)),"")</f>
        <v/>
      </c>
      <c r="K610" s="6">
        <f>IFERROR(IF(Tableau1[[#This Row],[Type Ligne]]="détail",Tableau1[[#This Row],[Quantité Totale]]*Tableau1[[#This Row],[Prix unitaire HT]]*(1-Tableau1[[#This Row],[% remise ligne]]),""),"")</f>
        <v>6.3</v>
      </c>
      <c r="L610" s="4" t="s">
        <v>24</v>
      </c>
      <c r="M610" s="5">
        <v>3.0000000000000001E-3</v>
      </c>
    </row>
    <row r="611" spans="1:13" x14ac:dyDescent="0.2">
      <c r="A611" s="3">
        <v>99090000</v>
      </c>
      <c r="B611" s="4" t="s">
        <v>15</v>
      </c>
      <c r="C611" s="3">
        <v>6</v>
      </c>
      <c r="D611" s="3" cm="1">
        <f t="array" ref="D611">MIN(IFERROR(IF(C611-{0;1;2;3;4;5;6;7}&gt;=0,MATCH(C611-{0;1;2;3;4;5;6;7},C612:C$831,0)-1,""),""))</f>
        <v>0</v>
      </c>
      <c r="E611" s="4" t="s">
        <v>16</v>
      </c>
      <c r="F611" s="4" t="s">
        <v>74</v>
      </c>
      <c r="G611" s="5">
        <v>24</v>
      </c>
      <c r="H611" s="5">
        <v>2</v>
      </c>
      <c r="I611" s="5">
        <f>IFERROR(_xlfn.XLOOKUP(Tableau1[[#This Row],[Groupe rem. article]],$O$3:$O$6,$P$3:$P$6),"")</f>
        <v>0.3</v>
      </c>
      <c r="J611" s="5" t="str">
        <f ca="1">IFERROR(SUM(OFFSET(J611,1,1,Tableau1[[#This Row],[nombre de sous-niveau]],1)),"")</f>
        <v/>
      </c>
      <c r="K611" s="6">
        <f>IFERROR(IF(Tableau1[[#This Row],[Type Ligne]]="détail",Tableau1[[#This Row],[Quantité Totale]]*Tableau1[[#This Row],[Prix unitaire HT]]*(1-Tableau1[[#This Row],[% remise ligne]]),""),"")</f>
        <v>33.599999999999994</v>
      </c>
      <c r="L611" s="4" t="s">
        <v>24</v>
      </c>
      <c r="M611" s="5">
        <v>0.17</v>
      </c>
    </row>
    <row r="612" spans="1:13" x14ac:dyDescent="0.2">
      <c r="A612" s="3">
        <v>99100000</v>
      </c>
      <c r="B612" s="4" t="s">
        <v>15</v>
      </c>
      <c r="C612" s="3">
        <v>6</v>
      </c>
      <c r="D612" s="3" cm="1">
        <f t="array" ref="D612">MIN(IFERROR(IF(C612-{0;1;2;3;4;5;6;7}&gt;=0,MATCH(C612-{0;1;2;3;4;5;6;7},C613:C$831,0)-1,""),""))</f>
        <v>0</v>
      </c>
      <c r="E612" s="4" t="s">
        <v>16</v>
      </c>
      <c r="F612" s="4" t="s">
        <v>75</v>
      </c>
      <c r="G612" s="5">
        <v>24</v>
      </c>
      <c r="H612" s="5">
        <v>1.62</v>
      </c>
      <c r="I612" s="5">
        <f>IFERROR(_xlfn.XLOOKUP(Tableau1[[#This Row],[Groupe rem. article]],$O$3:$O$6,$P$3:$P$6),"")</f>
        <v>0.3</v>
      </c>
      <c r="J612" s="5" t="str">
        <f ca="1">IFERROR(SUM(OFFSET(J612,1,1,Tableau1[[#This Row],[nombre de sous-niveau]],1)),"")</f>
        <v/>
      </c>
      <c r="K612" s="6">
        <f>IFERROR(IF(Tableau1[[#This Row],[Type Ligne]]="détail",Tableau1[[#This Row],[Quantité Totale]]*Tableau1[[#This Row],[Prix unitaire HT]]*(1-Tableau1[[#This Row],[% remise ligne]]),""),"")</f>
        <v>27.216000000000001</v>
      </c>
      <c r="L612" s="4" t="s">
        <v>24</v>
      </c>
      <c r="M612" s="5">
        <v>0.156</v>
      </c>
    </row>
    <row r="613" spans="1:13" x14ac:dyDescent="0.2">
      <c r="A613" s="3">
        <v>99110000</v>
      </c>
      <c r="B613" s="4" t="s">
        <v>15</v>
      </c>
      <c r="C613" s="3">
        <v>6</v>
      </c>
      <c r="D613" s="3" cm="1">
        <f t="array" ref="D613">MIN(IFERROR(IF(C613-{0;1;2;3;4;5;6;7}&gt;=0,MATCH(C613-{0;1;2;3;4;5;6;7},C614:C$831,0)-1,""),""))</f>
        <v>0</v>
      </c>
      <c r="E613" s="4" t="s">
        <v>16</v>
      </c>
      <c r="F613" s="4" t="s">
        <v>55</v>
      </c>
      <c r="G613" s="5">
        <v>40</v>
      </c>
      <c r="H613" s="5">
        <v>0.23</v>
      </c>
      <c r="I613" s="5">
        <f>IFERROR(_xlfn.XLOOKUP(Tableau1[[#This Row],[Groupe rem. article]],$O$3:$O$6,$P$3:$P$6),"")</f>
        <v>0.3</v>
      </c>
      <c r="J613" s="5" t="str">
        <f ca="1">IFERROR(SUM(OFFSET(J613,1,1,Tableau1[[#This Row],[nombre de sous-niveau]],1)),"")</f>
        <v/>
      </c>
      <c r="K613" s="6">
        <f>IFERROR(IF(Tableau1[[#This Row],[Type Ligne]]="détail",Tableau1[[#This Row],[Quantité Totale]]*Tableau1[[#This Row],[Prix unitaire HT]]*(1-Tableau1[[#This Row],[% remise ligne]]),""),"")</f>
        <v>6.44</v>
      </c>
      <c r="L613" s="4" t="s">
        <v>24</v>
      </c>
      <c r="M613" s="5">
        <v>1.4999999999999999E-2</v>
      </c>
    </row>
    <row r="614" spans="1:13" x14ac:dyDescent="0.2">
      <c r="A614" s="3">
        <v>99120000</v>
      </c>
      <c r="B614" s="4" t="s">
        <v>15</v>
      </c>
      <c r="C614" s="3">
        <v>6</v>
      </c>
      <c r="D614" s="3" cm="1">
        <f t="array" ref="D614">MIN(IFERROR(IF(C614-{0;1;2;3;4;5;6;7}&gt;=0,MATCH(C614-{0;1;2;3;4;5;6;7},C615:C$831,0)-1,""),""))</f>
        <v>0</v>
      </c>
      <c r="E614" s="4" t="s">
        <v>16</v>
      </c>
      <c r="F614" s="4" t="s">
        <v>73</v>
      </c>
      <c r="G614" s="5">
        <v>8</v>
      </c>
      <c r="H614" s="5">
        <v>0.38</v>
      </c>
      <c r="I614" s="5">
        <f>IFERROR(_xlfn.XLOOKUP(Tableau1[[#This Row],[Groupe rem. article]],$O$3:$O$6,$P$3:$P$6),"")</f>
        <v>0.3</v>
      </c>
      <c r="J614" s="5" t="str">
        <f ca="1">IFERROR(SUM(OFFSET(J614,1,1,Tableau1[[#This Row],[nombre de sous-niveau]],1)),"")</f>
        <v/>
      </c>
      <c r="K614" s="6">
        <f>IFERROR(IF(Tableau1[[#This Row],[Type Ligne]]="détail",Tableau1[[#This Row],[Quantité Totale]]*Tableau1[[#This Row],[Prix unitaire HT]]*(1-Tableau1[[#This Row],[% remise ligne]]),""),"")</f>
        <v>2.1279999999999997</v>
      </c>
      <c r="L614" s="4" t="s">
        <v>24</v>
      </c>
      <c r="M614" s="5">
        <v>0.03</v>
      </c>
    </row>
    <row r="615" spans="1:13" x14ac:dyDescent="0.2">
      <c r="A615" s="3">
        <v>99130000</v>
      </c>
      <c r="B615" s="4" t="s">
        <v>15</v>
      </c>
      <c r="C615" s="3">
        <v>6</v>
      </c>
      <c r="D615" s="3" cm="1">
        <f t="array" ref="D615">MIN(IFERROR(IF(C615-{0;1;2;3;4;5;6;7}&gt;=0,MATCH(C615-{0;1;2;3;4;5;6;7},C616:C$831,0)-1,""),""))</f>
        <v>0</v>
      </c>
      <c r="E615" s="4" t="s">
        <v>16</v>
      </c>
      <c r="F615" s="4" t="s">
        <v>156</v>
      </c>
      <c r="G615" s="5">
        <v>48</v>
      </c>
      <c r="H615" s="5">
        <v>0.09</v>
      </c>
      <c r="I615" s="5">
        <f>IFERROR(_xlfn.XLOOKUP(Tableau1[[#This Row],[Groupe rem. article]],$O$3:$O$6,$P$3:$P$6),"")</f>
        <v>0.3</v>
      </c>
      <c r="J615" s="5" t="str">
        <f ca="1">IFERROR(SUM(OFFSET(J615,1,1,Tableau1[[#This Row],[nombre de sous-niveau]],1)),"")</f>
        <v/>
      </c>
      <c r="K615" s="6">
        <f>IFERROR(IF(Tableau1[[#This Row],[Type Ligne]]="détail",Tableau1[[#This Row],[Quantité Totale]]*Tableau1[[#This Row],[Prix unitaire HT]]*(1-Tableau1[[#This Row],[% remise ligne]]),""),"")</f>
        <v>3.024</v>
      </c>
      <c r="L615" s="4" t="s">
        <v>24</v>
      </c>
      <c r="M615" s="5">
        <v>5.0000000000000001E-3</v>
      </c>
    </row>
    <row r="616" spans="1:13" x14ac:dyDescent="0.2">
      <c r="A616" s="3">
        <v>100000000</v>
      </c>
      <c r="B616" s="4" t="s">
        <v>11</v>
      </c>
      <c r="C616" s="3">
        <v>4</v>
      </c>
      <c r="D616" s="3" cm="1">
        <f t="array" ref="D616">MIN(IFERROR(IF(C616-{0;1;2;3;4;5;6;7}&gt;=0,MATCH(C616-{0;1;2;3;4;5;6;7},C617:C$831,0)-1,""),""))</f>
        <v>5</v>
      </c>
      <c r="E616" s="4" t="s">
        <v>12</v>
      </c>
      <c r="F616" s="4" t="s">
        <v>14</v>
      </c>
      <c r="G616" s="5">
        <v>1</v>
      </c>
      <c r="H616" s="5">
        <v>502.24</v>
      </c>
      <c r="I616" s="5" t="str">
        <f>IFERROR(_xlfn.XLOOKUP(Tableau1[[#This Row],[Groupe rem. article]],$O$3:$O$6,$P$3:$P$6),"")</f>
        <v/>
      </c>
      <c r="J616" s="5">
        <f ca="1">IFERROR(SUM(OFFSET(J616,1,1,Tableau1[[#This Row],[nombre de sous-niveau]],1)),"")</f>
        <v>392.04200000000003</v>
      </c>
      <c r="K616" s="6" t="str">
        <f>IFERROR(IF(Tableau1[[#This Row],[Type Ligne]]="détail",Tableau1[[#This Row],[Quantité Totale]]*Tableau1[[#This Row],[Prix unitaire HT]]*(1-Tableau1[[#This Row],[% remise ligne]]),""),"")</f>
        <v/>
      </c>
      <c r="L616" s="4" t="s">
        <v>14</v>
      </c>
      <c r="M616" s="5">
        <v>10.132999999999999</v>
      </c>
    </row>
    <row r="617" spans="1:13" x14ac:dyDescent="0.2">
      <c r="A617" s="3">
        <v>101000000</v>
      </c>
      <c r="B617" s="4" t="s">
        <v>11</v>
      </c>
      <c r="C617" s="3">
        <v>5</v>
      </c>
      <c r="D617" s="3" cm="1">
        <f t="array" ref="D617">MIN(IFERROR(IF(C617-{0;1;2;3;4;5;6;7}&gt;=0,MATCH(C617-{0;1;2;3;4;5;6;7},C618:C$831,0)-1,""),""))</f>
        <v>4</v>
      </c>
      <c r="E617" s="4" t="s">
        <v>17</v>
      </c>
      <c r="F617" s="4" t="s">
        <v>270</v>
      </c>
      <c r="G617" s="5">
        <v>2</v>
      </c>
      <c r="H617" s="5">
        <v>251.12</v>
      </c>
      <c r="I617" s="5" t="str">
        <f>IFERROR(_xlfn.XLOOKUP(Tableau1[[#This Row],[Groupe rem. article]],$O$3:$O$6,$P$3:$P$6),"")</f>
        <v/>
      </c>
      <c r="J617" s="5">
        <f ca="1">IFERROR(SUM(OFFSET(J617,1,1,Tableau1[[#This Row],[nombre de sous-niveau]],1)),"")</f>
        <v>392.04200000000003</v>
      </c>
      <c r="K617" s="6" t="str">
        <f>IFERROR(IF(Tableau1[[#This Row],[Type Ligne]]="détail",Tableau1[[#This Row],[Quantité Totale]]*Tableau1[[#This Row],[Prix unitaire HT]]*(1-Tableau1[[#This Row],[% remise ligne]]),""),"")</f>
        <v/>
      </c>
      <c r="L617" s="4" t="s">
        <v>14</v>
      </c>
      <c r="M617" s="5">
        <v>10.132999999999999</v>
      </c>
    </row>
    <row r="618" spans="1:13" x14ac:dyDescent="0.2">
      <c r="A618" s="3">
        <v>101010000</v>
      </c>
      <c r="B618" s="4" t="s">
        <v>15</v>
      </c>
      <c r="C618" s="3">
        <v>6</v>
      </c>
      <c r="D618" s="3" cm="1">
        <f t="array" ref="D618">MIN(IFERROR(IF(C618-{0;1;2;3;4;5;6;7}&gt;=0,MATCH(C618-{0;1;2;3;4;5;6;7},C619:C$831,0)-1,""),""))</f>
        <v>0</v>
      </c>
      <c r="E618" s="4" t="s">
        <v>16</v>
      </c>
      <c r="F618" s="4" t="s">
        <v>271</v>
      </c>
      <c r="G618" s="5">
        <v>4</v>
      </c>
      <c r="H618" s="5">
        <v>74.41</v>
      </c>
      <c r="I618" s="5">
        <f>IFERROR(_xlfn.XLOOKUP(Tableau1[[#This Row],[Groupe rem. article]],$O$3:$O$6,$P$3:$P$6),"")</f>
        <v>0.2</v>
      </c>
      <c r="J618" s="5" t="str">
        <f ca="1">IFERROR(SUM(OFFSET(J618,1,1,Tableau1[[#This Row],[nombre de sous-niveau]],1)),"")</f>
        <v/>
      </c>
      <c r="K618" s="6">
        <f>IFERROR(IF(Tableau1[[#This Row],[Type Ligne]]="détail",Tableau1[[#This Row],[Quantité Totale]]*Tableau1[[#This Row],[Prix unitaire HT]]*(1-Tableau1[[#This Row],[% remise ligne]]),""),"")</f>
        <v>238.11199999999999</v>
      </c>
      <c r="L618" s="4" t="s">
        <v>186</v>
      </c>
      <c r="M618" s="5">
        <v>9.61</v>
      </c>
    </row>
    <row r="619" spans="1:13" x14ac:dyDescent="0.2">
      <c r="A619" s="3">
        <v>101020000</v>
      </c>
      <c r="B619" s="4" t="s">
        <v>15</v>
      </c>
      <c r="C619" s="3">
        <v>6</v>
      </c>
      <c r="D619" s="3" cm="1">
        <f t="array" ref="D619">MIN(IFERROR(IF(C619-{0;1;2;3;4;5;6;7}&gt;=0,MATCH(C619-{0;1;2;3;4;5;6;7},C620:C$831,0)-1,""),""))</f>
        <v>0</v>
      </c>
      <c r="E619" s="4" t="s">
        <v>16</v>
      </c>
      <c r="F619" s="4" t="s">
        <v>134</v>
      </c>
      <c r="G619" s="5">
        <v>130</v>
      </c>
      <c r="H619" s="5">
        <v>7.0000000000000007E-2</v>
      </c>
      <c r="I619" s="5">
        <f>IFERROR(_xlfn.XLOOKUP(Tableau1[[#This Row],[Groupe rem. article]],$O$3:$O$6,$P$3:$P$6),"")</f>
        <v>0.3</v>
      </c>
      <c r="J619" s="5" t="str">
        <f ca="1">IFERROR(SUM(OFFSET(J619,1,1,Tableau1[[#This Row],[nombre de sous-niveau]],1)),"")</f>
        <v/>
      </c>
      <c r="K619" s="6">
        <f>IFERROR(IF(Tableau1[[#This Row],[Type Ligne]]="détail",Tableau1[[#This Row],[Quantité Totale]]*Tableau1[[#This Row],[Prix unitaire HT]]*(1-Tableau1[[#This Row],[% remise ligne]]),""),"")</f>
        <v>6.370000000000001</v>
      </c>
      <c r="L619" s="4" t="s">
        <v>24</v>
      </c>
      <c r="M619" s="5">
        <v>4.0000000000000001E-3</v>
      </c>
    </row>
    <row r="620" spans="1:13" x14ac:dyDescent="0.2">
      <c r="A620" s="3">
        <v>101030000</v>
      </c>
      <c r="B620" s="4" t="s">
        <v>15</v>
      </c>
      <c r="C620" s="3">
        <v>6</v>
      </c>
      <c r="D620" s="3" cm="1">
        <f t="array" ref="D620">MIN(IFERROR(IF(C620-{0;1;2;3;4;5;6;7}&gt;=0,MATCH(C620-{0;1;2;3;4;5;6;7},C621:C$831,0)-1,""),""))</f>
        <v>0</v>
      </c>
      <c r="E620" s="4" t="s">
        <v>16</v>
      </c>
      <c r="F620" s="4" t="s">
        <v>272</v>
      </c>
      <c r="G620" s="5">
        <v>130</v>
      </c>
      <c r="H620" s="5">
        <v>0.68</v>
      </c>
      <c r="I620" s="5">
        <f>IFERROR(_xlfn.XLOOKUP(Tableau1[[#This Row],[Groupe rem. article]],$O$3:$O$6,$P$3:$P$6),"")</f>
        <v>0.3</v>
      </c>
      <c r="J620" s="5" t="str">
        <f ca="1">IFERROR(SUM(OFFSET(J620,1,1,Tableau1[[#This Row],[nombre de sous-niveau]],1)),"")</f>
        <v/>
      </c>
      <c r="K620" s="6">
        <f>IFERROR(IF(Tableau1[[#This Row],[Type Ligne]]="détail",Tableau1[[#This Row],[Quantité Totale]]*Tableau1[[#This Row],[Prix unitaire HT]]*(1-Tableau1[[#This Row],[% remise ligne]]),""),"")</f>
        <v>61.88</v>
      </c>
      <c r="L620" s="4" t="s">
        <v>24</v>
      </c>
      <c r="M620" s="5">
        <v>3.0000000000000001E-3</v>
      </c>
    </row>
    <row r="621" spans="1:13" x14ac:dyDescent="0.2">
      <c r="A621" s="3">
        <v>101040000</v>
      </c>
      <c r="B621" s="4" t="s">
        <v>15</v>
      </c>
      <c r="C621" s="3">
        <v>6</v>
      </c>
      <c r="D621" s="3" cm="1">
        <f t="array" ref="D621">MIN(IFERROR(IF(C621-{0;1;2;3;4;5;6;7}&gt;=0,MATCH(C621-{0;1;2;3;4;5;6;7},C622:C$831,0)-1,""),""))</f>
        <v>0</v>
      </c>
      <c r="E621" s="4" t="s">
        <v>16</v>
      </c>
      <c r="F621" s="4" t="s">
        <v>273</v>
      </c>
      <c r="G621" s="5">
        <v>7.5</v>
      </c>
      <c r="H621" s="5">
        <v>14.28</v>
      </c>
      <c r="I621" s="5">
        <f>IFERROR(_xlfn.XLOOKUP(Tableau1[[#This Row],[Groupe rem. article]],$O$3:$O$6,$P$3:$P$6),"")</f>
        <v>0.2</v>
      </c>
      <c r="J621" s="5" t="str">
        <f ca="1">IFERROR(SUM(OFFSET(J621,1,1,Tableau1[[#This Row],[nombre de sous-niveau]],1)),"")</f>
        <v/>
      </c>
      <c r="K621" s="6">
        <f>IFERROR(IF(Tableau1[[#This Row],[Type Ligne]]="détail",Tableau1[[#This Row],[Quantité Totale]]*Tableau1[[#This Row],[Prix unitaire HT]]*(1-Tableau1[[#This Row],[% remise ligne]]),""),"")</f>
        <v>85.68</v>
      </c>
      <c r="L621" s="4" t="s">
        <v>186</v>
      </c>
      <c r="M621" s="5">
        <v>0.51600000000000001</v>
      </c>
    </row>
    <row r="622" spans="1:13" x14ac:dyDescent="0.2">
      <c r="A622" s="3">
        <v>102000000</v>
      </c>
      <c r="B622" s="4" t="s">
        <v>11</v>
      </c>
      <c r="C622" s="3">
        <v>3</v>
      </c>
      <c r="D622" s="3" cm="1">
        <f t="array" ref="D622">MIN(IFERROR(IF(C622-{0;1;2;3;4;5;6;7}&gt;=0,MATCH(C622-{0;1;2;3;4;5;6;7},C623:C$831,0)-1,""),""))</f>
        <v>2</v>
      </c>
      <c r="E622" s="4" t="s">
        <v>12</v>
      </c>
      <c r="F622" s="4" t="s">
        <v>14</v>
      </c>
      <c r="G622" s="5">
        <v>1</v>
      </c>
      <c r="H622" s="5">
        <v>161.26</v>
      </c>
      <c r="I622" s="5" t="str">
        <f>IFERROR(_xlfn.XLOOKUP(Tableau1[[#This Row],[Groupe rem. article]],$O$3:$O$6,$P$3:$P$6),"")</f>
        <v/>
      </c>
      <c r="J622" s="5">
        <f ca="1">IFERROR(SUM(OFFSET(J622,1,1,Tableau1[[#This Row],[nombre de sous-niveau]],1)),"")</f>
        <v>112.88199999999999</v>
      </c>
      <c r="K622" s="6" t="str">
        <f>IFERROR(IF(Tableau1[[#This Row],[Type Ligne]]="détail",Tableau1[[#This Row],[Quantité Totale]]*Tableau1[[#This Row],[Prix unitaire HT]]*(1-Tableau1[[#This Row],[% remise ligne]]),""),"")</f>
        <v/>
      </c>
      <c r="L622" s="4" t="s">
        <v>14</v>
      </c>
      <c r="M622" s="5">
        <v>11.353</v>
      </c>
    </row>
    <row r="623" spans="1:13" x14ac:dyDescent="0.2">
      <c r="A623" s="3">
        <v>103000000</v>
      </c>
      <c r="B623" s="4" t="s">
        <v>15</v>
      </c>
      <c r="C623" s="3">
        <v>4</v>
      </c>
      <c r="D623" s="3" cm="1">
        <f t="array" ref="D623">MIN(IFERROR(IF(C623-{0;1;2;3;4;5;6;7}&gt;=0,MATCH(C623-{0;1;2;3;4;5;6;7},C624:C$831,0)-1,""),""))</f>
        <v>0</v>
      </c>
      <c r="E623" s="4" t="s">
        <v>16</v>
      </c>
      <c r="F623" s="4" t="s">
        <v>209</v>
      </c>
      <c r="G623" s="5">
        <v>1</v>
      </c>
      <c r="H623" s="5">
        <v>123.26</v>
      </c>
      <c r="I623" s="5">
        <f>IFERROR(_xlfn.XLOOKUP(Tableau1[[#This Row],[Groupe rem. article]],$O$3:$O$6,$P$3:$P$6),"")</f>
        <v>0.3</v>
      </c>
      <c r="J623" s="5" t="str">
        <f ca="1">IFERROR(SUM(OFFSET(J623,1,1,Tableau1[[#This Row],[nombre de sous-niveau]],1)),"")</f>
        <v/>
      </c>
      <c r="K623" s="6">
        <f>IFERROR(IF(Tableau1[[#This Row],[Type Ligne]]="détail",Tableau1[[#This Row],[Quantité Totale]]*Tableau1[[#This Row],[Prix unitaire HT]]*(1-Tableau1[[#This Row],[% remise ligne]]),""),"")</f>
        <v>86.281999999999996</v>
      </c>
      <c r="L623" s="4" t="s">
        <v>24</v>
      </c>
      <c r="M623" s="5">
        <v>11.343</v>
      </c>
    </row>
    <row r="624" spans="1:13" x14ac:dyDescent="0.2">
      <c r="A624" s="3">
        <v>104000000</v>
      </c>
      <c r="B624" s="4" t="s">
        <v>15</v>
      </c>
      <c r="C624" s="3">
        <v>4</v>
      </c>
      <c r="D624" s="3" cm="1">
        <f t="array" ref="D624">MIN(IFERROR(IF(C624-{0;1;2;3;4;5;6;7}&gt;=0,MATCH(C624-{0;1;2;3;4;5;6;7},C625:C$831,0)-1,""),""))</f>
        <v>0</v>
      </c>
      <c r="E624" s="4" t="s">
        <v>16</v>
      </c>
      <c r="F624" s="4" t="s">
        <v>50</v>
      </c>
      <c r="G624" s="5">
        <v>100</v>
      </c>
      <c r="H624" s="5">
        <v>0.38</v>
      </c>
      <c r="I624" s="5">
        <f>IFERROR(_xlfn.XLOOKUP(Tableau1[[#This Row],[Groupe rem. article]],$O$3:$O$6,$P$3:$P$6),"")</f>
        <v>0.3</v>
      </c>
      <c r="J624" s="5" t="str">
        <f ca="1">IFERROR(SUM(OFFSET(J624,1,1,Tableau1[[#This Row],[nombre de sous-niveau]],1)),"")</f>
        <v/>
      </c>
      <c r="K624" s="6">
        <f>IFERROR(IF(Tableau1[[#This Row],[Type Ligne]]="détail",Tableau1[[#This Row],[Quantité Totale]]*Tableau1[[#This Row],[Prix unitaire HT]]*(1-Tableau1[[#This Row],[% remise ligne]]),""),"")</f>
        <v>26.599999999999998</v>
      </c>
      <c r="L624" s="4" t="s">
        <v>24</v>
      </c>
      <c r="M624" s="5">
        <v>0.01</v>
      </c>
    </row>
    <row r="625" spans="1:13" x14ac:dyDescent="0.2">
      <c r="A625" s="3">
        <v>105000000</v>
      </c>
      <c r="B625" s="4" t="s">
        <v>11</v>
      </c>
      <c r="C625" s="3">
        <v>3</v>
      </c>
      <c r="D625" s="3" cm="1">
        <f t="array" ref="D625">MIN(IFERROR(IF(C625-{0;1;2;3;4;5;6;7}&gt;=0,MATCH(C625-{0;1;2;3;4;5;6;7},C626:C$831,0)-1,""),""))</f>
        <v>1</v>
      </c>
      <c r="E625" s="4" t="s">
        <v>12</v>
      </c>
      <c r="F625" s="4" t="s">
        <v>14</v>
      </c>
      <c r="G625" s="5">
        <v>1</v>
      </c>
      <c r="H625" s="5">
        <v>77.7</v>
      </c>
      <c r="I625" s="5" t="str">
        <f>IFERROR(_xlfn.XLOOKUP(Tableau1[[#This Row],[Groupe rem. article]],$O$3:$O$6,$P$3:$P$6),"")</f>
        <v/>
      </c>
      <c r="J625" s="5">
        <f ca="1">IFERROR(SUM(OFFSET(J625,1,1,Tableau1[[#This Row],[nombre de sous-niveau]],1)),"")</f>
        <v>62.16</v>
      </c>
      <c r="K625" s="6" t="str">
        <f>IFERROR(IF(Tableau1[[#This Row],[Type Ligne]]="détail",Tableau1[[#This Row],[Quantité Totale]]*Tableau1[[#This Row],[Prix unitaire HT]]*(1-Tableau1[[#This Row],[% remise ligne]]),""),"")</f>
        <v/>
      </c>
      <c r="L625" s="4" t="s">
        <v>14</v>
      </c>
      <c r="M625" s="5">
        <v>1.1399999999999999</v>
      </c>
    </row>
    <row r="626" spans="1:13" x14ac:dyDescent="0.2">
      <c r="A626" s="3">
        <v>106000000</v>
      </c>
      <c r="B626" s="4" t="s">
        <v>15</v>
      </c>
      <c r="C626" s="3">
        <v>4</v>
      </c>
      <c r="D626" s="3" cm="1">
        <f t="array" ref="D626">MIN(IFERROR(IF(C626-{0;1;2;3;4;5;6;7}&gt;=0,MATCH(C626-{0;1;2;3;4;5;6;7},C627:C$831,0)-1,""),""))</f>
        <v>0</v>
      </c>
      <c r="E626" s="4" t="s">
        <v>16</v>
      </c>
      <c r="F626" s="4" t="s">
        <v>211</v>
      </c>
      <c r="G626" s="5">
        <v>10</v>
      </c>
      <c r="H626" s="5">
        <v>7.77</v>
      </c>
      <c r="I626" s="5">
        <f>IFERROR(_xlfn.XLOOKUP(Tableau1[[#This Row],[Groupe rem. article]],$O$3:$O$6,$P$3:$P$6),"")</f>
        <v>0.2</v>
      </c>
      <c r="J626" s="5" t="str">
        <f ca="1">IFERROR(SUM(OFFSET(J626,1,1,Tableau1[[#This Row],[nombre de sous-niveau]],1)),"")</f>
        <v/>
      </c>
      <c r="K626" s="6">
        <f>IFERROR(IF(Tableau1[[#This Row],[Type Ligne]]="détail",Tableau1[[#This Row],[Quantité Totale]]*Tableau1[[#This Row],[Prix unitaire HT]]*(1-Tableau1[[#This Row],[% remise ligne]]),""),"")</f>
        <v>62.16</v>
      </c>
      <c r="L626" s="4" t="s">
        <v>186</v>
      </c>
      <c r="M626" s="5">
        <v>1.1399999999999999</v>
      </c>
    </row>
    <row r="627" spans="1:13" x14ac:dyDescent="0.2">
      <c r="A627" s="3">
        <v>107000000</v>
      </c>
      <c r="B627" s="4" t="s">
        <v>11</v>
      </c>
      <c r="C627" s="3">
        <v>2</v>
      </c>
      <c r="D627" s="3" cm="1">
        <f t="array" ref="D627">MIN(IFERROR(IF(C627-{0;1;2;3;4;5;6;7}&gt;=0,MATCH(C627-{0;1;2;3;4;5;6;7},C628:C$831,0)-1,""),""))</f>
        <v>64</v>
      </c>
      <c r="E627" s="4" t="s">
        <v>12</v>
      </c>
      <c r="F627" s="4" t="s">
        <v>14</v>
      </c>
      <c r="G627" s="5">
        <v>1</v>
      </c>
      <c r="H627" s="5">
        <v>9132.75</v>
      </c>
      <c r="I627" s="5" t="str">
        <f>IFERROR(_xlfn.XLOOKUP(Tableau1[[#This Row],[Groupe rem. article]],$O$3:$O$6,$P$3:$P$6),"")</f>
        <v/>
      </c>
      <c r="J627" s="5">
        <f ca="1">IFERROR(SUM(OFFSET(J627,1,1,Tableau1[[#This Row],[nombre de sous-niveau]],1)),"")</f>
        <v>6723.4608799999996</v>
      </c>
      <c r="K627" s="6" t="str">
        <f>IFERROR(IF(Tableau1[[#This Row],[Type Ligne]]="détail",Tableau1[[#This Row],[Quantité Totale]]*Tableau1[[#This Row],[Prix unitaire HT]]*(1-Tableau1[[#This Row],[% remise ligne]]),""),"")</f>
        <v/>
      </c>
      <c r="L627" s="4" t="s">
        <v>14</v>
      </c>
      <c r="M627" s="5">
        <v>79.034000000000006</v>
      </c>
    </row>
    <row r="628" spans="1:13" x14ac:dyDescent="0.2">
      <c r="A628" s="3">
        <v>108000000</v>
      </c>
      <c r="B628" s="4" t="s">
        <v>11</v>
      </c>
      <c r="C628" s="3">
        <v>3</v>
      </c>
      <c r="D628" s="3" cm="1">
        <f t="array" ref="D628">MIN(IFERROR(IF(C628-{0;1;2;3;4;5;6;7}&gt;=0,MATCH(C628-{0;1;2;3;4;5;6;7},C629:C$831,0)-1,""),""))</f>
        <v>25</v>
      </c>
      <c r="E628" s="4" t="s">
        <v>12</v>
      </c>
      <c r="F628" s="4" t="s">
        <v>14</v>
      </c>
      <c r="G628" s="5">
        <v>1</v>
      </c>
      <c r="H628" s="5">
        <v>1704.68</v>
      </c>
      <c r="I628" s="5" t="str">
        <f>IFERROR(_xlfn.XLOOKUP(Tableau1[[#This Row],[Groupe rem. article]],$O$3:$O$6,$P$3:$P$6),"")</f>
        <v/>
      </c>
      <c r="J628" s="5">
        <f ca="1">IFERROR(SUM(OFFSET(J628,1,1,Tableau1[[#This Row],[nombre de sous-niveau]],1)),"")</f>
        <v>1126.0112000000001</v>
      </c>
      <c r="K628" s="6" t="str">
        <f>IFERROR(IF(Tableau1[[#This Row],[Type Ligne]]="détail",Tableau1[[#This Row],[Quantité Totale]]*Tableau1[[#This Row],[Prix unitaire HT]]*(1-Tableau1[[#This Row],[% remise ligne]]),""),"")</f>
        <v/>
      </c>
      <c r="L628" s="4" t="s">
        <v>14</v>
      </c>
      <c r="M628" s="5">
        <v>18.884</v>
      </c>
    </row>
    <row r="629" spans="1:13" x14ac:dyDescent="0.2">
      <c r="A629" s="3">
        <v>109000000</v>
      </c>
      <c r="B629" s="4" t="s">
        <v>11</v>
      </c>
      <c r="C629" s="3">
        <v>4</v>
      </c>
      <c r="D629" s="3" cm="1">
        <f t="array" ref="D629">MIN(IFERROR(IF(C629-{0;1;2;3;4;5;6;7}&gt;=0,MATCH(C629-{0;1;2;3;4;5;6;7},C630:C$831,0)-1,""),""))</f>
        <v>5</v>
      </c>
      <c r="E629" s="4" t="s">
        <v>17</v>
      </c>
      <c r="F629" s="4" t="s">
        <v>274</v>
      </c>
      <c r="G629" s="5">
        <v>22</v>
      </c>
      <c r="H629" s="5">
        <v>32.648181818181818</v>
      </c>
      <c r="I629" s="5" t="str">
        <f>IFERROR(_xlfn.XLOOKUP(Tableau1[[#This Row],[Groupe rem. article]],$O$3:$O$6,$P$3:$P$6),"")</f>
        <v/>
      </c>
      <c r="J629" s="5">
        <f ca="1">IFERROR(SUM(OFFSET(J629,1,1,Tableau1[[#This Row],[nombre de sous-niveau]],1)),"")</f>
        <v>436.33920000000001</v>
      </c>
      <c r="K629" s="6" t="str">
        <f>IFERROR(IF(Tableau1[[#This Row],[Type Ligne]]="détail",Tableau1[[#This Row],[Quantité Totale]]*Tableau1[[#This Row],[Prix unitaire HT]]*(1-Tableau1[[#This Row],[% remise ligne]]),""),"")</f>
        <v/>
      </c>
      <c r="L629" s="4" t="s">
        <v>14</v>
      </c>
      <c r="M629" s="5">
        <v>6.0609999999999999</v>
      </c>
    </row>
    <row r="630" spans="1:13" x14ac:dyDescent="0.2">
      <c r="A630" s="3">
        <v>109010000</v>
      </c>
      <c r="B630" s="4" t="s">
        <v>15</v>
      </c>
      <c r="C630" s="3">
        <v>5</v>
      </c>
      <c r="D630" s="3" cm="1">
        <f t="array" ref="D630">MIN(IFERROR(IF(C630-{0;1;2;3;4;5;6;7}&gt;=0,MATCH(C630-{0;1;2;3;4;5;6;7},C631:C$831,0)-1,""),""))</f>
        <v>0</v>
      </c>
      <c r="E630" s="4" t="s">
        <v>16</v>
      </c>
      <c r="F630" s="4" t="s">
        <v>193</v>
      </c>
      <c r="G630" s="5">
        <v>17.600000000000001</v>
      </c>
      <c r="H630" s="5">
        <v>37.75</v>
      </c>
      <c r="I630" s="5">
        <f>IFERROR(_xlfn.XLOOKUP(Tableau1[[#This Row],[Groupe rem. article]],$O$3:$O$6,$P$3:$P$6),"")</f>
        <v>0.4</v>
      </c>
      <c r="J630" s="5" t="str">
        <f ca="1">IFERROR(SUM(OFFSET(J630,1,1,Tableau1[[#This Row],[nombre de sous-niveau]],1)),"")</f>
        <v/>
      </c>
      <c r="K630" s="6">
        <f>IFERROR(IF(Tableau1[[#This Row],[Type Ligne]]="détail",Tableau1[[#This Row],[Quantité Totale]]*Tableau1[[#This Row],[Prix unitaire HT]]*(1-Tableau1[[#This Row],[% remise ligne]]),""),"")</f>
        <v>398.64000000000004</v>
      </c>
      <c r="L630" s="4" t="s">
        <v>19</v>
      </c>
      <c r="M630" s="5">
        <v>5.9420000000000002</v>
      </c>
    </row>
    <row r="631" spans="1:13" x14ac:dyDescent="0.2">
      <c r="A631" s="3">
        <v>109020000</v>
      </c>
      <c r="B631" s="4" t="s">
        <v>15</v>
      </c>
      <c r="C631" s="3">
        <v>5</v>
      </c>
      <c r="D631" s="3" cm="1">
        <f t="array" ref="D631">MIN(IFERROR(IF(C631-{0;1;2;3;4;5;6;7}&gt;=0,MATCH(C631-{0;1;2;3;4;5;6;7},C632:C$831,0)-1,""),""))</f>
        <v>0</v>
      </c>
      <c r="E631" s="4" t="s">
        <v>16</v>
      </c>
      <c r="F631" s="4" t="s">
        <v>194</v>
      </c>
      <c r="G631" s="5">
        <v>176</v>
      </c>
      <c r="H631" s="5">
        <v>0.26</v>
      </c>
      <c r="I631" s="5">
        <f>IFERROR(_xlfn.XLOOKUP(Tableau1[[#This Row],[Groupe rem. article]],$O$3:$O$6,$P$3:$P$6),"")</f>
        <v>0.3</v>
      </c>
      <c r="J631" s="5" t="str">
        <f ca="1">IFERROR(SUM(OFFSET(J631,1,1,Tableau1[[#This Row],[nombre de sous-niveau]],1)),"")</f>
        <v/>
      </c>
      <c r="K631" s="6">
        <f>IFERROR(IF(Tableau1[[#This Row],[Type Ligne]]="détail",Tableau1[[#This Row],[Quantité Totale]]*Tableau1[[#This Row],[Prix unitaire HT]]*(1-Tableau1[[#This Row],[% remise ligne]]),""),"")</f>
        <v>32.032000000000004</v>
      </c>
      <c r="L631" s="4" t="s">
        <v>24</v>
      </c>
      <c r="M631" s="5">
        <v>1.4999999999999999E-2</v>
      </c>
    </row>
    <row r="632" spans="1:13" x14ac:dyDescent="0.2">
      <c r="A632" s="3">
        <v>109030000</v>
      </c>
      <c r="B632" s="4" t="s">
        <v>15</v>
      </c>
      <c r="C632" s="3">
        <v>5</v>
      </c>
      <c r="D632" s="3" cm="1">
        <f t="array" ref="D632">MIN(IFERROR(IF(C632-{0;1;2;3;4;5;6;7}&gt;=0,MATCH(C632-{0;1;2;3;4;5;6;7},C633:C$831,0)-1,""),""))</f>
        <v>0</v>
      </c>
      <c r="E632" s="4" t="s">
        <v>16</v>
      </c>
      <c r="F632" s="4" t="s">
        <v>195</v>
      </c>
      <c r="G632" s="5">
        <v>176</v>
      </c>
      <c r="H632" s="5">
        <v>0.04</v>
      </c>
      <c r="I632" s="5">
        <f>IFERROR(_xlfn.XLOOKUP(Tableau1[[#This Row],[Groupe rem. article]],$O$3:$O$6,$P$3:$P$6),"")</f>
        <v>0.3</v>
      </c>
      <c r="J632" s="5" t="str">
        <f ca="1">IFERROR(SUM(OFFSET(J632,1,1,Tableau1[[#This Row],[nombre de sous-niveau]],1)),"")</f>
        <v/>
      </c>
      <c r="K632" s="6">
        <f>IFERROR(IF(Tableau1[[#This Row],[Type Ligne]]="détail",Tableau1[[#This Row],[Quantité Totale]]*Tableau1[[#This Row],[Prix unitaire HT]]*(1-Tableau1[[#This Row],[% remise ligne]]),""),"")</f>
        <v>4.9279999999999999</v>
      </c>
      <c r="L632" s="4" t="s">
        <v>24</v>
      </c>
      <c r="M632" s="5">
        <v>1E-3</v>
      </c>
    </row>
    <row r="633" spans="1:13" x14ac:dyDescent="0.2">
      <c r="A633" s="3">
        <v>109040000</v>
      </c>
      <c r="B633" s="4" t="s">
        <v>15</v>
      </c>
      <c r="C633" s="3">
        <v>5</v>
      </c>
      <c r="D633" s="3" cm="1">
        <f t="array" ref="D633">MIN(IFERROR(IF(C633-{0;1;2;3;4;5;6;7}&gt;=0,MATCH(C633-{0;1;2;3;4;5;6;7},C634:C$831,0)-1,""),""))</f>
        <v>0</v>
      </c>
      <c r="E633" s="4" t="s">
        <v>16</v>
      </c>
      <c r="F633" s="4" t="s">
        <v>275</v>
      </c>
      <c r="G633" s="5">
        <v>2.1999999999999999E-2</v>
      </c>
      <c r="H633" s="5">
        <v>0</v>
      </c>
      <c r="I633" s="5" t="str">
        <f>IFERROR(_xlfn.XLOOKUP(Tableau1[[#This Row],[Groupe rem. article]],$O$3:$O$6,$P$3:$P$6),"")</f>
        <v/>
      </c>
      <c r="J633" s="5" t="str">
        <f ca="1">IFERROR(SUM(OFFSET(J633,1,1,Tableau1[[#This Row],[nombre de sous-niveau]],1)),"")</f>
        <v/>
      </c>
      <c r="K633" s="6" t="str">
        <f>IFERROR(IF(Tableau1[[#This Row],[Type Ligne]]="détail",Tableau1[[#This Row],[Quantité Totale]]*Tableau1[[#This Row],[Prix unitaire HT]]*(1-Tableau1[[#This Row],[% remise ligne]]),""),"")</f>
        <v/>
      </c>
      <c r="L633" s="4" t="s">
        <v>14</v>
      </c>
      <c r="M633" s="5">
        <v>0.1</v>
      </c>
    </row>
    <row r="634" spans="1:13" x14ac:dyDescent="0.2">
      <c r="A634" s="3">
        <v>109050000</v>
      </c>
      <c r="B634" s="4" t="s">
        <v>15</v>
      </c>
      <c r="C634" s="3">
        <v>5</v>
      </c>
      <c r="D634" s="3" cm="1">
        <f t="array" ref="D634">MIN(IFERROR(IF(C634-{0;1;2;3;4;5;6;7}&gt;=0,MATCH(C634-{0;1;2;3;4;5;6;7},C635:C$831,0)-1,""),""))</f>
        <v>0</v>
      </c>
      <c r="E634" s="4" t="s">
        <v>16</v>
      </c>
      <c r="F634" s="4" t="s">
        <v>101</v>
      </c>
      <c r="G634" s="5">
        <v>17.600000000000001</v>
      </c>
      <c r="H634" s="5">
        <v>0.06</v>
      </c>
      <c r="I634" s="5">
        <f>IFERROR(_xlfn.XLOOKUP(Tableau1[[#This Row],[Groupe rem. article]],$O$3:$O$6,$P$3:$P$6),"")</f>
        <v>0.3</v>
      </c>
      <c r="J634" s="5" t="str">
        <f ca="1">IFERROR(SUM(OFFSET(J634,1,1,Tableau1[[#This Row],[nombre de sous-niveau]],1)),"")</f>
        <v/>
      </c>
      <c r="K634" s="6">
        <f>IFERROR(IF(Tableau1[[#This Row],[Type Ligne]]="détail",Tableau1[[#This Row],[Quantité Totale]]*Tableau1[[#This Row],[Prix unitaire HT]]*(1-Tableau1[[#This Row],[% remise ligne]]),""),"")</f>
        <v>0.73919999999999997</v>
      </c>
      <c r="L634" s="4" t="s">
        <v>24</v>
      </c>
      <c r="M634" s="5">
        <v>3.0000000000000001E-3</v>
      </c>
    </row>
    <row r="635" spans="1:13" x14ac:dyDescent="0.2">
      <c r="A635" s="3">
        <v>110000000</v>
      </c>
      <c r="B635" s="4" t="s">
        <v>15</v>
      </c>
      <c r="C635" s="3">
        <v>4</v>
      </c>
      <c r="D635" s="3" cm="1">
        <f t="array" ref="D635">MIN(IFERROR(IF(C635-{0;1;2;3;4;5;6;7}&gt;=0,MATCH(C635-{0;1;2;3;4;5;6;7},C636:C$831,0)-1,""),""))</f>
        <v>0</v>
      </c>
      <c r="E635" s="4" t="s">
        <v>16</v>
      </c>
      <c r="F635" s="4" t="s">
        <v>170</v>
      </c>
      <c r="G635" s="5">
        <v>3</v>
      </c>
      <c r="H635" s="5">
        <v>0.24</v>
      </c>
      <c r="I635" s="5">
        <f>IFERROR(_xlfn.XLOOKUP(Tableau1[[#This Row],[Groupe rem. article]],$O$3:$O$6,$P$3:$P$6),"")</f>
        <v>0.3</v>
      </c>
      <c r="J635" s="5" t="str">
        <f ca="1">IFERROR(SUM(OFFSET(J635,1,1,Tableau1[[#This Row],[nombre de sous-niveau]],1)),"")</f>
        <v/>
      </c>
      <c r="K635" s="6">
        <f>IFERROR(IF(Tableau1[[#This Row],[Type Ligne]]="détail",Tableau1[[#This Row],[Quantité Totale]]*Tableau1[[#This Row],[Prix unitaire HT]]*(1-Tableau1[[#This Row],[% remise ligne]]),""),"")</f>
        <v>0.504</v>
      </c>
      <c r="L635" s="4" t="s">
        <v>24</v>
      </c>
      <c r="M635" s="5">
        <v>5.0000000000000001E-3</v>
      </c>
    </row>
    <row r="636" spans="1:13" x14ac:dyDescent="0.2">
      <c r="A636" s="3">
        <v>111000000</v>
      </c>
      <c r="B636" s="4" t="s">
        <v>11</v>
      </c>
      <c r="C636" s="3">
        <v>4</v>
      </c>
      <c r="D636" s="3" cm="1">
        <f t="array" ref="D636">MIN(IFERROR(IF(C636-{0;1;2;3;4;5;6;7}&gt;=0,MATCH(C636-{0;1;2;3;4;5;6;7},C637:C$831,0)-1,""),""))</f>
        <v>10</v>
      </c>
      <c r="E636" s="4" t="s">
        <v>17</v>
      </c>
      <c r="F636" s="4" t="s">
        <v>214</v>
      </c>
      <c r="G636" s="5">
        <v>3</v>
      </c>
      <c r="H636" s="5">
        <v>47.81</v>
      </c>
      <c r="I636" s="5" t="str">
        <f>IFERROR(_xlfn.XLOOKUP(Tableau1[[#This Row],[Groupe rem. article]],$O$3:$O$6,$P$3:$P$6),"")</f>
        <v/>
      </c>
      <c r="J636" s="5">
        <f ca="1">IFERROR(SUM(OFFSET(J636,1,1,Tableau1[[#This Row],[nombre de sous-niveau]],1)),"")</f>
        <v>99.578999999999994</v>
      </c>
      <c r="K636" s="6" t="str">
        <f>IFERROR(IF(Tableau1[[#This Row],[Type Ligne]]="détail",Tableau1[[#This Row],[Quantité Totale]]*Tableau1[[#This Row],[Prix unitaire HT]]*(1-Tableau1[[#This Row],[% remise ligne]]),""),"")</f>
        <v/>
      </c>
      <c r="L636" s="4" t="s">
        <v>14</v>
      </c>
      <c r="M636" s="5">
        <v>6.5010000000000003</v>
      </c>
    </row>
    <row r="637" spans="1:13" x14ac:dyDescent="0.2">
      <c r="A637" s="3">
        <v>111010000</v>
      </c>
      <c r="B637" s="4" t="s">
        <v>15</v>
      </c>
      <c r="C637" s="3">
        <v>5</v>
      </c>
      <c r="D637" s="3" cm="1">
        <f t="array" ref="D637">MIN(IFERROR(IF(C637-{0;1;2;3;4;5;6;7}&gt;=0,MATCH(C637-{0;1;2;3;4;5;6;7},C638:C$831,0)-1,""),""))</f>
        <v>0</v>
      </c>
      <c r="E637" s="4" t="s">
        <v>16</v>
      </c>
      <c r="F637" s="4" t="s">
        <v>215</v>
      </c>
      <c r="G637" s="5">
        <v>3</v>
      </c>
      <c r="H637" s="5">
        <v>31.05</v>
      </c>
      <c r="I637" s="5">
        <f>IFERROR(_xlfn.XLOOKUP(Tableau1[[#This Row],[Groupe rem. article]],$O$3:$O$6,$P$3:$P$6),"")</f>
        <v>0.3</v>
      </c>
      <c r="J637" s="5" t="str">
        <f ca="1">IFERROR(SUM(OFFSET(J637,1,1,Tableau1[[#This Row],[nombre de sous-niveau]],1)),"")</f>
        <v/>
      </c>
      <c r="K637" s="6">
        <f>IFERROR(IF(Tableau1[[#This Row],[Type Ligne]]="détail",Tableau1[[#This Row],[Quantité Totale]]*Tableau1[[#This Row],[Prix unitaire HT]]*(1-Tableau1[[#This Row],[% remise ligne]]),""),"")</f>
        <v>65.204999999999998</v>
      </c>
      <c r="L637" s="4" t="s">
        <v>24</v>
      </c>
      <c r="M637" s="5">
        <v>5.88</v>
      </c>
    </row>
    <row r="638" spans="1:13" x14ac:dyDescent="0.2">
      <c r="A638" s="3">
        <v>111020000</v>
      </c>
      <c r="B638" s="4" t="s">
        <v>15</v>
      </c>
      <c r="C638" s="3">
        <v>5</v>
      </c>
      <c r="D638" s="3" cm="1">
        <f t="array" ref="D638">MIN(IFERROR(IF(C638-{0;1;2;3;4;5;6;7}&gt;=0,MATCH(C638-{0;1;2;3;4;5;6;7},C639:C$831,0)-1,""),""))</f>
        <v>0</v>
      </c>
      <c r="E638" s="4" t="s">
        <v>16</v>
      </c>
      <c r="F638" s="4" t="s">
        <v>25</v>
      </c>
      <c r="G638" s="5">
        <v>6</v>
      </c>
      <c r="H638" s="5">
        <v>0.17</v>
      </c>
      <c r="I638" s="5">
        <f>IFERROR(_xlfn.XLOOKUP(Tableau1[[#This Row],[Groupe rem. article]],$O$3:$O$6,$P$3:$P$6),"")</f>
        <v>0.3</v>
      </c>
      <c r="J638" s="5" t="str">
        <f ca="1">IFERROR(SUM(OFFSET(J638,1,1,Tableau1[[#This Row],[nombre de sous-niveau]],1)),"")</f>
        <v/>
      </c>
      <c r="K638" s="6">
        <f>IFERROR(IF(Tableau1[[#This Row],[Type Ligne]]="détail",Tableau1[[#This Row],[Quantité Totale]]*Tableau1[[#This Row],[Prix unitaire HT]]*(1-Tableau1[[#This Row],[% remise ligne]]),""),"")</f>
        <v>0.71399999999999997</v>
      </c>
      <c r="L638" s="4" t="s">
        <v>24</v>
      </c>
      <c r="M638" s="5">
        <v>1.4999999999999999E-2</v>
      </c>
    </row>
    <row r="639" spans="1:13" x14ac:dyDescent="0.2">
      <c r="A639" s="3">
        <v>111030000</v>
      </c>
      <c r="B639" s="4" t="s">
        <v>15</v>
      </c>
      <c r="C639" s="3">
        <v>5</v>
      </c>
      <c r="D639" s="3" cm="1">
        <f t="array" ref="D639">MIN(IFERROR(IF(C639-{0;1;2;3;4;5;6;7}&gt;=0,MATCH(C639-{0;1;2;3;4;5;6;7},C640:C$831,0)-1,""),""))</f>
        <v>0</v>
      </c>
      <c r="E639" s="4" t="s">
        <v>16</v>
      </c>
      <c r="F639" s="4" t="s">
        <v>74</v>
      </c>
      <c r="G639" s="5">
        <v>6</v>
      </c>
      <c r="H639" s="5">
        <v>2</v>
      </c>
      <c r="I639" s="5">
        <f>IFERROR(_xlfn.XLOOKUP(Tableau1[[#This Row],[Groupe rem. article]],$O$3:$O$6,$P$3:$P$6),"")</f>
        <v>0.3</v>
      </c>
      <c r="J639" s="5" t="str">
        <f ca="1">IFERROR(SUM(OFFSET(J639,1,1,Tableau1[[#This Row],[nombre de sous-niveau]],1)),"")</f>
        <v/>
      </c>
      <c r="K639" s="6">
        <f>IFERROR(IF(Tableau1[[#This Row],[Type Ligne]]="détail",Tableau1[[#This Row],[Quantité Totale]]*Tableau1[[#This Row],[Prix unitaire HT]]*(1-Tableau1[[#This Row],[% remise ligne]]),""),"")</f>
        <v>8.3999999999999986</v>
      </c>
      <c r="L639" s="4" t="s">
        <v>24</v>
      </c>
      <c r="M639" s="5">
        <v>0.17</v>
      </c>
    </row>
    <row r="640" spans="1:13" x14ac:dyDescent="0.2">
      <c r="A640" s="3">
        <v>111040000</v>
      </c>
      <c r="B640" s="4" t="s">
        <v>15</v>
      </c>
      <c r="C640" s="3">
        <v>5</v>
      </c>
      <c r="D640" s="3" cm="1">
        <f t="array" ref="D640">MIN(IFERROR(IF(C640-{0;1;2;3;4;5;6;7}&gt;=0,MATCH(C640-{0;1;2;3;4;5;6;7},C641:C$831,0)-1,""),""))</f>
        <v>0</v>
      </c>
      <c r="E640" s="4" t="s">
        <v>16</v>
      </c>
      <c r="F640" s="4" t="s">
        <v>75</v>
      </c>
      <c r="G640" s="5">
        <v>6</v>
      </c>
      <c r="H640" s="5">
        <v>1.62</v>
      </c>
      <c r="I640" s="5">
        <f>IFERROR(_xlfn.XLOOKUP(Tableau1[[#This Row],[Groupe rem. article]],$O$3:$O$6,$P$3:$P$6),"")</f>
        <v>0.3</v>
      </c>
      <c r="J640" s="5" t="str">
        <f ca="1">IFERROR(SUM(OFFSET(J640,1,1,Tableau1[[#This Row],[nombre de sous-niveau]],1)),"")</f>
        <v/>
      </c>
      <c r="K640" s="6">
        <f>IFERROR(IF(Tableau1[[#This Row],[Type Ligne]]="détail",Tableau1[[#This Row],[Quantité Totale]]*Tableau1[[#This Row],[Prix unitaire HT]]*(1-Tableau1[[#This Row],[% remise ligne]]),""),"")</f>
        <v>6.8040000000000003</v>
      </c>
      <c r="L640" s="4" t="s">
        <v>24</v>
      </c>
      <c r="M640" s="5">
        <v>0.156</v>
      </c>
    </row>
    <row r="641" spans="1:13" x14ac:dyDescent="0.2">
      <c r="A641" s="3">
        <v>111050000</v>
      </c>
      <c r="B641" s="4" t="s">
        <v>15</v>
      </c>
      <c r="C641" s="3">
        <v>5</v>
      </c>
      <c r="D641" s="3" cm="1">
        <f t="array" ref="D641">MIN(IFERROR(IF(C641-{0;1;2;3;4;5;6;7}&gt;=0,MATCH(C641-{0;1;2;3;4;5;6;7},C642:C$831,0)-1,""),""))</f>
        <v>0</v>
      </c>
      <c r="E641" s="4" t="s">
        <v>16</v>
      </c>
      <c r="F641" s="4" t="s">
        <v>106</v>
      </c>
      <c r="G641" s="5">
        <v>6</v>
      </c>
      <c r="H641" s="5">
        <v>1.37</v>
      </c>
      <c r="I641" s="5">
        <f>IFERROR(_xlfn.XLOOKUP(Tableau1[[#This Row],[Groupe rem. article]],$O$3:$O$6,$P$3:$P$6),"")</f>
        <v>0.4</v>
      </c>
      <c r="J641" s="5" t="str">
        <f ca="1">IFERROR(SUM(OFFSET(J641,1,1,Tableau1[[#This Row],[nombre de sous-niveau]],1)),"")</f>
        <v/>
      </c>
      <c r="K641" s="6">
        <f>IFERROR(IF(Tableau1[[#This Row],[Type Ligne]]="détail",Tableau1[[#This Row],[Quantité Totale]]*Tableau1[[#This Row],[Prix unitaire HT]]*(1-Tableau1[[#This Row],[% remise ligne]]),""),"")</f>
        <v>4.9320000000000004</v>
      </c>
      <c r="L641" s="4" t="s">
        <v>19</v>
      </c>
      <c r="M641" s="5">
        <v>0.08</v>
      </c>
    </row>
    <row r="642" spans="1:13" x14ac:dyDescent="0.2">
      <c r="A642" s="3">
        <v>111060000</v>
      </c>
      <c r="B642" s="4" t="s">
        <v>15</v>
      </c>
      <c r="C642" s="3">
        <v>5</v>
      </c>
      <c r="D642" s="3" cm="1">
        <f t="array" ref="D642">MIN(IFERROR(IF(C642-{0;1;2;3;4;5;6;7}&gt;=0,MATCH(C642-{0;1;2;3;4;5;6;7},C643:C$831,0)-1,""),""))</f>
        <v>0</v>
      </c>
      <c r="E642" s="4" t="s">
        <v>16</v>
      </c>
      <c r="F642" s="4" t="s">
        <v>27</v>
      </c>
      <c r="G642" s="5">
        <v>6</v>
      </c>
      <c r="H642" s="5">
        <v>0.16</v>
      </c>
      <c r="I642" s="5">
        <f>IFERROR(_xlfn.XLOOKUP(Tableau1[[#This Row],[Groupe rem. article]],$O$3:$O$6,$P$3:$P$6),"")</f>
        <v>0.3</v>
      </c>
      <c r="J642" s="5" t="str">
        <f ca="1">IFERROR(SUM(OFFSET(J642,1,1,Tableau1[[#This Row],[nombre de sous-niveau]],1)),"")</f>
        <v/>
      </c>
      <c r="K642" s="6">
        <f>IFERROR(IF(Tableau1[[#This Row],[Type Ligne]]="détail",Tableau1[[#This Row],[Quantité Totale]]*Tableau1[[#This Row],[Prix unitaire HT]]*(1-Tableau1[[#This Row],[% remise ligne]]),""),"")</f>
        <v>0.67199999999999993</v>
      </c>
      <c r="L642" s="4" t="s">
        <v>24</v>
      </c>
      <c r="M642" s="5">
        <v>7.0000000000000001E-3</v>
      </c>
    </row>
    <row r="643" spans="1:13" x14ac:dyDescent="0.2">
      <c r="A643" s="3">
        <v>111070000</v>
      </c>
      <c r="B643" s="4" t="s">
        <v>15</v>
      </c>
      <c r="C643" s="3">
        <v>5</v>
      </c>
      <c r="D643" s="3" cm="1">
        <f t="array" ref="D643">MIN(IFERROR(IF(C643-{0;1;2;3;4;5;6;7}&gt;=0,MATCH(C643-{0;1;2;3;4;5;6;7},C644:C$831,0)-1,""),""))</f>
        <v>0</v>
      </c>
      <c r="E643" s="4" t="s">
        <v>16</v>
      </c>
      <c r="F643" s="4" t="s">
        <v>216</v>
      </c>
      <c r="G643" s="5">
        <v>3</v>
      </c>
      <c r="H643" s="5">
        <v>2.17</v>
      </c>
      <c r="I643" s="5">
        <f>IFERROR(_xlfn.XLOOKUP(Tableau1[[#This Row],[Groupe rem. article]],$O$3:$O$6,$P$3:$P$6),"")</f>
        <v>0.3</v>
      </c>
      <c r="J643" s="5" t="str">
        <f ca="1">IFERROR(SUM(OFFSET(J643,1,1,Tableau1[[#This Row],[nombre de sous-niveau]],1)),"")</f>
        <v/>
      </c>
      <c r="K643" s="6">
        <f>IFERROR(IF(Tableau1[[#This Row],[Type Ligne]]="détail",Tableau1[[#This Row],[Quantité Totale]]*Tableau1[[#This Row],[Prix unitaire HT]]*(1-Tableau1[[#This Row],[% remise ligne]]),""),"")</f>
        <v>4.5569999999999995</v>
      </c>
      <c r="L643" s="4" t="s">
        <v>24</v>
      </c>
      <c r="M643" s="5">
        <v>0.11</v>
      </c>
    </row>
    <row r="644" spans="1:13" x14ac:dyDescent="0.2">
      <c r="A644" s="3">
        <v>111080000</v>
      </c>
      <c r="B644" s="4" t="s">
        <v>15</v>
      </c>
      <c r="C644" s="3">
        <v>5</v>
      </c>
      <c r="D644" s="3" cm="1">
        <f t="array" ref="D644">MIN(IFERROR(IF(C644-{0;1;2;3;4;5;6;7}&gt;=0,MATCH(C644-{0;1;2;3;4;5;6;7},C645:C$831,0)-1,""),""))</f>
        <v>0</v>
      </c>
      <c r="E644" s="4" t="s">
        <v>16</v>
      </c>
      <c r="F644" s="4" t="s">
        <v>217</v>
      </c>
      <c r="G644" s="5">
        <v>6</v>
      </c>
      <c r="H644" s="5">
        <v>1.35</v>
      </c>
      <c r="I644" s="5">
        <f>IFERROR(_xlfn.XLOOKUP(Tableau1[[#This Row],[Groupe rem. article]],$O$3:$O$6,$P$3:$P$6),"")</f>
        <v>0.3</v>
      </c>
      <c r="J644" s="5" t="str">
        <f ca="1">IFERROR(SUM(OFFSET(J644,1,1,Tableau1[[#This Row],[nombre de sous-niveau]],1)),"")</f>
        <v/>
      </c>
      <c r="K644" s="6">
        <f>IFERROR(IF(Tableau1[[#This Row],[Type Ligne]]="détail",Tableau1[[#This Row],[Quantité Totale]]*Tableau1[[#This Row],[Prix unitaire HT]]*(1-Tableau1[[#This Row],[% remise ligne]]),""),"")</f>
        <v>5.6700000000000008</v>
      </c>
      <c r="L644" s="4" t="s">
        <v>24</v>
      </c>
      <c r="M644" s="5">
        <v>7.4999999999999997E-2</v>
      </c>
    </row>
    <row r="645" spans="1:13" x14ac:dyDescent="0.2">
      <c r="A645" s="3">
        <v>111090000</v>
      </c>
      <c r="B645" s="4" t="s">
        <v>15</v>
      </c>
      <c r="C645" s="3">
        <v>5</v>
      </c>
      <c r="D645" s="3" cm="1">
        <f t="array" ref="D645">MIN(IFERROR(IF(C645-{0;1;2;3;4;5;6;7}&gt;=0,MATCH(C645-{0;1;2;3;4;5;6;7},C646:C$831,0)-1,""),""))</f>
        <v>0</v>
      </c>
      <c r="E645" s="4" t="s">
        <v>16</v>
      </c>
      <c r="F645" s="4" t="s">
        <v>35</v>
      </c>
      <c r="G645" s="5">
        <v>15</v>
      </c>
      <c r="H645" s="5">
        <v>7.0000000000000007E-2</v>
      </c>
      <c r="I645" s="5">
        <f>IFERROR(_xlfn.XLOOKUP(Tableau1[[#This Row],[Groupe rem. article]],$O$3:$O$6,$P$3:$P$6),"")</f>
        <v>0.3</v>
      </c>
      <c r="J645" s="5" t="str">
        <f ca="1">IFERROR(SUM(OFFSET(J645,1,1,Tableau1[[#This Row],[nombre de sous-niveau]],1)),"")</f>
        <v/>
      </c>
      <c r="K645" s="6">
        <f>IFERROR(IF(Tableau1[[#This Row],[Type Ligne]]="détail",Tableau1[[#This Row],[Quantité Totale]]*Tableau1[[#This Row],[Prix unitaire HT]]*(1-Tableau1[[#This Row],[% remise ligne]]),""),"")</f>
        <v>0.73499999999999999</v>
      </c>
      <c r="L645" s="4" t="s">
        <v>24</v>
      </c>
      <c r="M645" s="5">
        <v>3.0000000000000001E-3</v>
      </c>
    </row>
    <row r="646" spans="1:13" x14ac:dyDescent="0.2">
      <c r="A646" s="3">
        <v>111100000</v>
      </c>
      <c r="B646" s="4" t="s">
        <v>15</v>
      </c>
      <c r="C646" s="3">
        <v>5</v>
      </c>
      <c r="D646" s="3" cm="1">
        <f t="array" ref="D646">MIN(IFERROR(IF(C646-{0;1;2;3;4;5;6;7}&gt;=0,MATCH(C646-{0;1;2;3;4;5;6;7},C647:C$831,0)-1,""),""))</f>
        <v>0</v>
      </c>
      <c r="E646" s="4" t="s">
        <v>16</v>
      </c>
      <c r="F646" s="4" t="s">
        <v>156</v>
      </c>
      <c r="G646" s="5">
        <v>30</v>
      </c>
      <c r="H646" s="5">
        <v>0.09</v>
      </c>
      <c r="I646" s="5">
        <f>IFERROR(_xlfn.XLOOKUP(Tableau1[[#This Row],[Groupe rem. article]],$O$3:$O$6,$P$3:$P$6),"")</f>
        <v>0.3</v>
      </c>
      <c r="J646" s="5" t="str">
        <f ca="1">IFERROR(SUM(OFFSET(J646,1,1,Tableau1[[#This Row],[nombre de sous-niveau]],1)),"")</f>
        <v/>
      </c>
      <c r="K646" s="6">
        <f>IFERROR(IF(Tableau1[[#This Row],[Type Ligne]]="détail",Tableau1[[#This Row],[Quantité Totale]]*Tableau1[[#This Row],[Prix unitaire HT]]*(1-Tableau1[[#This Row],[% remise ligne]]),""),"")</f>
        <v>1.8899999999999997</v>
      </c>
      <c r="L646" s="4" t="s">
        <v>24</v>
      </c>
      <c r="M646" s="5">
        <v>5.0000000000000001E-3</v>
      </c>
    </row>
    <row r="647" spans="1:13" x14ac:dyDescent="0.2">
      <c r="A647" s="3">
        <v>112000000</v>
      </c>
      <c r="B647" s="4" t="s">
        <v>11</v>
      </c>
      <c r="C647" s="3">
        <v>4</v>
      </c>
      <c r="D647" s="3" cm="1">
        <f t="array" ref="D647">MIN(IFERROR(IF(C647-{0;1;2;3;4;5;6;7}&gt;=0,MATCH(C647-{0;1;2;3;4;5;6;7},C648:C$831,0)-1,""),""))</f>
        <v>6</v>
      </c>
      <c r="E647" s="4" t="s">
        <v>17</v>
      </c>
      <c r="F647" s="4" t="s">
        <v>276</v>
      </c>
      <c r="G647" s="5">
        <v>19</v>
      </c>
      <c r="H647" s="5">
        <v>44.33</v>
      </c>
      <c r="I647" s="5" t="str">
        <f>IFERROR(_xlfn.XLOOKUP(Tableau1[[#This Row],[Groupe rem. article]],$O$3:$O$6,$P$3:$P$6),"")</f>
        <v/>
      </c>
      <c r="J647" s="5">
        <f ca="1">IFERROR(SUM(OFFSET(J647,1,1,Tableau1[[#This Row],[nombre de sous-niveau]],1)),"")</f>
        <v>589.58900000000006</v>
      </c>
      <c r="K647" s="6" t="str">
        <f>IFERROR(IF(Tableau1[[#This Row],[Type Ligne]]="détail",Tableau1[[#This Row],[Quantité Totale]]*Tableau1[[#This Row],[Prix unitaire HT]]*(1-Tableau1[[#This Row],[% remise ligne]]),""),"")</f>
        <v/>
      </c>
      <c r="L647" s="4" t="s">
        <v>14</v>
      </c>
      <c r="M647" s="5">
        <v>6.3170000000000002</v>
      </c>
    </row>
    <row r="648" spans="1:13" x14ac:dyDescent="0.2">
      <c r="A648" s="3">
        <v>112010000</v>
      </c>
      <c r="B648" s="4" t="s">
        <v>15</v>
      </c>
      <c r="C648" s="3">
        <v>5</v>
      </c>
      <c r="D648" s="3" cm="1">
        <f t="array" ref="D648">MIN(IFERROR(IF(C648-{0;1;2;3;4;5;6;7}&gt;=0,MATCH(C648-{0;1;2;3;4;5;6;7},C649:C$831,0)-1,""),""))</f>
        <v>0</v>
      </c>
      <c r="E648" s="4" t="s">
        <v>16</v>
      </c>
      <c r="F648" s="4" t="s">
        <v>215</v>
      </c>
      <c r="G648" s="5">
        <v>19</v>
      </c>
      <c r="H648" s="5">
        <v>31.05</v>
      </c>
      <c r="I648" s="5">
        <f>IFERROR(_xlfn.XLOOKUP(Tableau1[[#This Row],[Groupe rem. article]],$O$3:$O$6,$P$3:$P$6),"")</f>
        <v>0.3</v>
      </c>
      <c r="J648" s="5" t="str">
        <f ca="1">IFERROR(SUM(OFFSET(J648,1,1,Tableau1[[#This Row],[nombre de sous-niveau]],1)),"")</f>
        <v/>
      </c>
      <c r="K648" s="6">
        <f>IFERROR(IF(Tableau1[[#This Row],[Type Ligne]]="détail",Tableau1[[#This Row],[Quantité Totale]]*Tableau1[[#This Row],[Prix unitaire HT]]*(1-Tableau1[[#This Row],[% remise ligne]]),""),"")</f>
        <v>412.96500000000003</v>
      </c>
      <c r="L648" s="4" t="s">
        <v>24</v>
      </c>
      <c r="M648" s="5">
        <v>5.88</v>
      </c>
    </row>
    <row r="649" spans="1:13" x14ac:dyDescent="0.2">
      <c r="A649" s="3">
        <v>112020000</v>
      </c>
      <c r="B649" s="4" t="s">
        <v>15</v>
      </c>
      <c r="C649" s="3">
        <v>5</v>
      </c>
      <c r="D649" s="3" cm="1">
        <f t="array" ref="D649">MIN(IFERROR(IF(C649-{0;1;2;3;4;5;6;7}&gt;=0,MATCH(C649-{0;1;2;3;4;5;6;7},C650:C$831,0)-1,""),""))</f>
        <v>0</v>
      </c>
      <c r="E649" s="4" t="s">
        <v>16</v>
      </c>
      <c r="F649" s="4" t="s">
        <v>277</v>
      </c>
      <c r="G649" s="5">
        <v>19</v>
      </c>
      <c r="H649" s="5">
        <v>2.68</v>
      </c>
      <c r="I649" s="5">
        <f>IFERROR(_xlfn.XLOOKUP(Tableau1[[#This Row],[Groupe rem. article]],$O$3:$O$6,$P$3:$P$6),"")</f>
        <v>0.3</v>
      </c>
      <c r="J649" s="5" t="str">
        <f ca="1">IFERROR(SUM(OFFSET(J649,1,1,Tableau1[[#This Row],[nombre de sous-niveau]],1)),"")</f>
        <v/>
      </c>
      <c r="K649" s="6">
        <f>IFERROR(IF(Tableau1[[#This Row],[Type Ligne]]="détail",Tableau1[[#This Row],[Quantité Totale]]*Tableau1[[#This Row],[Prix unitaire HT]]*(1-Tableau1[[#This Row],[% remise ligne]]),""),"")</f>
        <v>35.643999999999998</v>
      </c>
      <c r="L649" s="4" t="s">
        <v>24</v>
      </c>
      <c r="M649" s="5">
        <v>0.24399999999999999</v>
      </c>
    </row>
    <row r="650" spans="1:13" x14ac:dyDescent="0.2">
      <c r="A650" s="3">
        <v>112030000</v>
      </c>
      <c r="B650" s="4" t="s">
        <v>15</v>
      </c>
      <c r="C650" s="3">
        <v>5</v>
      </c>
      <c r="D650" s="3" cm="1">
        <f t="array" ref="D650">MIN(IFERROR(IF(C650-{0;1;2;3;4;5;6;7}&gt;=0,MATCH(C650-{0;1;2;3;4;5;6;7},C651:C$831,0)-1,""),""))</f>
        <v>0</v>
      </c>
      <c r="E650" s="4" t="s">
        <v>16</v>
      </c>
      <c r="F650" s="4" t="s">
        <v>216</v>
      </c>
      <c r="G650" s="5">
        <v>38</v>
      </c>
      <c r="H650" s="5">
        <v>2.17</v>
      </c>
      <c r="I650" s="5">
        <f>IFERROR(_xlfn.XLOOKUP(Tableau1[[#This Row],[Groupe rem. article]],$O$3:$O$6,$P$3:$P$6),"")</f>
        <v>0.3</v>
      </c>
      <c r="J650" s="5" t="str">
        <f ca="1">IFERROR(SUM(OFFSET(J650,1,1,Tableau1[[#This Row],[nombre de sous-niveau]],1)),"")</f>
        <v/>
      </c>
      <c r="K650" s="6">
        <f>IFERROR(IF(Tableau1[[#This Row],[Type Ligne]]="détail",Tableau1[[#This Row],[Quantité Totale]]*Tableau1[[#This Row],[Prix unitaire HT]]*(1-Tableau1[[#This Row],[% remise ligne]]),""),"")</f>
        <v>57.721999999999994</v>
      </c>
      <c r="L650" s="4" t="s">
        <v>24</v>
      </c>
      <c r="M650" s="5">
        <v>0.11</v>
      </c>
    </row>
    <row r="651" spans="1:13" x14ac:dyDescent="0.2">
      <c r="A651" s="3">
        <v>112040000</v>
      </c>
      <c r="B651" s="4" t="s">
        <v>15</v>
      </c>
      <c r="C651" s="3">
        <v>5</v>
      </c>
      <c r="D651" s="3" cm="1">
        <f t="array" ref="D651">MIN(IFERROR(IF(C651-{0;1;2;3;4;5;6;7}&gt;=0,MATCH(C651-{0;1;2;3;4;5;6;7},C652:C$831,0)-1,""),""))</f>
        <v>0</v>
      </c>
      <c r="E651" s="4" t="s">
        <v>16</v>
      </c>
      <c r="F651" s="4" t="s">
        <v>217</v>
      </c>
      <c r="G651" s="5">
        <v>76</v>
      </c>
      <c r="H651" s="5">
        <v>1.35</v>
      </c>
      <c r="I651" s="5">
        <f>IFERROR(_xlfn.XLOOKUP(Tableau1[[#This Row],[Groupe rem. article]],$O$3:$O$6,$P$3:$P$6),"")</f>
        <v>0.3</v>
      </c>
      <c r="J651" s="5" t="str">
        <f ca="1">IFERROR(SUM(OFFSET(J651,1,1,Tableau1[[#This Row],[nombre de sous-niveau]],1)),"")</f>
        <v/>
      </c>
      <c r="K651" s="6">
        <f>IFERROR(IF(Tableau1[[#This Row],[Type Ligne]]="détail",Tableau1[[#This Row],[Quantité Totale]]*Tableau1[[#This Row],[Prix unitaire HT]]*(1-Tableau1[[#This Row],[% remise ligne]]),""),"")</f>
        <v>71.820000000000007</v>
      </c>
      <c r="L651" s="4" t="s">
        <v>24</v>
      </c>
      <c r="M651" s="5">
        <v>7.4999999999999997E-2</v>
      </c>
    </row>
    <row r="652" spans="1:13" x14ac:dyDescent="0.2">
      <c r="A652" s="3">
        <v>112050000</v>
      </c>
      <c r="B652" s="4" t="s">
        <v>15</v>
      </c>
      <c r="C652" s="3">
        <v>5</v>
      </c>
      <c r="D652" s="3" cm="1">
        <f t="array" ref="D652">MIN(IFERROR(IF(C652-{0;1;2;3;4;5;6;7}&gt;=0,MATCH(C652-{0;1;2;3;4;5;6;7},C653:C$831,0)-1,""),""))</f>
        <v>0</v>
      </c>
      <c r="E652" s="4" t="s">
        <v>16</v>
      </c>
      <c r="F652" s="4" t="s">
        <v>35</v>
      </c>
      <c r="G652" s="5">
        <v>38</v>
      </c>
      <c r="H652" s="5">
        <v>7.0000000000000007E-2</v>
      </c>
      <c r="I652" s="5">
        <f>IFERROR(_xlfn.XLOOKUP(Tableau1[[#This Row],[Groupe rem. article]],$O$3:$O$6,$P$3:$P$6),"")</f>
        <v>0.3</v>
      </c>
      <c r="J652" s="5" t="str">
        <f ca="1">IFERROR(SUM(OFFSET(J652,1,1,Tableau1[[#This Row],[nombre de sous-niveau]],1)),"")</f>
        <v/>
      </c>
      <c r="K652" s="6">
        <f>IFERROR(IF(Tableau1[[#This Row],[Type Ligne]]="détail",Tableau1[[#This Row],[Quantité Totale]]*Tableau1[[#This Row],[Prix unitaire HT]]*(1-Tableau1[[#This Row],[% remise ligne]]),""),"")</f>
        <v>1.8619999999999999</v>
      </c>
      <c r="L652" s="4" t="s">
        <v>24</v>
      </c>
      <c r="M652" s="5">
        <v>3.0000000000000001E-3</v>
      </c>
    </row>
    <row r="653" spans="1:13" x14ac:dyDescent="0.2">
      <c r="A653" s="3">
        <v>112060000</v>
      </c>
      <c r="B653" s="4" t="s">
        <v>15</v>
      </c>
      <c r="C653" s="3">
        <v>5</v>
      </c>
      <c r="D653" s="3" cm="1">
        <f t="array" ref="D653">MIN(IFERROR(IF(C653-{0;1;2;3;4;5;6;7}&gt;=0,MATCH(C653-{0;1;2;3;4;5;6;7},C654:C$831,0)-1,""),""))</f>
        <v>0</v>
      </c>
      <c r="E653" s="4" t="s">
        <v>16</v>
      </c>
      <c r="F653" s="4" t="s">
        <v>156</v>
      </c>
      <c r="G653" s="5">
        <v>152</v>
      </c>
      <c r="H653" s="5">
        <v>0.09</v>
      </c>
      <c r="I653" s="5">
        <f>IFERROR(_xlfn.XLOOKUP(Tableau1[[#This Row],[Groupe rem. article]],$O$3:$O$6,$P$3:$P$6),"")</f>
        <v>0.3</v>
      </c>
      <c r="J653" s="5" t="str">
        <f ca="1">IFERROR(SUM(OFFSET(J653,1,1,Tableau1[[#This Row],[nombre de sous-niveau]],1)),"")</f>
        <v/>
      </c>
      <c r="K653" s="6">
        <f>IFERROR(IF(Tableau1[[#This Row],[Type Ligne]]="détail",Tableau1[[#This Row],[Quantité Totale]]*Tableau1[[#This Row],[Prix unitaire HT]]*(1-Tableau1[[#This Row],[% remise ligne]]),""),"")</f>
        <v>9.5759999999999987</v>
      </c>
      <c r="L653" s="4" t="s">
        <v>24</v>
      </c>
      <c r="M653" s="5">
        <v>5.0000000000000001E-3</v>
      </c>
    </row>
    <row r="654" spans="1:13" x14ac:dyDescent="0.2">
      <c r="A654" s="3">
        <v>113000000</v>
      </c>
      <c r="B654" s="4" t="s">
        <v>11</v>
      </c>
      <c r="C654" s="3">
        <v>3</v>
      </c>
      <c r="D654" s="3" cm="1">
        <f t="array" ref="D654">MIN(IFERROR(IF(C654-{0;1;2;3;4;5;6;7}&gt;=0,MATCH(C654-{0;1;2;3;4;5;6;7},C655:C$831,0)-1,""),""))</f>
        <v>12</v>
      </c>
      <c r="E654" s="4" t="s">
        <v>12</v>
      </c>
      <c r="F654" s="4" t="s">
        <v>14</v>
      </c>
      <c r="G654" s="5">
        <v>1</v>
      </c>
      <c r="H654" s="5">
        <v>1750.49</v>
      </c>
      <c r="I654" s="5" t="str">
        <f>IFERROR(_xlfn.XLOOKUP(Tableau1[[#This Row],[Groupe rem. article]],$O$3:$O$6,$P$3:$P$6),"")</f>
        <v/>
      </c>
      <c r="J654" s="5">
        <f ca="1">IFERROR(SUM(OFFSET(J654,1,1,Tableau1[[#This Row],[nombre de sous-niveau]],1)),"")</f>
        <v>1095.1446799999999</v>
      </c>
      <c r="K654" s="6" t="str">
        <f>IFERROR(IF(Tableau1[[#This Row],[Type Ligne]]="détail",Tableau1[[#This Row],[Quantité Totale]]*Tableau1[[#This Row],[Prix unitaire HT]]*(1-Tableau1[[#This Row],[% remise ligne]]),""),"")</f>
        <v/>
      </c>
      <c r="L654" s="4" t="s">
        <v>14</v>
      </c>
      <c r="M654" s="5">
        <v>9.7309999999999999</v>
      </c>
    </row>
    <row r="655" spans="1:13" x14ac:dyDescent="0.2">
      <c r="A655" s="3">
        <v>114000000</v>
      </c>
      <c r="B655" s="4" t="s">
        <v>11</v>
      </c>
      <c r="C655" s="3">
        <v>4</v>
      </c>
      <c r="D655" s="3" cm="1">
        <f t="array" ref="D655">MIN(IFERROR(IF(C655-{0;1;2;3;4;5;6;7}&gt;=0,MATCH(C655-{0;1;2;3;4;5;6;7},C656:C$831,0)-1,""),""))</f>
        <v>4</v>
      </c>
      <c r="E655" s="4" t="s">
        <v>17</v>
      </c>
      <c r="F655" s="4" t="s">
        <v>218</v>
      </c>
      <c r="G655" s="5">
        <v>44</v>
      </c>
      <c r="H655" s="5">
        <v>28.269318181818182</v>
      </c>
      <c r="I655" s="5" t="str">
        <f>IFERROR(_xlfn.XLOOKUP(Tableau1[[#This Row],[Groupe rem. article]],$O$3:$O$6,$P$3:$P$6),"")</f>
        <v/>
      </c>
      <c r="J655" s="5">
        <f ca="1">IFERROR(SUM(OFFSET(J655,1,1,Tableau1[[#This Row],[nombre de sous-niveau]],1)),"")</f>
        <v>774.73352</v>
      </c>
      <c r="K655" s="6" t="str">
        <f>IFERROR(IF(Tableau1[[#This Row],[Type Ligne]]="détail",Tableau1[[#This Row],[Quantité Totale]]*Tableau1[[#This Row],[Prix unitaire HT]]*(1-Tableau1[[#This Row],[% remise ligne]]),""),"")</f>
        <v/>
      </c>
      <c r="L655" s="4" t="s">
        <v>14</v>
      </c>
      <c r="M655" s="5">
        <v>3.742</v>
      </c>
    </row>
    <row r="656" spans="1:13" x14ac:dyDescent="0.2">
      <c r="A656" s="3">
        <v>114010000</v>
      </c>
      <c r="B656" s="4" t="s">
        <v>15</v>
      </c>
      <c r="C656" s="3">
        <v>5</v>
      </c>
      <c r="D656" s="3" cm="1">
        <f t="array" ref="D656">MIN(IFERROR(IF(C656-{0;1;2;3;4;5;6;7}&gt;=0,MATCH(C656-{0;1;2;3;4;5;6;7},C657:C$831,0)-1,""),""))</f>
        <v>0</v>
      </c>
      <c r="E656" s="4" t="s">
        <v>16</v>
      </c>
      <c r="F656" s="4" t="s">
        <v>120</v>
      </c>
      <c r="G656" s="5">
        <v>44</v>
      </c>
      <c r="H656" s="5">
        <v>21.81</v>
      </c>
      <c r="I656" s="5">
        <f>IFERROR(_xlfn.XLOOKUP(Tableau1[[#This Row],[Groupe rem. article]],$O$3:$O$6,$P$3:$P$6),"")</f>
        <v>0.4</v>
      </c>
      <c r="J656" s="5" t="str">
        <f ca="1">IFERROR(SUM(OFFSET(J656,1,1,Tableau1[[#This Row],[nombre de sous-niveau]],1)),"")</f>
        <v/>
      </c>
      <c r="K656" s="6">
        <f>IFERROR(IF(Tableau1[[#This Row],[Type Ligne]]="détail",Tableau1[[#This Row],[Quantité Totale]]*Tableau1[[#This Row],[Prix unitaire HT]]*(1-Tableau1[[#This Row],[% remise ligne]]),""),"")</f>
        <v>575.78399999999999</v>
      </c>
      <c r="L656" s="4" t="s">
        <v>19</v>
      </c>
      <c r="M656" s="5">
        <v>3.2959999999999998</v>
      </c>
    </row>
    <row r="657" spans="1:13" x14ac:dyDescent="0.2">
      <c r="A657" s="3">
        <v>114020000</v>
      </c>
      <c r="B657" s="4" t="s">
        <v>15</v>
      </c>
      <c r="C657" s="3">
        <v>5</v>
      </c>
      <c r="D657" s="3" cm="1">
        <f t="array" ref="D657">MIN(IFERROR(IF(C657-{0;1;2;3;4;5;6;7}&gt;=0,MATCH(C657-{0;1;2;3;4;5;6;7},C658:C$831,0)-1,""),""))</f>
        <v>0</v>
      </c>
      <c r="E657" s="4" t="s">
        <v>16</v>
      </c>
      <c r="F657" s="4" t="s">
        <v>110</v>
      </c>
      <c r="G657" s="5">
        <v>58.52</v>
      </c>
      <c r="H657" s="5">
        <v>2.73</v>
      </c>
      <c r="I657" s="5">
        <f>IFERROR(_xlfn.XLOOKUP(Tableau1[[#This Row],[Groupe rem. article]],$O$3:$O$6,$P$3:$P$6),"")</f>
        <v>0.3</v>
      </c>
      <c r="J657" s="5" t="str">
        <f ca="1">IFERROR(SUM(OFFSET(J657,1,1,Tableau1[[#This Row],[nombre de sous-niveau]],1)),"")</f>
        <v/>
      </c>
      <c r="K657" s="6">
        <f>IFERROR(IF(Tableau1[[#This Row],[Type Ligne]]="détail",Tableau1[[#This Row],[Quantité Totale]]*Tableau1[[#This Row],[Prix unitaire HT]]*(1-Tableau1[[#This Row],[% remise ligne]]),""),"")</f>
        <v>111.83172</v>
      </c>
      <c r="L657" s="4" t="s">
        <v>24</v>
      </c>
      <c r="M657" s="5">
        <v>0.3</v>
      </c>
    </row>
    <row r="658" spans="1:13" x14ac:dyDescent="0.2">
      <c r="A658" s="3">
        <v>114030000</v>
      </c>
      <c r="B658" s="4" t="s">
        <v>15</v>
      </c>
      <c r="C658" s="3">
        <v>5</v>
      </c>
      <c r="D658" s="3" cm="1">
        <f t="array" ref="D658">MIN(IFERROR(IF(C658-{0;1;2;3;4;5;6;7}&gt;=0,MATCH(C658-{0;1;2;3;4;5;6;7},C659:C$831,0)-1,""),""))</f>
        <v>0</v>
      </c>
      <c r="E658" s="4" t="s">
        <v>16</v>
      </c>
      <c r="F658" s="4" t="s">
        <v>111</v>
      </c>
      <c r="G658" s="5">
        <v>58.52</v>
      </c>
      <c r="H658" s="5">
        <v>1.45</v>
      </c>
      <c r="I658" s="5">
        <f>IFERROR(_xlfn.XLOOKUP(Tableau1[[#This Row],[Groupe rem. article]],$O$3:$O$6,$P$3:$P$6),"")</f>
        <v>0.3</v>
      </c>
      <c r="J658" s="5" t="str">
        <f ca="1">IFERROR(SUM(OFFSET(J658,1,1,Tableau1[[#This Row],[nombre de sous-niveau]],1)),"")</f>
        <v/>
      </c>
      <c r="K658" s="6">
        <f>IFERROR(IF(Tableau1[[#This Row],[Type Ligne]]="détail",Tableau1[[#This Row],[Quantité Totale]]*Tableau1[[#This Row],[Prix unitaire HT]]*(1-Tableau1[[#This Row],[% remise ligne]]),""),"")</f>
        <v>59.397799999999997</v>
      </c>
      <c r="L658" s="4" t="s">
        <v>24</v>
      </c>
      <c r="M658" s="5">
        <v>0.14299999999999999</v>
      </c>
    </row>
    <row r="659" spans="1:13" x14ac:dyDescent="0.2">
      <c r="A659" s="3">
        <v>114040000</v>
      </c>
      <c r="B659" s="4" t="s">
        <v>15</v>
      </c>
      <c r="C659" s="3">
        <v>5</v>
      </c>
      <c r="D659" s="3" cm="1">
        <f t="array" ref="D659">MIN(IFERROR(IF(C659-{0;1;2;3;4;5;6;7}&gt;=0,MATCH(C659-{0;1;2;3;4;5;6;7},C660:C$831,0)-1,""),""))</f>
        <v>0</v>
      </c>
      <c r="E659" s="4" t="s">
        <v>16</v>
      </c>
      <c r="F659" s="4" t="s">
        <v>101</v>
      </c>
      <c r="G659" s="5">
        <v>660</v>
      </c>
      <c r="H659" s="5">
        <v>0.06</v>
      </c>
      <c r="I659" s="5">
        <f>IFERROR(_xlfn.XLOOKUP(Tableau1[[#This Row],[Groupe rem. article]],$O$3:$O$6,$P$3:$P$6),"")</f>
        <v>0.3</v>
      </c>
      <c r="J659" s="5" t="str">
        <f ca="1">IFERROR(SUM(OFFSET(J659,1,1,Tableau1[[#This Row],[nombre de sous-niveau]],1)),"")</f>
        <v/>
      </c>
      <c r="K659" s="6">
        <f>IFERROR(IF(Tableau1[[#This Row],[Type Ligne]]="détail",Tableau1[[#This Row],[Quantité Totale]]*Tableau1[[#This Row],[Prix unitaire HT]]*(1-Tableau1[[#This Row],[% remise ligne]]),""),"")</f>
        <v>27.72</v>
      </c>
      <c r="L659" s="4" t="s">
        <v>24</v>
      </c>
      <c r="M659" s="5">
        <v>3.0000000000000001E-3</v>
      </c>
    </row>
    <row r="660" spans="1:13" x14ac:dyDescent="0.2">
      <c r="A660" s="3">
        <v>115000000</v>
      </c>
      <c r="B660" s="4" t="s">
        <v>11</v>
      </c>
      <c r="C660" s="3">
        <v>4</v>
      </c>
      <c r="D660" s="3" cm="1">
        <f t="array" ref="D660">MIN(IFERROR(IF(C660-{0;1;2;3;4;5;6;7}&gt;=0,MATCH(C660-{0;1;2;3;4;5;6;7},C661:C$831,0)-1,""),""))</f>
        <v>6</v>
      </c>
      <c r="E660" s="4" t="s">
        <v>17</v>
      </c>
      <c r="F660" s="4" t="s">
        <v>278</v>
      </c>
      <c r="G660" s="5">
        <v>6</v>
      </c>
      <c r="H660" s="5">
        <v>84.44</v>
      </c>
      <c r="I660" s="5" t="str">
        <f>IFERROR(_xlfn.XLOOKUP(Tableau1[[#This Row],[Groupe rem. article]],$O$3:$O$6,$P$3:$P$6),"")</f>
        <v/>
      </c>
      <c r="J660" s="5">
        <f ca="1">IFERROR(SUM(OFFSET(J660,1,1,Tableau1[[#This Row],[nombre de sous-niveau]],1)),"")</f>
        <v>320.41116</v>
      </c>
      <c r="K660" s="6" t="str">
        <f>IFERROR(IF(Tableau1[[#This Row],[Type Ligne]]="détail",Tableau1[[#This Row],[Quantité Totale]]*Tableau1[[#This Row],[Prix unitaire HT]]*(1-Tableau1[[#This Row],[% remise ligne]]),""),"")</f>
        <v/>
      </c>
      <c r="L660" s="4" t="s">
        <v>14</v>
      </c>
      <c r="M660" s="5">
        <v>5.9889999999999999</v>
      </c>
    </row>
    <row r="661" spans="1:13" x14ac:dyDescent="0.2">
      <c r="A661" s="3">
        <v>115010000</v>
      </c>
      <c r="B661" s="4" t="s">
        <v>15</v>
      </c>
      <c r="C661" s="3">
        <v>5</v>
      </c>
      <c r="D661" s="3" cm="1">
        <f t="array" ref="D661">MIN(IFERROR(IF(C661-{0;1;2;3;4;5;6;7}&gt;=0,MATCH(C661-{0;1;2;3;4;5;6;7},C662:C$831,0)-1,""),""))</f>
        <v>0</v>
      </c>
      <c r="E661" s="4" t="s">
        <v>16</v>
      </c>
      <c r="F661" s="4" t="s">
        <v>132</v>
      </c>
      <c r="G661" s="5">
        <v>12.48</v>
      </c>
      <c r="H661" s="5">
        <v>27.43</v>
      </c>
      <c r="I661" s="5">
        <f>IFERROR(_xlfn.XLOOKUP(Tableau1[[#This Row],[Groupe rem. article]],$O$3:$O$6,$P$3:$P$6),"")</f>
        <v>0.4</v>
      </c>
      <c r="J661" s="5" t="str">
        <f ca="1">IFERROR(SUM(OFFSET(J661,1,1,Tableau1[[#This Row],[nombre de sous-niveau]],1)),"")</f>
        <v/>
      </c>
      <c r="K661" s="6">
        <f>IFERROR(IF(Tableau1[[#This Row],[Type Ligne]]="détail",Tableau1[[#This Row],[Quantité Totale]]*Tableau1[[#This Row],[Prix unitaire HT]]*(1-Tableau1[[#This Row],[% remise ligne]]),""),"")</f>
        <v>205.39584000000002</v>
      </c>
      <c r="L661" s="4" t="s">
        <v>19</v>
      </c>
      <c r="M661" s="5">
        <v>4.12</v>
      </c>
    </row>
    <row r="662" spans="1:13" x14ac:dyDescent="0.2">
      <c r="A662" s="3">
        <v>115020000</v>
      </c>
      <c r="B662" s="4" t="s">
        <v>15</v>
      </c>
      <c r="C662" s="3">
        <v>5</v>
      </c>
      <c r="D662" s="3" cm="1">
        <f t="array" ref="D662">MIN(IFERROR(IF(C662-{0;1;2;3;4;5;6;7}&gt;=0,MATCH(C662-{0;1;2;3;4;5;6;7},C663:C$831,0)-1,""),""))</f>
        <v>0</v>
      </c>
      <c r="E662" s="4" t="s">
        <v>16</v>
      </c>
      <c r="F662" s="4" t="s">
        <v>110</v>
      </c>
      <c r="G662" s="5">
        <v>20.82</v>
      </c>
      <c r="H662" s="5">
        <v>2.73</v>
      </c>
      <c r="I662" s="5">
        <f>IFERROR(_xlfn.XLOOKUP(Tableau1[[#This Row],[Groupe rem. article]],$O$3:$O$6,$P$3:$P$6),"")</f>
        <v>0.3</v>
      </c>
      <c r="J662" s="5" t="str">
        <f ca="1">IFERROR(SUM(OFFSET(J662,1,1,Tableau1[[#This Row],[nombre de sous-niveau]],1)),"")</f>
        <v/>
      </c>
      <c r="K662" s="6">
        <f>IFERROR(IF(Tableau1[[#This Row],[Type Ligne]]="détail",Tableau1[[#This Row],[Quantité Totale]]*Tableau1[[#This Row],[Prix unitaire HT]]*(1-Tableau1[[#This Row],[% remise ligne]]),""),"")</f>
        <v>39.787019999999998</v>
      </c>
      <c r="L662" s="4" t="s">
        <v>24</v>
      </c>
      <c r="M662" s="5">
        <v>0.3</v>
      </c>
    </row>
    <row r="663" spans="1:13" x14ac:dyDescent="0.2">
      <c r="A663" s="3">
        <v>115030000</v>
      </c>
      <c r="B663" s="4" t="s">
        <v>15</v>
      </c>
      <c r="C663" s="3">
        <v>5</v>
      </c>
      <c r="D663" s="3" cm="1">
        <f t="array" ref="D663">MIN(IFERROR(IF(C663-{0;1;2;3;4;5;6;7}&gt;=0,MATCH(C663-{0;1;2;3;4;5;6;7},C664:C$831,0)-1,""),""))</f>
        <v>0</v>
      </c>
      <c r="E663" s="4" t="s">
        <v>16</v>
      </c>
      <c r="F663" s="4" t="s">
        <v>111</v>
      </c>
      <c r="G663" s="5">
        <v>20.82</v>
      </c>
      <c r="H663" s="5">
        <v>1.45</v>
      </c>
      <c r="I663" s="5">
        <f>IFERROR(_xlfn.XLOOKUP(Tableau1[[#This Row],[Groupe rem. article]],$O$3:$O$6,$P$3:$P$6),"")</f>
        <v>0.3</v>
      </c>
      <c r="J663" s="5" t="str">
        <f ca="1">IFERROR(SUM(OFFSET(J663,1,1,Tableau1[[#This Row],[nombre de sous-niveau]],1)),"")</f>
        <v/>
      </c>
      <c r="K663" s="6">
        <f>IFERROR(IF(Tableau1[[#This Row],[Type Ligne]]="détail",Tableau1[[#This Row],[Quantité Totale]]*Tableau1[[#This Row],[Prix unitaire HT]]*(1-Tableau1[[#This Row],[% remise ligne]]),""),"")</f>
        <v>21.132299999999997</v>
      </c>
      <c r="L663" s="4" t="s">
        <v>24</v>
      </c>
      <c r="M663" s="5">
        <v>0.14299999999999999</v>
      </c>
    </row>
    <row r="664" spans="1:13" x14ac:dyDescent="0.2">
      <c r="A664" s="3">
        <v>115040000</v>
      </c>
      <c r="B664" s="4" t="s">
        <v>15</v>
      </c>
      <c r="C664" s="3">
        <v>5</v>
      </c>
      <c r="D664" s="3" cm="1">
        <f t="array" ref="D664">MIN(IFERROR(IF(C664-{0;1;2;3;4;5;6;7}&gt;=0,MATCH(C664-{0;1;2;3;4;5;6;7},C665:C$831,0)-1,""),""))</f>
        <v>0</v>
      </c>
      <c r="E664" s="4" t="s">
        <v>16</v>
      </c>
      <c r="F664" s="4" t="s">
        <v>279</v>
      </c>
      <c r="G664" s="5">
        <v>6</v>
      </c>
      <c r="H664" s="5">
        <v>9.74</v>
      </c>
      <c r="I664" s="5">
        <f>IFERROR(_xlfn.XLOOKUP(Tableau1[[#This Row],[Groupe rem. article]],$O$3:$O$6,$P$3:$P$6),"")</f>
        <v>0.3</v>
      </c>
      <c r="J664" s="5" t="str">
        <f ca="1">IFERROR(SUM(OFFSET(J664,1,1,Tableau1[[#This Row],[nombre de sous-niveau]],1)),"")</f>
        <v/>
      </c>
      <c r="K664" s="6">
        <f>IFERROR(IF(Tableau1[[#This Row],[Type Ligne]]="détail",Tableau1[[#This Row],[Quantité Totale]]*Tableau1[[#This Row],[Prix unitaire HT]]*(1-Tableau1[[#This Row],[% remise ligne]]),""),"")</f>
        <v>40.907999999999994</v>
      </c>
      <c r="L664" s="4" t="s">
        <v>24</v>
      </c>
      <c r="M664" s="5">
        <v>1.42</v>
      </c>
    </row>
    <row r="665" spans="1:13" x14ac:dyDescent="0.2">
      <c r="A665" s="3">
        <v>115050000</v>
      </c>
      <c r="B665" s="4" t="s">
        <v>15</v>
      </c>
      <c r="C665" s="3">
        <v>5</v>
      </c>
      <c r="D665" s="3" cm="1">
        <f t="array" ref="D665">MIN(IFERROR(IF(C665-{0;1;2;3;4;5;6;7}&gt;=0,MATCH(C665-{0;1;2;3;4;5;6;7},C666:C$831,0)-1,""),""))</f>
        <v>0</v>
      </c>
      <c r="E665" s="4" t="s">
        <v>16</v>
      </c>
      <c r="F665" s="4" t="s">
        <v>35</v>
      </c>
      <c r="G665" s="5">
        <v>84</v>
      </c>
      <c r="H665" s="5">
        <v>7.0000000000000007E-2</v>
      </c>
      <c r="I665" s="5">
        <f>IFERROR(_xlfn.XLOOKUP(Tableau1[[#This Row],[Groupe rem. article]],$O$3:$O$6,$P$3:$P$6),"")</f>
        <v>0.3</v>
      </c>
      <c r="J665" s="5" t="str">
        <f ca="1">IFERROR(SUM(OFFSET(J665,1,1,Tableau1[[#This Row],[nombre de sous-niveau]],1)),"")</f>
        <v/>
      </c>
      <c r="K665" s="6">
        <f>IFERROR(IF(Tableau1[[#This Row],[Type Ligne]]="détail",Tableau1[[#This Row],[Quantité Totale]]*Tableau1[[#This Row],[Prix unitaire HT]]*(1-Tableau1[[#This Row],[% remise ligne]]),""),"")</f>
        <v>4.1160000000000005</v>
      </c>
      <c r="L665" s="4" t="s">
        <v>24</v>
      </c>
      <c r="M665" s="5">
        <v>3.0000000000000001E-3</v>
      </c>
    </row>
    <row r="666" spans="1:13" x14ac:dyDescent="0.2">
      <c r="A666" s="3">
        <v>115060000</v>
      </c>
      <c r="B666" s="4" t="s">
        <v>15</v>
      </c>
      <c r="C666" s="3">
        <v>5</v>
      </c>
      <c r="D666" s="3" cm="1">
        <f t="array" ref="D666">MIN(IFERROR(IF(C666-{0;1;2;3;4;5;6;7}&gt;=0,MATCH(C666-{0;1;2;3;4;5;6;7},C667:C$831,0)-1,""),""))</f>
        <v>0</v>
      </c>
      <c r="E666" s="4" t="s">
        <v>16</v>
      </c>
      <c r="F666" s="4" t="s">
        <v>101</v>
      </c>
      <c r="G666" s="5">
        <v>216</v>
      </c>
      <c r="H666" s="5">
        <v>0.06</v>
      </c>
      <c r="I666" s="5">
        <f>IFERROR(_xlfn.XLOOKUP(Tableau1[[#This Row],[Groupe rem. article]],$O$3:$O$6,$P$3:$P$6),"")</f>
        <v>0.3</v>
      </c>
      <c r="J666" s="5" t="str">
        <f ca="1">IFERROR(SUM(OFFSET(J666,1,1,Tableau1[[#This Row],[nombre de sous-niveau]],1)),"")</f>
        <v/>
      </c>
      <c r="K666" s="6">
        <f>IFERROR(IF(Tableau1[[#This Row],[Type Ligne]]="détail",Tableau1[[#This Row],[Quantité Totale]]*Tableau1[[#This Row],[Prix unitaire HT]]*(1-Tableau1[[#This Row],[% remise ligne]]),""),"")</f>
        <v>9.0719999999999992</v>
      </c>
      <c r="L666" s="4" t="s">
        <v>24</v>
      </c>
      <c r="M666" s="5">
        <v>3.0000000000000001E-3</v>
      </c>
    </row>
    <row r="667" spans="1:13" x14ac:dyDescent="0.2">
      <c r="A667" s="3">
        <v>116000000</v>
      </c>
      <c r="B667" s="4" t="s">
        <v>11</v>
      </c>
      <c r="C667" s="3">
        <v>3</v>
      </c>
      <c r="D667" s="3" cm="1">
        <f t="array" ref="D667">MIN(IFERROR(IF(C667-{0;1;2;3;4;5;6;7}&gt;=0,MATCH(C667-{0;1;2;3;4;5;6;7},C668:C$831,0)-1,""),""))</f>
        <v>5</v>
      </c>
      <c r="E667" s="4" t="s">
        <v>12</v>
      </c>
      <c r="F667" s="4" t="s">
        <v>14</v>
      </c>
      <c r="G667" s="5">
        <v>1</v>
      </c>
      <c r="H667" s="5">
        <v>317.10000000000002</v>
      </c>
      <c r="I667" s="5" t="str">
        <f>IFERROR(_xlfn.XLOOKUP(Tableau1[[#This Row],[Groupe rem. article]],$O$3:$O$6,$P$3:$P$6),"")</f>
        <v/>
      </c>
      <c r="J667" s="5">
        <f ca="1">IFERROR(SUM(OFFSET(J667,1,1,Tableau1[[#This Row],[nombre de sous-niveau]],1)),"")</f>
        <v>221.97</v>
      </c>
      <c r="K667" s="6" t="str">
        <f>IFERROR(IF(Tableau1[[#This Row],[Type Ligne]]="détail",Tableau1[[#This Row],[Quantité Totale]]*Tableau1[[#This Row],[Prix unitaire HT]]*(1-Tableau1[[#This Row],[% remise ligne]]),""),"")</f>
        <v/>
      </c>
      <c r="L667" s="4" t="s">
        <v>14</v>
      </c>
      <c r="M667" s="5">
        <v>12.438000000000001</v>
      </c>
    </row>
    <row r="668" spans="1:13" x14ac:dyDescent="0.2">
      <c r="A668" s="3">
        <v>117000000</v>
      </c>
      <c r="B668" s="4" t="s">
        <v>15</v>
      </c>
      <c r="C668" s="3">
        <v>4</v>
      </c>
      <c r="D668" s="3" cm="1">
        <f t="array" ref="D668">MIN(IFERROR(IF(C668-{0;1;2;3;4;5;6;7}&gt;=0,MATCH(C668-{0;1;2;3;4;5;6;7},C669:C$831,0)-1,""),""))</f>
        <v>0</v>
      </c>
      <c r="E668" s="4" t="s">
        <v>16</v>
      </c>
      <c r="F668" s="4" t="s">
        <v>208</v>
      </c>
      <c r="G668" s="5">
        <v>3</v>
      </c>
      <c r="H668" s="5">
        <v>1.78</v>
      </c>
      <c r="I668" s="5">
        <f>IFERROR(_xlfn.XLOOKUP(Tableau1[[#This Row],[Groupe rem. article]],$O$3:$O$6,$P$3:$P$6),"")</f>
        <v>0.3</v>
      </c>
      <c r="J668" s="5" t="str">
        <f ca="1">IFERROR(SUM(OFFSET(J668,1,1,Tableau1[[#This Row],[nombre de sous-niveau]],1)),"")</f>
        <v/>
      </c>
      <c r="K668" s="6">
        <f>IFERROR(IF(Tableau1[[#This Row],[Type Ligne]]="détail",Tableau1[[#This Row],[Quantité Totale]]*Tableau1[[#This Row],[Prix unitaire HT]]*(1-Tableau1[[#This Row],[% remise ligne]]),""),"")</f>
        <v>3.7379999999999995</v>
      </c>
      <c r="L668" s="4" t="s">
        <v>24</v>
      </c>
      <c r="M668" s="5">
        <v>7.4999999999999997E-2</v>
      </c>
    </row>
    <row r="669" spans="1:13" x14ac:dyDescent="0.2">
      <c r="A669" s="3">
        <v>118000000</v>
      </c>
      <c r="B669" s="4" t="s">
        <v>15</v>
      </c>
      <c r="C669" s="3">
        <v>4</v>
      </c>
      <c r="D669" s="3" cm="1">
        <f t="array" ref="D669">MIN(IFERROR(IF(C669-{0;1;2;3;4;5;6;7}&gt;=0,MATCH(C669-{0;1;2;3;4;5;6;7},C670:C$831,0)-1,""),""))</f>
        <v>0</v>
      </c>
      <c r="E669" s="4" t="s">
        <v>16</v>
      </c>
      <c r="F669" s="4" t="s">
        <v>49</v>
      </c>
      <c r="G669" s="5">
        <v>25</v>
      </c>
      <c r="H669" s="5">
        <v>4.5</v>
      </c>
      <c r="I669" s="5">
        <f>IFERROR(_xlfn.XLOOKUP(Tableau1[[#This Row],[Groupe rem. article]],$O$3:$O$6,$P$3:$P$6),"")</f>
        <v>0.3</v>
      </c>
      <c r="J669" s="5" t="str">
        <f ca="1">IFERROR(SUM(OFFSET(J669,1,1,Tableau1[[#This Row],[nombre de sous-niveau]],1)),"")</f>
        <v/>
      </c>
      <c r="K669" s="6">
        <f>IFERROR(IF(Tableau1[[#This Row],[Type Ligne]]="détail",Tableau1[[#This Row],[Quantité Totale]]*Tableau1[[#This Row],[Prix unitaire HT]]*(1-Tableau1[[#This Row],[% remise ligne]]),""),"")</f>
        <v>78.75</v>
      </c>
      <c r="L669" s="4" t="s">
        <v>24</v>
      </c>
      <c r="M669" s="5">
        <v>1</v>
      </c>
    </row>
    <row r="670" spans="1:13" x14ac:dyDescent="0.2">
      <c r="A670" s="3">
        <v>119000000</v>
      </c>
      <c r="B670" s="4" t="s">
        <v>15</v>
      </c>
      <c r="C670" s="3">
        <v>4</v>
      </c>
      <c r="D670" s="3" cm="1">
        <f t="array" ref="D670">MIN(IFERROR(IF(C670-{0;1;2;3;4;5;6;7}&gt;=0,MATCH(C670-{0;1;2;3;4;5;6;7},C671:C$831,0)-1,""),""))</f>
        <v>0</v>
      </c>
      <c r="E670" s="4" t="s">
        <v>16</v>
      </c>
      <c r="F670" s="4" t="s">
        <v>50</v>
      </c>
      <c r="G670" s="5">
        <v>100</v>
      </c>
      <c r="H670" s="5">
        <v>0.38</v>
      </c>
      <c r="I670" s="5">
        <f>IFERROR(_xlfn.XLOOKUP(Tableau1[[#This Row],[Groupe rem. article]],$O$3:$O$6,$P$3:$P$6),"")</f>
        <v>0.3</v>
      </c>
      <c r="J670" s="5" t="str">
        <f ca="1">IFERROR(SUM(OFFSET(J670,1,1,Tableau1[[#This Row],[nombre de sous-niveau]],1)),"")</f>
        <v/>
      </c>
      <c r="K670" s="6">
        <f>IFERROR(IF(Tableau1[[#This Row],[Type Ligne]]="détail",Tableau1[[#This Row],[Quantité Totale]]*Tableau1[[#This Row],[Prix unitaire HT]]*(1-Tableau1[[#This Row],[% remise ligne]]),""),"")</f>
        <v>26.599999999999998</v>
      </c>
      <c r="L670" s="4" t="s">
        <v>24</v>
      </c>
      <c r="M670" s="5">
        <v>0.01</v>
      </c>
    </row>
    <row r="671" spans="1:13" x14ac:dyDescent="0.2">
      <c r="A671" s="3">
        <v>120000000</v>
      </c>
      <c r="B671" s="4" t="s">
        <v>15</v>
      </c>
      <c r="C671" s="3">
        <v>4</v>
      </c>
      <c r="D671" s="3" cm="1">
        <f t="array" ref="D671">MIN(IFERROR(IF(C671-{0;1;2;3;4;5;6;7}&gt;=0,MATCH(C671-{0;1;2;3;4;5;6;7},C672:C$831,0)-1,""),""))</f>
        <v>0</v>
      </c>
      <c r="E671" s="4" t="s">
        <v>16</v>
      </c>
      <c r="F671" s="4" t="s">
        <v>209</v>
      </c>
      <c r="G671" s="5">
        <v>1</v>
      </c>
      <c r="H671" s="5">
        <v>123.26</v>
      </c>
      <c r="I671" s="5">
        <f>IFERROR(_xlfn.XLOOKUP(Tableau1[[#This Row],[Groupe rem. article]],$O$3:$O$6,$P$3:$P$6),"")</f>
        <v>0.3</v>
      </c>
      <c r="J671" s="5" t="str">
        <f ca="1">IFERROR(SUM(OFFSET(J671,1,1,Tableau1[[#This Row],[nombre de sous-niveau]],1)),"")</f>
        <v/>
      </c>
      <c r="K671" s="6">
        <f>IFERROR(IF(Tableau1[[#This Row],[Type Ligne]]="détail",Tableau1[[#This Row],[Quantité Totale]]*Tableau1[[#This Row],[Prix unitaire HT]]*(1-Tableau1[[#This Row],[% remise ligne]]),""),"")</f>
        <v>86.281999999999996</v>
      </c>
      <c r="L671" s="4" t="s">
        <v>24</v>
      </c>
      <c r="M671" s="5">
        <v>11.343</v>
      </c>
    </row>
    <row r="672" spans="1:13" x14ac:dyDescent="0.2">
      <c r="A672" s="3">
        <v>121000000</v>
      </c>
      <c r="B672" s="4" t="s">
        <v>15</v>
      </c>
      <c r="C672" s="3">
        <v>4</v>
      </c>
      <c r="D672" s="3" cm="1">
        <f t="array" ref="D672">MIN(IFERROR(IF(C672-{0;1;2;3;4;5;6;7}&gt;=0,MATCH(C672-{0;1;2;3;4;5;6;7},C673:C$831,0)-1,""),""))</f>
        <v>0</v>
      </c>
      <c r="E672" s="4" t="s">
        <v>16</v>
      </c>
      <c r="F672" s="4" t="s">
        <v>50</v>
      </c>
      <c r="G672" s="5">
        <v>100</v>
      </c>
      <c r="H672" s="5">
        <v>0.38</v>
      </c>
      <c r="I672" s="5">
        <f>IFERROR(_xlfn.XLOOKUP(Tableau1[[#This Row],[Groupe rem. article]],$O$3:$O$6,$P$3:$P$6),"")</f>
        <v>0.3</v>
      </c>
      <c r="J672" s="5" t="str">
        <f ca="1">IFERROR(SUM(OFFSET(J672,1,1,Tableau1[[#This Row],[nombre de sous-niveau]],1)),"")</f>
        <v/>
      </c>
      <c r="K672" s="6">
        <f>IFERROR(IF(Tableau1[[#This Row],[Type Ligne]]="détail",Tableau1[[#This Row],[Quantité Totale]]*Tableau1[[#This Row],[Prix unitaire HT]]*(1-Tableau1[[#This Row],[% remise ligne]]),""),"")</f>
        <v>26.599999999999998</v>
      </c>
      <c r="L672" s="4" t="s">
        <v>24</v>
      </c>
      <c r="M672" s="5">
        <v>0.01</v>
      </c>
    </row>
    <row r="673" spans="1:13" x14ac:dyDescent="0.2">
      <c r="A673" s="3">
        <v>122000000</v>
      </c>
      <c r="B673" s="4" t="s">
        <v>11</v>
      </c>
      <c r="C673" s="3">
        <v>3</v>
      </c>
      <c r="D673" s="3" cm="1">
        <f t="array" ref="D673">MIN(IFERROR(IF(C673-{0;1;2;3;4;5;6;7}&gt;=0,MATCH(C673-{0;1;2;3;4;5;6;7},C674:C$831,0)-1,""),""))</f>
        <v>12</v>
      </c>
      <c r="E673" s="4" t="s">
        <v>12</v>
      </c>
      <c r="F673" s="4" t="s">
        <v>14</v>
      </c>
      <c r="G673" s="5">
        <v>1</v>
      </c>
      <c r="H673" s="5">
        <v>3621.66</v>
      </c>
      <c r="I673" s="5" t="str">
        <f>IFERROR(_xlfn.XLOOKUP(Tableau1[[#This Row],[Groupe rem. article]],$O$3:$O$6,$P$3:$P$6),"")</f>
        <v/>
      </c>
      <c r="J673" s="5">
        <f ca="1">IFERROR(SUM(OFFSET(J673,1,1,Tableau1[[#This Row],[nombre de sous-niveau]],1)),"")</f>
        <v>2889.279</v>
      </c>
      <c r="K673" s="6" t="str">
        <f>IFERROR(IF(Tableau1[[#This Row],[Type Ligne]]="détail",Tableau1[[#This Row],[Quantité Totale]]*Tableau1[[#This Row],[Prix unitaire HT]]*(1-Tableau1[[#This Row],[% remise ligne]]),""),"")</f>
        <v/>
      </c>
      <c r="L673" s="4" t="s">
        <v>14</v>
      </c>
      <c r="M673" s="5">
        <v>34.265000000000001</v>
      </c>
    </row>
    <row r="674" spans="1:13" x14ac:dyDescent="0.2">
      <c r="A674" s="3">
        <v>123000000</v>
      </c>
      <c r="B674" s="4" t="s">
        <v>11</v>
      </c>
      <c r="C674" s="3">
        <v>4</v>
      </c>
      <c r="D674" s="3" cm="1">
        <f t="array" ref="D674">MIN(IFERROR(IF(C674-{0;1;2;3;4;5;6;7}&gt;=0,MATCH(C674-{0;1;2;3;4;5;6;7},C675:C$831,0)-1,""),""))</f>
        <v>7</v>
      </c>
      <c r="E674" s="4" t="s">
        <v>17</v>
      </c>
      <c r="F674" s="4" t="s">
        <v>280</v>
      </c>
      <c r="G674" s="5">
        <v>3</v>
      </c>
      <c r="H674" s="5">
        <v>204.29</v>
      </c>
      <c r="I674" s="5" t="str">
        <f>IFERROR(_xlfn.XLOOKUP(Tableau1[[#This Row],[Groupe rem. article]],$O$3:$O$6,$P$3:$P$6),"")</f>
        <v/>
      </c>
      <c r="J674" s="5">
        <f ca="1">IFERROR(SUM(OFFSET(J674,1,1,Tableau1[[#This Row],[nombre de sous-niveau]],1)),"")</f>
        <v>482.24700000000001</v>
      </c>
      <c r="K674" s="6" t="str">
        <f>IFERROR(IF(Tableau1[[#This Row],[Type Ligne]]="détail",Tableau1[[#This Row],[Quantité Totale]]*Tableau1[[#This Row],[Prix unitaire HT]]*(1-Tableau1[[#This Row],[% remise ligne]]),""),"")</f>
        <v/>
      </c>
      <c r="L674" s="4" t="s">
        <v>14</v>
      </c>
      <c r="M674" s="5">
        <v>8.3450000000000006</v>
      </c>
    </row>
    <row r="675" spans="1:13" x14ac:dyDescent="0.2">
      <c r="A675" s="3">
        <v>123010000</v>
      </c>
      <c r="B675" s="4" t="s">
        <v>15</v>
      </c>
      <c r="C675" s="3">
        <v>5</v>
      </c>
      <c r="D675" s="3" cm="1">
        <f t="array" ref="D675">MIN(IFERROR(IF(C675-{0;1;2;3;4;5;6;7}&gt;=0,MATCH(C675-{0;1;2;3;4;5;6;7},C676:C$831,0)-1,""),""))</f>
        <v>0</v>
      </c>
      <c r="E675" s="4" t="s">
        <v>16</v>
      </c>
      <c r="F675" s="4" t="s">
        <v>202</v>
      </c>
      <c r="G675" s="5">
        <v>3</v>
      </c>
      <c r="H675" s="5">
        <v>22.89</v>
      </c>
      <c r="I675" s="5">
        <f>IFERROR(_xlfn.XLOOKUP(Tableau1[[#This Row],[Groupe rem. article]],$O$3:$O$6,$P$3:$P$6),"")</f>
        <v>0.3</v>
      </c>
      <c r="J675" s="5" t="str">
        <f ca="1">IFERROR(SUM(OFFSET(J675,1,1,Tableau1[[#This Row],[nombre de sous-niveau]],1)),"")</f>
        <v/>
      </c>
      <c r="K675" s="6">
        <f>IFERROR(IF(Tableau1[[#This Row],[Type Ligne]]="détail",Tableau1[[#This Row],[Quantité Totale]]*Tableau1[[#This Row],[Prix unitaire HT]]*(1-Tableau1[[#This Row],[% remise ligne]]),""),"")</f>
        <v>48.068999999999996</v>
      </c>
      <c r="L675" s="4" t="s">
        <v>24</v>
      </c>
      <c r="M675" s="5">
        <v>1.96</v>
      </c>
    </row>
    <row r="676" spans="1:13" x14ac:dyDescent="0.2">
      <c r="A676" s="3">
        <v>123020000</v>
      </c>
      <c r="B676" s="4" t="s">
        <v>15</v>
      </c>
      <c r="C676" s="3">
        <v>5</v>
      </c>
      <c r="D676" s="3" cm="1">
        <f t="array" ref="D676">MIN(IFERROR(IF(C676-{0;1;2;3;4;5;6;7}&gt;=0,MATCH(C676-{0;1;2;3;4;5;6;7},C677:C$831,0)-1,""),""))</f>
        <v>0</v>
      </c>
      <c r="E676" s="4" t="s">
        <v>16</v>
      </c>
      <c r="F676" s="4" t="s">
        <v>66</v>
      </c>
      <c r="G676" s="5">
        <v>6</v>
      </c>
      <c r="H676" s="5">
        <v>0.35</v>
      </c>
      <c r="I676" s="5">
        <f>IFERROR(_xlfn.XLOOKUP(Tableau1[[#This Row],[Groupe rem. article]],$O$3:$O$6,$P$3:$P$6),"")</f>
        <v>0.3</v>
      </c>
      <c r="J676" s="5" t="str">
        <f ca="1">IFERROR(SUM(OFFSET(J676,1,1,Tableau1[[#This Row],[nombre de sous-niveau]],1)),"")</f>
        <v/>
      </c>
      <c r="K676" s="6">
        <f>IFERROR(IF(Tableau1[[#This Row],[Type Ligne]]="détail",Tableau1[[#This Row],[Quantité Totale]]*Tableau1[[#This Row],[Prix unitaire HT]]*(1-Tableau1[[#This Row],[% remise ligne]]),""),"")</f>
        <v>1.4699999999999998</v>
      </c>
      <c r="L676" s="4" t="s">
        <v>24</v>
      </c>
      <c r="M676" s="5">
        <v>2.5000000000000001E-2</v>
      </c>
    </row>
    <row r="677" spans="1:13" x14ac:dyDescent="0.2">
      <c r="A677" s="3">
        <v>123030000</v>
      </c>
      <c r="B677" s="4" t="s">
        <v>15</v>
      </c>
      <c r="C677" s="3">
        <v>5</v>
      </c>
      <c r="D677" s="3" cm="1">
        <f t="array" ref="D677">MIN(IFERROR(IF(C677-{0;1;2;3;4;5;6;7}&gt;=0,MATCH(C677-{0;1;2;3;4;5;6;7},C678:C$831,0)-1,""),""))</f>
        <v>0</v>
      </c>
      <c r="E677" s="4" t="s">
        <v>16</v>
      </c>
      <c r="F677" s="4" t="s">
        <v>156</v>
      </c>
      <c r="G677" s="5">
        <v>6</v>
      </c>
      <c r="H677" s="5">
        <v>0.09</v>
      </c>
      <c r="I677" s="5">
        <f>IFERROR(_xlfn.XLOOKUP(Tableau1[[#This Row],[Groupe rem. article]],$O$3:$O$6,$P$3:$P$6),"")</f>
        <v>0.3</v>
      </c>
      <c r="J677" s="5" t="str">
        <f ca="1">IFERROR(SUM(OFFSET(J677,1,1,Tableau1[[#This Row],[nombre de sous-niveau]],1)),"")</f>
        <v/>
      </c>
      <c r="K677" s="6">
        <f>IFERROR(IF(Tableau1[[#This Row],[Type Ligne]]="détail",Tableau1[[#This Row],[Quantité Totale]]*Tableau1[[#This Row],[Prix unitaire HT]]*(1-Tableau1[[#This Row],[% remise ligne]]),""),"")</f>
        <v>0.378</v>
      </c>
      <c r="L677" s="4" t="s">
        <v>24</v>
      </c>
      <c r="M677" s="5">
        <v>5.0000000000000001E-3</v>
      </c>
    </row>
    <row r="678" spans="1:13" x14ac:dyDescent="0.2">
      <c r="A678" s="3">
        <v>123040000</v>
      </c>
      <c r="B678" s="4" t="s">
        <v>15</v>
      </c>
      <c r="C678" s="3">
        <v>5</v>
      </c>
      <c r="D678" s="3" cm="1">
        <f t="array" ref="D678">MIN(IFERROR(IF(C678-{0;1;2;3;4;5;6;7}&gt;=0,MATCH(C678-{0;1;2;3;4;5;6;7},C679:C$831,0)-1,""),""))</f>
        <v>0</v>
      </c>
      <c r="E678" s="4" t="s">
        <v>16</v>
      </c>
      <c r="F678" s="4" t="s">
        <v>37</v>
      </c>
      <c r="G678" s="5">
        <v>6</v>
      </c>
      <c r="H678" s="5">
        <v>0.5</v>
      </c>
      <c r="I678" s="5">
        <f>IFERROR(_xlfn.XLOOKUP(Tableau1[[#This Row],[Groupe rem. article]],$O$3:$O$6,$P$3:$P$6),"")</f>
        <v>0.3</v>
      </c>
      <c r="J678" s="5" t="str">
        <f ca="1">IFERROR(SUM(OFFSET(J678,1,1,Tableau1[[#This Row],[nombre de sous-niveau]],1)),"")</f>
        <v/>
      </c>
      <c r="K678" s="6">
        <f>IFERROR(IF(Tableau1[[#This Row],[Type Ligne]]="détail",Tableau1[[#This Row],[Quantité Totale]]*Tableau1[[#This Row],[Prix unitaire HT]]*(1-Tableau1[[#This Row],[% remise ligne]]),""),"")</f>
        <v>2.0999999999999996</v>
      </c>
      <c r="L678" s="4" t="s">
        <v>24</v>
      </c>
      <c r="M678" s="5">
        <v>0.04</v>
      </c>
    </row>
    <row r="679" spans="1:13" x14ac:dyDescent="0.2">
      <c r="A679" s="3">
        <v>123050000</v>
      </c>
      <c r="B679" s="4" t="s">
        <v>15</v>
      </c>
      <c r="C679" s="3">
        <v>5</v>
      </c>
      <c r="D679" s="3" cm="1">
        <f t="array" ref="D679">MIN(IFERROR(IF(C679-{0;1;2;3;4;5;6;7}&gt;=0,MATCH(C679-{0;1;2;3;4;5;6;7},C680:C$831,0)-1,""),""))</f>
        <v>0</v>
      </c>
      <c r="E679" s="4" t="s">
        <v>16</v>
      </c>
      <c r="F679" s="4" t="s">
        <v>203</v>
      </c>
      <c r="G679" s="5">
        <v>6</v>
      </c>
      <c r="H679" s="5">
        <v>1.03</v>
      </c>
      <c r="I679" s="5">
        <f>IFERROR(_xlfn.XLOOKUP(Tableau1[[#This Row],[Groupe rem. article]],$O$3:$O$6,$P$3:$P$6),"")</f>
        <v>0.3</v>
      </c>
      <c r="J679" s="5" t="str">
        <f ca="1">IFERROR(SUM(OFFSET(J679,1,1,Tableau1[[#This Row],[nombre de sous-niveau]],1)),"")</f>
        <v/>
      </c>
      <c r="K679" s="6">
        <f>IFERROR(IF(Tableau1[[#This Row],[Type Ligne]]="détail",Tableau1[[#This Row],[Quantité Totale]]*Tableau1[[#This Row],[Prix unitaire HT]]*(1-Tableau1[[#This Row],[% remise ligne]]),""),"")</f>
        <v>4.3259999999999996</v>
      </c>
      <c r="L679" s="4" t="s">
        <v>24</v>
      </c>
      <c r="M679" s="5">
        <v>5.5E-2</v>
      </c>
    </row>
    <row r="680" spans="1:13" x14ac:dyDescent="0.2">
      <c r="A680" s="3">
        <v>123060000</v>
      </c>
      <c r="B680" s="4" t="s">
        <v>15</v>
      </c>
      <c r="C680" s="3">
        <v>5</v>
      </c>
      <c r="D680" s="3" cm="1">
        <f t="array" ref="D680">MIN(IFERROR(IF(C680-{0;1;2;3;4;5;6;7}&gt;=0,MATCH(C680-{0;1;2;3;4;5;6;7},C681:C$831,0)-1,""),""))</f>
        <v>0</v>
      </c>
      <c r="E680" s="4" t="s">
        <v>16</v>
      </c>
      <c r="F680" s="4" t="s">
        <v>204</v>
      </c>
      <c r="G680" s="5">
        <v>3</v>
      </c>
      <c r="H680" s="5">
        <v>174.72</v>
      </c>
      <c r="I680" s="5">
        <f>IFERROR(_xlfn.XLOOKUP(Tableau1[[#This Row],[Groupe rem. article]],$O$3:$O$6,$P$3:$P$6),"")</f>
        <v>0.2</v>
      </c>
      <c r="J680" s="5" t="str">
        <f ca="1">IFERROR(SUM(OFFSET(J680,1,1,Tableau1[[#This Row],[nombre de sous-niveau]],1)),"")</f>
        <v/>
      </c>
      <c r="K680" s="6">
        <f>IFERROR(IF(Tableau1[[#This Row],[Type Ligne]]="détail",Tableau1[[#This Row],[Quantité Totale]]*Tableau1[[#This Row],[Prix unitaire HT]]*(1-Tableau1[[#This Row],[% remise ligne]]),""),"")</f>
        <v>419.32799999999997</v>
      </c>
      <c r="L680" s="4" t="s">
        <v>39</v>
      </c>
      <c r="M680" s="5">
        <v>6.25</v>
      </c>
    </row>
    <row r="681" spans="1:13" x14ac:dyDescent="0.2">
      <c r="A681" s="3">
        <v>123070000</v>
      </c>
      <c r="B681" s="4" t="s">
        <v>15</v>
      </c>
      <c r="C681" s="3">
        <v>5</v>
      </c>
      <c r="D681" s="3" cm="1">
        <f t="array" ref="D681">MIN(IFERROR(IF(C681-{0;1;2;3;4;5;6;7}&gt;=0,MATCH(C681-{0;1;2;3;4;5;6;7},C682:C$831,0)-1,""),""))</f>
        <v>0</v>
      </c>
      <c r="E681" s="4" t="s">
        <v>16</v>
      </c>
      <c r="F681" s="4" t="s">
        <v>179</v>
      </c>
      <c r="G681" s="5">
        <v>6</v>
      </c>
      <c r="H681" s="5">
        <v>1.37</v>
      </c>
      <c r="I681" s="5">
        <f>IFERROR(_xlfn.XLOOKUP(Tableau1[[#This Row],[Groupe rem. article]],$O$3:$O$6,$P$3:$P$6),"")</f>
        <v>0.2</v>
      </c>
      <c r="J681" s="5" t="str">
        <f ca="1">IFERROR(SUM(OFFSET(J681,1,1,Tableau1[[#This Row],[nombre de sous-niveau]],1)),"")</f>
        <v/>
      </c>
      <c r="K681" s="6">
        <f>IFERROR(IF(Tableau1[[#This Row],[Type Ligne]]="détail",Tableau1[[#This Row],[Quantité Totale]]*Tableau1[[#This Row],[Prix unitaire HT]]*(1-Tableau1[[#This Row],[% remise ligne]]),""),"")</f>
        <v>6.5760000000000005</v>
      </c>
      <c r="L681" s="4" t="s">
        <v>39</v>
      </c>
      <c r="M681" s="5">
        <v>0.01</v>
      </c>
    </row>
    <row r="682" spans="1:13" x14ac:dyDescent="0.2">
      <c r="A682" s="3">
        <v>124000000</v>
      </c>
      <c r="B682" s="4" t="s">
        <v>15</v>
      </c>
      <c r="C682" s="3">
        <v>4</v>
      </c>
      <c r="D682" s="3" cm="1">
        <f t="array" ref="D682">MIN(IFERROR(IF(C682-{0;1;2;3;4;5;6;7}&gt;=0,MATCH(C682-{0;1;2;3;4;5;6;7},C683:C$831,0)-1,""),""))</f>
        <v>0</v>
      </c>
      <c r="E682" s="4" t="s">
        <v>16</v>
      </c>
      <c r="F682" s="4" t="s">
        <v>176</v>
      </c>
      <c r="G682" s="5">
        <v>12</v>
      </c>
      <c r="H682" s="5">
        <v>1.29</v>
      </c>
      <c r="I682" s="5">
        <f>IFERROR(_xlfn.XLOOKUP(Tableau1[[#This Row],[Groupe rem. article]],$O$3:$O$6,$P$3:$P$6),"")</f>
        <v>0.2</v>
      </c>
      <c r="J682" s="5" t="str">
        <f ca="1">IFERROR(SUM(OFFSET(J682,1,1,Tableau1[[#This Row],[nombre de sous-niveau]],1)),"")</f>
        <v/>
      </c>
      <c r="K682" s="6">
        <f>IFERROR(IF(Tableau1[[#This Row],[Type Ligne]]="détail",Tableau1[[#This Row],[Quantité Totale]]*Tableau1[[#This Row],[Prix unitaire HT]]*(1-Tableau1[[#This Row],[% remise ligne]]),""),"")</f>
        <v>12.384</v>
      </c>
      <c r="L682" s="4" t="s">
        <v>39</v>
      </c>
      <c r="M682" s="5">
        <v>0.12</v>
      </c>
    </row>
    <row r="683" spans="1:13" x14ac:dyDescent="0.2">
      <c r="A683" s="3">
        <v>125000000</v>
      </c>
      <c r="B683" s="4" t="s">
        <v>15</v>
      </c>
      <c r="C683" s="3">
        <v>4</v>
      </c>
      <c r="D683" s="3" cm="1">
        <f t="array" ref="D683">MIN(IFERROR(IF(C683-{0;1;2;3;4;5;6;7}&gt;=0,MATCH(C683-{0;1;2;3;4;5;6;7},C684:C$831,0)-1,""),""))</f>
        <v>0</v>
      </c>
      <c r="E683" s="4" t="s">
        <v>16</v>
      </c>
      <c r="F683" s="4" t="s">
        <v>175</v>
      </c>
      <c r="G683" s="5">
        <v>12</v>
      </c>
      <c r="H683" s="5">
        <v>1.66</v>
      </c>
      <c r="I683" s="5">
        <f>IFERROR(_xlfn.XLOOKUP(Tableau1[[#This Row],[Groupe rem. article]],$O$3:$O$6,$P$3:$P$6),"")</f>
        <v>0.2</v>
      </c>
      <c r="J683" s="5" t="str">
        <f ca="1">IFERROR(SUM(OFFSET(J683,1,1,Tableau1[[#This Row],[nombre de sous-niveau]],1)),"")</f>
        <v/>
      </c>
      <c r="K683" s="6">
        <f>IFERROR(IF(Tableau1[[#This Row],[Type Ligne]]="détail",Tableau1[[#This Row],[Quantité Totale]]*Tableau1[[#This Row],[Prix unitaire HT]]*(1-Tableau1[[#This Row],[% remise ligne]]),""),"")</f>
        <v>15.936</v>
      </c>
      <c r="L683" s="4" t="s">
        <v>39</v>
      </c>
      <c r="M683" s="5">
        <v>0.2</v>
      </c>
    </row>
    <row r="684" spans="1:13" x14ac:dyDescent="0.2">
      <c r="A684" s="3">
        <v>126000000</v>
      </c>
      <c r="B684" s="4" t="s">
        <v>15</v>
      </c>
      <c r="C684" s="3">
        <v>4</v>
      </c>
      <c r="D684" s="3" cm="1">
        <f t="array" ref="D684">MIN(IFERROR(IF(C684-{0;1;2;3;4;5;6;7}&gt;=0,MATCH(C684-{0;1;2;3;4;5;6;7},C685:C$831,0)-1,""),""))</f>
        <v>0</v>
      </c>
      <c r="E684" s="4" t="s">
        <v>16</v>
      </c>
      <c r="F684" s="4" t="s">
        <v>205</v>
      </c>
      <c r="G684" s="5">
        <v>3</v>
      </c>
      <c r="H684" s="5">
        <v>486.1</v>
      </c>
      <c r="I684" s="5">
        <f>IFERROR(_xlfn.XLOOKUP(Tableau1[[#This Row],[Groupe rem. article]],$O$3:$O$6,$P$3:$P$6),"")</f>
        <v>0.2</v>
      </c>
      <c r="J684" s="5" t="str">
        <f ca="1">IFERROR(SUM(OFFSET(J684,1,1,Tableau1[[#This Row],[nombre de sous-niveau]],1)),"")</f>
        <v/>
      </c>
      <c r="K684" s="6">
        <f>IFERROR(IF(Tableau1[[#This Row],[Type Ligne]]="détail",Tableau1[[#This Row],[Quantité Totale]]*Tableau1[[#This Row],[Prix unitaire HT]]*(1-Tableau1[[#This Row],[% remise ligne]]),""),"")</f>
        <v>1166.6400000000001</v>
      </c>
      <c r="L684" s="4" t="s">
        <v>39</v>
      </c>
      <c r="M684" s="5">
        <v>2.6</v>
      </c>
    </row>
    <row r="685" spans="1:13" x14ac:dyDescent="0.2">
      <c r="A685" s="3">
        <v>127000000</v>
      </c>
      <c r="B685" s="4" t="s">
        <v>15</v>
      </c>
      <c r="C685" s="3">
        <v>4</v>
      </c>
      <c r="D685" s="3" cm="1">
        <f t="array" ref="D685">MIN(IFERROR(IF(C685-{0;1;2;3;4;5;6;7}&gt;=0,MATCH(C685-{0;1;2;3;4;5;6;7},C686:C$831,0)-1,""),""))</f>
        <v>0</v>
      </c>
      <c r="E685" s="4" t="s">
        <v>16</v>
      </c>
      <c r="F685" s="4" t="s">
        <v>206</v>
      </c>
      <c r="G685" s="5">
        <v>3</v>
      </c>
      <c r="H685" s="5">
        <v>505.03</v>
      </c>
      <c r="I685" s="5">
        <f>IFERROR(_xlfn.XLOOKUP(Tableau1[[#This Row],[Groupe rem. article]],$O$3:$O$6,$P$3:$P$6),"")</f>
        <v>0.2</v>
      </c>
      <c r="J685" s="5" t="str">
        <f ca="1">IFERROR(SUM(OFFSET(J685,1,1,Tableau1[[#This Row],[nombre de sous-niveau]],1)),"")</f>
        <v/>
      </c>
      <c r="K685" s="6">
        <f>IFERROR(IF(Tableau1[[#This Row],[Type Ligne]]="détail",Tableau1[[#This Row],[Quantité Totale]]*Tableau1[[#This Row],[Prix unitaire HT]]*(1-Tableau1[[#This Row],[% remise ligne]]),""),"")</f>
        <v>1212.0719999999999</v>
      </c>
      <c r="L685" s="4" t="s">
        <v>39</v>
      </c>
      <c r="M685" s="5">
        <v>23</v>
      </c>
    </row>
    <row r="686" spans="1:13" x14ac:dyDescent="0.2">
      <c r="A686" s="3">
        <v>128000000</v>
      </c>
      <c r="B686" s="4" t="s">
        <v>11</v>
      </c>
      <c r="C686" s="3">
        <v>3</v>
      </c>
      <c r="D686" s="3" cm="1">
        <f t="array" ref="D686">MIN(IFERROR(IF(C686-{0;1;2;3;4;5;6;7}&gt;=0,MATCH(C686-{0;1;2;3;4;5;6;7},C687:C$831,0)-1,""),""))</f>
        <v>3</v>
      </c>
      <c r="E686" s="4" t="s">
        <v>12</v>
      </c>
      <c r="F686" s="4" t="s">
        <v>14</v>
      </c>
      <c r="G686" s="5">
        <v>1</v>
      </c>
      <c r="H686" s="5">
        <v>1181.4000000000001</v>
      </c>
      <c r="I686" s="5" t="str">
        <f>IFERROR(_xlfn.XLOOKUP(Tableau1[[#This Row],[Groupe rem. article]],$O$3:$O$6,$P$3:$P$6),"")</f>
        <v/>
      </c>
      <c r="J686" s="5">
        <f ca="1">IFERROR(SUM(OFFSET(J686,1,1,Tableau1[[#This Row],[nombre de sous-niveau]],1)),"")</f>
        <v>945.12</v>
      </c>
      <c r="K686" s="6" t="str">
        <f>IFERROR(IF(Tableau1[[#This Row],[Type Ligne]]="détail",Tableau1[[#This Row],[Quantité Totale]]*Tableau1[[#This Row],[Prix unitaire HT]]*(1-Tableau1[[#This Row],[% remise ligne]]),""),"")</f>
        <v/>
      </c>
      <c r="L686" s="4" t="s">
        <v>14</v>
      </c>
      <c r="M686" s="5">
        <v>2.97</v>
      </c>
    </row>
    <row r="687" spans="1:13" x14ac:dyDescent="0.2">
      <c r="A687" s="3">
        <v>129000000</v>
      </c>
      <c r="B687" s="4" t="s">
        <v>15</v>
      </c>
      <c r="C687" s="3">
        <v>4</v>
      </c>
      <c r="D687" s="3" cm="1">
        <f t="array" ref="D687">MIN(IFERROR(IF(C687-{0;1;2;3;4;5;6;7}&gt;=0,MATCH(C687-{0;1;2;3;4;5;6;7},C688:C$831,0)-1,""),""))</f>
        <v>0</v>
      </c>
      <c r="E687" s="4" t="s">
        <v>16</v>
      </c>
      <c r="F687" s="4" t="s">
        <v>211</v>
      </c>
      <c r="G687" s="5">
        <v>88</v>
      </c>
      <c r="H687" s="5">
        <v>7.77</v>
      </c>
      <c r="I687" s="5">
        <f>IFERROR(_xlfn.XLOOKUP(Tableau1[[#This Row],[Groupe rem. article]],$O$3:$O$6,$P$3:$P$6),"")</f>
        <v>0.2</v>
      </c>
      <c r="J687" s="5" t="str">
        <f ca="1">IFERROR(SUM(OFFSET(J687,1,1,Tableau1[[#This Row],[nombre de sous-niveau]],1)),"")</f>
        <v/>
      </c>
      <c r="K687" s="6">
        <f>IFERROR(IF(Tableau1[[#This Row],[Type Ligne]]="détail",Tableau1[[#This Row],[Quantité Totale]]*Tableau1[[#This Row],[Prix unitaire HT]]*(1-Tableau1[[#This Row],[% remise ligne]]),""),"")</f>
        <v>547.00800000000004</v>
      </c>
      <c r="L687" s="4" t="s">
        <v>186</v>
      </c>
      <c r="M687" s="5">
        <v>1.1399999999999999</v>
      </c>
    </row>
    <row r="688" spans="1:13" x14ac:dyDescent="0.2">
      <c r="A688" s="3">
        <v>130000000</v>
      </c>
      <c r="B688" s="4" t="s">
        <v>15</v>
      </c>
      <c r="C688" s="3">
        <v>4</v>
      </c>
      <c r="D688" s="3" cm="1">
        <f t="array" ref="D688">MIN(IFERROR(IF(C688-{0;1;2;3;4;5;6;7}&gt;=0,MATCH(C688-{0;1;2;3;4;5;6;7},C689:C$831,0)-1,""),""))</f>
        <v>0</v>
      </c>
      <c r="E688" s="4" t="s">
        <v>16</v>
      </c>
      <c r="F688" s="4" t="s">
        <v>212</v>
      </c>
      <c r="G688" s="5">
        <v>88</v>
      </c>
      <c r="H688" s="5">
        <v>2.2799999999999998</v>
      </c>
      <c r="I688" s="5">
        <f>IFERROR(_xlfn.XLOOKUP(Tableau1[[#This Row],[Groupe rem. article]],$O$3:$O$6,$P$3:$P$6),"")</f>
        <v>0.2</v>
      </c>
      <c r="J688" s="5" t="str">
        <f ca="1">IFERROR(SUM(OFFSET(J688,1,1,Tableau1[[#This Row],[nombre de sous-niveau]],1)),"")</f>
        <v/>
      </c>
      <c r="K688" s="6">
        <f>IFERROR(IF(Tableau1[[#This Row],[Type Ligne]]="détail",Tableau1[[#This Row],[Quantité Totale]]*Tableau1[[#This Row],[Prix unitaire HT]]*(1-Tableau1[[#This Row],[% remise ligne]]),""),"")</f>
        <v>160.512</v>
      </c>
      <c r="L688" s="4" t="s">
        <v>186</v>
      </c>
      <c r="M688" s="5">
        <v>0.38</v>
      </c>
    </row>
    <row r="689" spans="1:13" x14ac:dyDescent="0.2">
      <c r="A689" s="3">
        <v>131000000</v>
      </c>
      <c r="B689" s="4" t="s">
        <v>15</v>
      </c>
      <c r="C689" s="3">
        <v>4</v>
      </c>
      <c r="D689" s="3" cm="1">
        <f t="array" ref="D689">MIN(IFERROR(IF(C689-{0;1;2;3;4;5;6;7}&gt;=0,MATCH(C689-{0;1;2;3;4;5;6;7},C690:C$831,0)-1,""),""))</f>
        <v>0</v>
      </c>
      <c r="E689" s="4" t="s">
        <v>16</v>
      </c>
      <c r="F689" s="4" t="s">
        <v>281</v>
      </c>
      <c r="G689" s="5">
        <v>30</v>
      </c>
      <c r="H689" s="5">
        <v>9.9</v>
      </c>
      <c r="I689" s="5">
        <f>IFERROR(_xlfn.XLOOKUP(Tableau1[[#This Row],[Groupe rem. article]],$O$3:$O$6,$P$3:$P$6),"")</f>
        <v>0.2</v>
      </c>
      <c r="J689" s="5" t="str">
        <f ca="1">IFERROR(SUM(OFFSET(J689,1,1,Tableau1[[#This Row],[nombre de sous-niveau]],1)),"")</f>
        <v/>
      </c>
      <c r="K689" s="6">
        <f>IFERROR(IF(Tableau1[[#This Row],[Type Ligne]]="détail",Tableau1[[#This Row],[Quantité Totale]]*Tableau1[[#This Row],[Prix unitaire HT]]*(1-Tableau1[[#This Row],[% remise ligne]]),""),"")</f>
        <v>237.60000000000002</v>
      </c>
      <c r="L689" s="4" t="s">
        <v>186</v>
      </c>
      <c r="M689" s="5">
        <v>1.45</v>
      </c>
    </row>
    <row r="690" spans="1:13" x14ac:dyDescent="0.2">
      <c r="A690" s="3">
        <v>132000000</v>
      </c>
      <c r="B690" s="4" t="s">
        <v>11</v>
      </c>
      <c r="C690" s="3">
        <v>3</v>
      </c>
      <c r="D690" s="3" cm="1">
        <f t="array" ref="D690">MIN(IFERROR(IF(C690-{0;1;2;3;4;5;6;7}&gt;=0,MATCH(C690-{0;1;2;3;4;5;6;7},C691:C$831,0)-1,""),""))</f>
        <v>1</v>
      </c>
      <c r="E690" s="4" t="s">
        <v>12</v>
      </c>
      <c r="F690" s="4" t="s">
        <v>14</v>
      </c>
      <c r="G690" s="5">
        <v>1</v>
      </c>
      <c r="H690" s="5">
        <v>557.41999999999996</v>
      </c>
      <c r="I690" s="5" t="str">
        <f>IFERROR(_xlfn.XLOOKUP(Tableau1[[#This Row],[Groupe rem. article]],$O$3:$O$6,$P$3:$P$6),"")</f>
        <v/>
      </c>
      <c r="J690" s="5">
        <f ca="1">IFERROR(SUM(OFFSET(J690,1,1,Tableau1[[#This Row],[nombre de sous-niveau]],1)),"")</f>
        <v>445.93599999999998</v>
      </c>
      <c r="K690" s="6" t="str">
        <f>IFERROR(IF(Tableau1[[#This Row],[Type Ligne]]="détail",Tableau1[[#This Row],[Quantité Totale]]*Tableau1[[#This Row],[Prix unitaire HT]]*(1-Tableau1[[#This Row],[% remise ligne]]),""),"")</f>
        <v/>
      </c>
      <c r="L690" s="4" t="s">
        <v>14</v>
      </c>
      <c r="M690" s="5">
        <v>0.746</v>
      </c>
    </row>
    <row r="691" spans="1:13" x14ac:dyDescent="0.2">
      <c r="A691" s="3">
        <v>133000000</v>
      </c>
      <c r="B691" s="4" t="s">
        <v>15</v>
      </c>
      <c r="C691" s="3">
        <v>4</v>
      </c>
      <c r="D691" s="3" cm="1">
        <f t="array" ref="D691">MIN(IFERROR(IF(C691-{0;1;2;3;4;5;6;7}&gt;=0,MATCH(C691-{0;1;2;3;4;5;6;7},C692:C$831,0)-1,""),""))</f>
        <v>0</v>
      </c>
      <c r="E691" s="4" t="s">
        <v>16</v>
      </c>
      <c r="F691" s="4" t="s">
        <v>282</v>
      </c>
      <c r="G691" s="5">
        <v>94</v>
      </c>
      <c r="H691" s="5">
        <v>5.93</v>
      </c>
      <c r="I691" s="5">
        <f>IFERROR(_xlfn.XLOOKUP(Tableau1[[#This Row],[Groupe rem. article]],$O$3:$O$6,$P$3:$P$6),"")</f>
        <v>0.2</v>
      </c>
      <c r="J691" s="5" t="str">
        <f ca="1">IFERROR(SUM(OFFSET(J691,1,1,Tableau1[[#This Row],[nombre de sous-niveau]],1)),"")</f>
        <v/>
      </c>
      <c r="K691" s="6">
        <f>IFERROR(IF(Tableau1[[#This Row],[Type Ligne]]="détail",Tableau1[[#This Row],[Quantité Totale]]*Tableau1[[#This Row],[Prix unitaire HT]]*(1-Tableau1[[#This Row],[% remise ligne]]),""),"")</f>
        <v>445.93599999999998</v>
      </c>
      <c r="L691" s="4" t="s">
        <v>186</v>
      </c>
      <c r="M691" s="5">
        <v>0.746</v>
      </c>
    </row>
    <row r="692" spans="1:13" x14ac:dyDescent="0.2">
      <c r="A692" s="3">
        <v>134000000</v>
      </c>
      <c r="B692" s="4" t="s">
        <v>11</v>
      </c>
      <c r="C692" s="3">
        <v>1</v>
      </c>
      <c r="D692" s="3" cm="1">
        <f t="array" ref="D692">MIN(IFERROR(IF(C692-{0;1;2;3;4;5;6;7}&gt;=0,MATCH(C692-{0;1;2;3;4;5;6;7},C693:C$831,0)-1,""),""))</f>
        <v>14</v>
      </c>
      <c r="E692" s="4" t="s">
        <v>12</v>
      </c>
      <c r="F692" s="4" t="s">
        <v>14</v>
      </c>
      <c r="G692" s="5">
        <v>1</v>
      </c>
      <c r="H692" s="5">
        <v>1567.48</v>
      </c>
      <c r="I692" s="5" t="str">
        <f>IFERROR(_xlfn.XLOOKUP(Tableau1[[#This Row],[Groupe rem. article]],$O$3:$O$6,$P$3:$P$6),"")</f>
        <v/>
      </c>
      <c r="J692" s="5">
        <f ca="1">IFERROR(SUM(OFFSET(J692,1,1,Tableau1[[#This Row],[nombre de sous-niveau]],1)),"")</f>
        <v>978.13679999999988</v>
      </c>
      <c r="K692" s="6" t="str">
        <f>IFERROR(IF(Tableau1[[#This Row],[Type Ligne]]="détail",Tableau1[[#This Row],[Quantité Totale]]*Tableau1[[#This Row],[Prix unitaire HT]]*(1-Tableau1[[#This Row],[% remise ligne]]),""),"")</f>
        <v/>
      </c>
      <c r="L692" s="4" t="s">
        <v>14</v>
      </c>
      <c r="M692" s="5">
        <v>15.263999999999999</v>
      </c>
    </row>
    <row r="693" spans="1:13" x14ac:dyDescent="0.2">
      <c r="A693" s="3">
        <v>135000000</v>
      </c>
      <c r="B693" s="4" t="s">
        <v>11</v>
      </c>
      <c r="C693" s="3">
        <v>2</v>
      </c>
      <c r="D693" s="3" cm="1">
        <f t="array" ref="D693">MIN(IFERROR(IF(C693-{0;1;2;3;4;5;6;7}&gt;=0,MATCH(C693-{0;1;2;3;4;5;6;7},C694:C$831,0)-1,""),""))</f>
        <v>6</v>
      </c>
      <c r="E693" s="4" t="s">
        <v>17</v>
      </c>
      <c r="F693" s="4" t="s">
        <v>283</v>
      </c>
      <c r="G693" s="5">
        <v>4</v>
      </c>
      <c r="H693" s="5">
        <v>36.049999999999997</v>
      </c>
      <c r="I693" s="5">
        <f>IFERROR(_xlfn.XLOOKUP(Tableau1[[#This Row],[Groupe rem. article]],$O$3:$O$6,$P$3:$P$6),"")</f>
        <v>0.4</v>
      </c>
      <c r="J693" s="5">
        <f ca="1">IFERROR(SUM(OFFSET(J693,1,1,Tableau1[[#This Row],[nombre de sous-niveau]],1)),"")</f>
        <v>99.844000000000008</v>
      </c>
      <c r="K693" s="6" t="str">
        <f>IFERROR(IF(Tableau1[[#This Row],[Type Ligne]]="détail",Tableau1[[#This Row],[Quantité Totale]]*Tableau1[[#This Row],[Prix unitaire HT]]*(1-Tableau1[[#This Row],[% remise ligne]]),""),"")</f>
        <v/>
      </c>
      <c r="L693" s="4" t="s">
        <v>19</v>
      </c>
      <c r="M693" s="5">
        <v>6.0350000000000001</v>
      </c>
    </row>
    <row r="694" spans="1:13" x14ac:dyDescent="0.2">
      <c r="A694" s="3">
        <v>135010000</v>
      </c>
      <c r="B694" s="4" t="s">
        <v>15</v>
      </c>
      <c r="C694" s="3">
        <v>3</v>
      </c>
      <c r="D694" s="3" cm="1">
        <f t="array" ref="D694">MIN(IFERROR(IF(C694-{0;1;2;3;4;5;6;7}&gt;=0,MATCH(C694-{0;1;2;3;4;5;6;7},C695:C$831,0)-1,""),""))</f>
        <v>0</v>
      </c>
      <c r="E694" s="4" t="s">
        <v>16</v>
      </c>
      <c r="F694" s="4" t="s">
        <v>215</v>
      </c>
      <c r="G694" s="5">
        <v>4</v>
      </c>
      <c r="H694" s="5">
        <v>31.05</v>
      </c>
      <c r="I694" s="5">
        <f>IFERROR(_xlfn.XLOOKUP(Tableau1[[#This Row],[Groupe rem. article]],$O$3:$O$6,$P$3:$P$6),"")</f>
        <v>0.3</v>
      </c>
      <c r="J694" s="5" t="str">
        <f ca="1">IFERROR(SUM(OFFSET(J694,1,1,Tableau1[[#This Row],[nombre de sous-niveau]],1)),"")</f>
        <v/>
      </c>
      <c r="K694" s="6">
        <f>IFERROR(IF(Tableau1[[#This Row],[Type Ligne]]="détail",Tableau1[[#This Row],[Quantité Totale]]*Tableau1[[#This Row],[Prix unitaire HT]]*(1-Tableau1[[#This Row],[% remise ligne]]),""),"")</f>
        <v>86.94</v>
      </c>
      <c r="L694" s="4" t="s">
        <v>24</v>
      </c>
      <c r="M694" s="5">
        <v>5.88</v>
      </c>
    </row>
    <row r="695" spans="1:13" x14ac:dyDescent="0.2">
      <c r="A695" s="3">
        <v>135020000</v>
      </c>
      <c r="B695" s="4" t="s">
        <v>15</v>
      </c>
      <c r="C695" s="3">
        <v>3</v>
      </c>
      <c r="D695" s="3" cm="1">
        <f t="array" ref="D695">MIN(IFERROR(IF(C695-{0;1;2;3;4;5;6;7}&gt;=0,MATCH(C695-{0;1;2;3;4;5;6;7},C696:C$831,0)-1,""),""))</f>
        <v>0</v>
      </c>
      <c r="E695" s="4" t="s">
        <v>16</v>
      </c>
      <c r="F695" s="4" t="s">
        <v>143</v>
      </c>
      <c r="G695" s="5">
        <v>8</v>
      </c>
      <c r="H695" s="5">
        <v>0.65</v>
      </c>
      <c r="I695" s="5">
        <f>IFERROR(_xlfn.XLOOKUP(Tableau1[[#This Row],[Groupe rem. article]],$O$3:$O$6,$P$3:$P$6),"")</f>
        <v>0.3</v>
      </c>
      <c r="J695" s="5" t="str">
        <f ca="1">IFERROR(SUM(OFFSET(J695,1,1,Tableau1[[#This Row],[nombre de sous-niveau]],1)),"")</f>
        <v/>
      </c>
      <c r="K695" s="6">
        <f>IFERROR(IF(Tableau1[[#This Row],[Type Ligne]]="détail",Tableau1[[#This Row],[Quantité Totale]]*Tableau1[[#This Row],[Prix unitaire HT]]*(1-Tableau1[[#This Row],[% remise ligne]]),""),"")</f>
        <v>3.6399999999999997</v>
      </c>
      <c r="L695" s="4" t="s">
        <v>24</v>
      </c>
      <c r="M695" s="5">
        <v>0.06</v>
      </c>
    </row>
    <row r="696" spans="1:13" x14ac:dyDescent="0.2">
      <c r="A696" s="3">
        <v>135030000</v>
      </c>
      <c r="B696" s="4" t="s">
        <v>15</v>
      </c>
      <c r="C696" s="3">
        <v>3</v>
      </c>
      <c r="D696" s="3" cm="1">
        <f t="array" ref="D696">MIN(IFERROR(IF(C696-{0;1;2;3;4;5;6;7}&gt;=0,MATCH(C696-{0;1;2;3;4;5;6;7},C697:C$831,0)-1,""),""))</f>
        <v>0</v>
      </c>
      <c r="E696" s="4" t="s">
        <v>16</v>
      </c>
      <c r="F696" s="4" t="s">
        <v>106</v>
      </c>
      <c r="G696" s="5">
        <v>8</v>
      </c>
      <c r="H696" s="5">
        <v>1.37</v>
      </c>
      <c r="I696" s="5">
        <f>IFERROR(_xlfn.XLOOKUP(Tableau1[[#This Row],[Groupe rem. article]],$O$3:$O$6,$P$3:$P$6),"")</f>
        <v>0.4</v>
      </c>
      <c r="J696" s="5" t="str">
        <f ca="1">IFERROR(SUM(OFFSET(J696,1,1,Tableau1[[#This Row],[nombre de sous-niveau]],1)),"")</f>
        <v/>
      </c>
      <c r="K696" s="6">
        <f>IFERROR(IF(Tableau1[[#This Row],[Type Ligne]]="détail",Tableau1[[#This Row],[Quantité Totale]]*Tableau1[[#This Row],[Prix unitaire HT]]*(1-Tableau1[[#This Row],[% remise ligne]]),""),"")</f>
        <v>6.5760000000000005</v>
      </c>
      <c r="L696" s="4" t="s">
        <v>19</v>
      </c>
      <c r="M696" s="5">
        <v>0.08</v>
      </c>
    </row>
    <row r="697" spans="1:13" x14ac:dyDescent="0.2">
      <c r="A697" s="3">
        <v>135040000</v>
      </c>
      <c r="B697" s="4" t="s">
        <v>15</v>
      </c>
      <c r="C697" s="3">
        <v>3</v>
      </c>
      <c r="D697" s="3" cm="1">
        <f t="array" ref="D697">MIN(IFERROR(IF(C697-{0;1;2;3;4;5;6;7}&gt;=0,MATCH(C697-{0;1;2;3;4;5;6;7},C698:C$831,0)-1,""),""))</f>
        <v>0</v>
      </c>
      <c r="E697" s="4" t="s">
        <v>16</v>
      </c>
      <c r="F697" s="4" t="s">
        <v>27</v>
      </c>
      <c r="G697" s="5">
        <v>8</v>
      </c>
      <c r="H697" s="5">
        <v>0.16</v>
      </c>
      <c r="I697" s="5">
        <f>IFERROR(_xlfn.XLOOKUP(Tableau1[[#This Row],[Groupe rem. article]],$O$3:$O$6,$P$3:$P$6),"")</f>
        <v>0.3</v>
      </c>
      <c r="J697" s="5" t="str">
        <f ca="1">IFERROR(SUM(OFFSET(J697,1,1,Tableau1[[#This Row],[nombre de sous-niveau]],1)),"")</f>
        <v/>
      </c>
      <c r="K697" s="6">
        <f>IFERROR(IF(Tableau1[[#This Row],[Type Ligne]]="détail",Tableau1[[#This Row],[Quantité Totale]]*Tableau1[[#This Row],[Prix unitaire HT]]*(1-Tableau1[[#This Row],[% remise ligne]]),""),"")</f>
        <v>0.89599999999999991</v>
      </c>
      <c r="L697" s="4" t="s">
        <v>24</v>
      </c>
      <c r="M697" s="5">
        <v>7.0000000000000001E-3</v>
      </c>
    </row>
    <row r="698" spans="1:13" x14ac:dyDescent="0.2">
      <c r="A698" s="3">
        <v>135050000</v>
      </c>
      <c r="B698" s="4" t="s">
        <v>15</v>
      </c>
      <c r="C698" s="3">
        <v>3</v>
      </c>
      <c r="D698" s="3" cm="1">
        <f t="array" ref="D698">MIN(IFERROR(IF(C698-{0;1;2;3;4;5;6;7}&gt;=0,MATCH(C698-{0;1;2;3;4;5;6;7},C699:C$831,0)-1,""),""))</f>
        <v>0</v>
      </c>
      <c r="E698" s="4" t="s">
        <v>16</v>
      </c>
      <c r="F698" s="4" t="s">
        <v>156</v>
      </c>
      <c r="G698" s="5">
        <v>16</v>
      </c>
      <c r="H698" s="5">
        <v>0.09</v>
      </c>
      <c r="I698" s="5">
        <f>IFERROR(_xlfn.XLOOKUP(Tableau1[[#This Row],[Groupe rem. article]],$O$3:$O$6,$P$3:$P$6),"")</f>
        <v>0.3</v>
      </c>
      <c r="J698" s="5" t="str">
        <f ca="1">IFERROR(SUM(OFFSET(J698,1,1,Tableau1[[#This Row],[nombre de sous-niveau]],1)),"")</f>
        <v/>
      </c>
      <c r="K698" s="6">
        <f>IFERROR(IF(Tableau1[[#This Row],[Type Ligne]]="détail",Tableau1[[#This Row],[Quantité Totale]]*Tableau1[[#This Row],[Prix unitaire HT]]*(1-Tableau1[[#This Row],[% remise ligne]]),""),"")</f>
        <v>1.008</v>
      </c>
      <c r="L698" s="4" t="s">
        <v>24</v>
      </c>
      <c r="M698" s="5">
        <v>5.0000000000000001E-3</v>
      </c>
    </row>
    <row r="699" spans="1:13" x14ac:dyDescent="0.2">
      <c r="A699" s="3">
        <v>135060000</v>
      </c>
      <c r="B699" s="4" t="s">
        <v>15</v>
      </c>
      <c r="C699" s="3">
        <v>3</v>
      </c>
      <c r="D699" s="3" cm="1">
        <f t="array" ref="D699">MIN(IFERROR(IF(C699-{0;1;2;3;4;5;6;7}&gt;=0,MATCH(C699-{0;1;2;3;4;5;6;7},C700:C$831,0)-1,""),""))</f>
        <v>0</v>
      </c>
      <c r="E699" s="4" t="s">
        <v>16</v>
      </c>
      <c r="F699" s="4" t="s">
        <v>35</v>
      </c>
      <c r="G699" s="5">
        <v>16</v>
      </c>
      <c r="H699" s="5">
        <v>7.0000000000000007E-2</v>
      </c>
      <c r="I699" s="5">
        <f>IFERROR(_xlfn.XLOOKUP(Tableau1[[#This Row],[Groupe rem. article]],$O$3:$O$6,$P$3:$P$6),"")</f>
        <v>0.3</v>
      </c>
      <c r="J699" s="5" t="str">
        <f ca="1">IFERROR(SUM(OFFSET(J699,1,1,Tableau1[[#This Row],[nombre de sous-niveau]],1)),"")</f>
        <v/>
      </c>
      <c r="K699" s="6">
        <f>IFERROR(IF(Tableau1[[#This Row],[Type Ligne]]="détail",Tableau1[[#This Row],[Quantité Totale]]*Tableau1[[#This Row],[Prix unitaire HT]]*(1-Tableau1[[#This Row],[% remise ligne]]),""),"")</f>
        <v>0.78400000000000003</v>
      </c>
      <c r="L699" s="4" t="s">
        <v>24</v>
      </c>
      <c r="M699" s="5">
        <v>3.0000000000000001E-3</v>
      </c>
    </row>
    <row r="700" spans="1:13" x14ac:dyDescent="0.2">
      <c r="A700" s="3">
        <v>136000000</v>
      </c>
      <c r="B700" s="4" t="s">
        <v>11</v>
      </c>
      <c r="C700" s="3">
        <v>2</v>
      </c>
      <c r="D700" s="3" cm="1">
        <f t="array" ref="D700">MIN(IFERROR(IF(C700-{0;1;2;3;4;5;6;7}&gt;=0,MATCH(C700-{0;1;2;3;4;5;6;7},C701:C$831,0)-1,""),""))</f>
        <v>6</v>
      </c>
      <c r="E700" s="4" t="s">
        <v>17</v>
      </c>
      <c r="F700" s="4" t="s">
        <v>284</v>
      </c>
      <c r="G700" s="5">
        <v>4</v>
      </c>
      <c r="H700" s="5">
        <v>355.82</v>
      </c>
      <c r="I700" s="5">
        <f>IFERROR(_xlfn.XLOOKUP(Tableau1[[#This Row],[Groupe rem. article]],$O$3:$O$6,$P$3:$P$6),"")</f>
        <v>0.4</v>
      </c>
      <c r="J700" s="5">
        <f ca="1">IFERROR(SUM(OFFSET(J700,1,1,Tableau1[[#This Row],[nombre de sous-niveau]],1)),"")</f>
        <v>878.29279999999983</v>
      </c>
      <c r="K700" s="6" t="str">
        <f>IFERROR(IF(Tableau1[[#This Row],[Type Ligne]]="détail",Tableau1[[#This Row],[Quantité Totale]]*Tableau1[[#This Row],[Prix unitaire HT]]*(1-Tableau1[[#This Row],[% remise ligne]]),""),"")</f>
        <v/>
      </c>
      <c r="L700" s="4" t="s">
        <v>19</v>
      </c>
      <c r="M700" s="5">
        <v>9.2289999999999992</v>
      </c>
    </row>
    <row r="701" spans="1:13" x14ac:dyDescent="0.2">
      <c r="A701" s="3">
        <v>136010000</v>
      </c>
      <c r="B701" s="4" t="s">
        <v>15</v>
      </c>
      <c r="C701" s="3">
        <v>3</v>
      </c>
      <c r="D701" s="3" cm="1">
        <f t="array" ref="D701">MIN(IFERROR(IF(C701-{0;1;2;3;4;5;6;7}&gt;=0,MATCH(C701-{0;1;2;3;4;5;6;7},C702:C$831,0)-1,""),""))</f>
        <v>0</v>
      </c>
      <c r="E701" s="4" t="s">
        <v>16</v>
      </c>
      <c r="F701" s="4" t="s">
        <v>132</v>
      </c>
      <c r="G701" s="5">
        <v>28</v>
      </c>
      <c r="H701" s="5">
        <v>27.43</v>
      </c>
      <c r="I701" s="5">
        <f>IFERROR(_xlfn.XLOOKUP(Tableau1[[#This Row],[Groupe rem. article]],$O$3:$O$6,$P$3:$P$6),"")</f>
        <v>0.4</v>
      </c>
      <c r="J701" s="5" t="str">
        <f ca="1">IFERROR(SUM(OFFSET(J701,1,1,Tableau1[[#This Row],[nombre de sous-niveau]],1)),"")</f>
        <v/>
      </c>
      <c r="K701" s="6">
        <f>IFERROR(IF(Tableau1[[#This Row],[Type Ligne]]="détail",Tableau1[[#This Row],[Quantité Totale]]*Tableau1[[#This Row],[Prix unitaire HT]]*(1-Tableau1[[#This Row],[% remise ligne]]),""),"")</f>
        <v>460.82399999999996</v>
      </c>
      <c r="L701" s="4" t="s">
        <v>19</v>
      </c>
      <c r="M701" s="5">
        <v>4.12</v>
      </c>
    </row>
    <row r="702" spans="1:13" x14ac:dyDescent="0.2">
      <c r="A702" s="3">
        <v>136020000</v>
      </c>
      <c r="B702" s="4" t="s">
        <v>15</v>
      </c>
      <c r="C702" s="3">
        <v>3</v>
      </c>
      <c r="D702" s="3" cm="1">
        <f t="array" ref="D702">MIN(IFERROR(IF(C702-{0;1;2;3;4;5;6;7}&gt;=0,MATCH(C702-{0;1;2;3;4;5;6;7},C703:C$831,0)-1,""),""))</f>
        <v>0</v>
      </c>
      <c r="E702" s="4" t="s">
        <v>16</v>
      </c>
      <c r="F702" s="4" t="s">
        <v>110</v>
      </c>
      <c r="G702" s="5">
        <v>46.8</v>
      </c>
      <c r="H702" s="5">
        <v>2.73</v>
      </c>
      <c r="I702" s="5">
        <f>IFERROR(_xlfn.XLOOKUP(Tableau1[[#This Row],[Groupe rem. article]],$O$3:$O$6,$P$3:$P$6),"")</f>
        <v>0.3</v>
      </c>
      <c r="J702" s="5" t="str">
        <f ca="1">IFERROR(SUM(OFFSET(J702,1,1,Tableau1[[#This Row],[nombre de sous-niveau]],1)),"")</f>
        <v/>
      </c>
      <c r="K702" s="6">
        <f>IFERROR(IF(Tableau1[[#This Row],[Type Ligne]]="détail",Tableau1[[#This Row],[Quantité Totale]]*Tableau1[[#This Row],[Prix unitaire HT]]*(1-Tableau1[[#This Row],[% remise ligne]]),""),"")</f>
        <v>89.434799999999996</v>
      </c>
      <c r="L702" s="4" t="s">
        <v>24</v>
      </c>
      <c r="M702" s="5">
        <v>0.3</v>
      </c>
    </row>
    <row r="703" spans="1:13" x14ac:dyDescent="0.2">
      <c r="A703" s="3">
        <v>136030000</v>
      </c>
      <c r="B703" s="4" t="s">
        <v>15</v>
      </c>
      <c r="C703" s="3">
        <v>3</v>
      </c>
      <c r="D703" s="3" cm="1">
        <f t="array" ref="D703">MIN(IFERROR(IF(C703-{0;1;2;3;4;5;6;7}&gt;=0,MATCH(C703-{0;1;2;3;4;5;6;7},C704:C$831,0)-1,""),""))</f>
        <v>0</v>
      </c>
      <c r="E703" s="4" t="s">
        <v>16</v>
      </c>
      <c r="F703" s="4" t="s">
        <v>111</v>
      </c>
      <c r="G703" s="5">
        <v>46.8</v>
      </c>
      <c r="H703" s="5">
        <v>1.45</v>
      </c>
      <c r="I703" s="5">
        <f>IFERROR(_xlfn.XLOOKUP(Tableau1[[#This Row],[Groupe rem. article]],$O$3:$O$6,$P$3:$P$6),"")</f>
        <v>0.3</v>
      </c>
      <c r="J703" s="5" t="str">
        <f ca="1">IFERROR(SUM(OFFSET(J703,1,1,Tableau1[[#This Row],[nombre de sous-niveau]],1)),"")</f>
        <v/>
      </c>
      <c r="K703" s="6">
        <f>IFERROR(IF(Tableau1[[#This Row],[Type Ligne]]="détail",Tableau1[[#This Row],[Quantité Totale]]*Tableau1[[#This Row],[Prix unitaire HT]]*(1-Tableau1[[#This Row],[% remise ligne]]),""),"")</f>
        <v>47.501999999999995</v>
      </c>
      <c r="L703" s="4" t="s">
        <v>24</v>
      </c>
      <c r="M703" s="5">
        <v>0.14299999999999999</v>
      </c>
    </row>
    <row r="704" spans="1:13" x14ac:dyDescent="0.2">
      <c r="A704" s="3">
        <v>136040000</v>
      </c>
      <c r="B704" s="4" t="s">
        <v>15</v>
      </c>
      <c r="C704" s="3">
        <v>3</v>
      </c>
      <c r="D704" s="3" cm="1">
        <f t="array" ref="D704">MIN(IFERROR(IF(C704-{0;1;2;3;4;5;6;7}&gt;=0,MATCH(C704-{0;1;2;3;4;5;6;7},C705:C$831,0)-1,""),""))</f>
        <v>0</v>
      </c>
      <c r="E704" s="4" t="s">
        <v>16</v>
      </c>
      <c r="F704" s="4" t="s">
        <v>101</v>
      </c>
      <c r="G704" s="5">
        <v>560</v>
      </c>
      <c r="H704" s="5">
        <v>0.06</v>
      </c>
      <c r="I704" s="5">
        <f>IFERROR(_xlfn.XLOOKUP(Tableau1[[#This Row],[Groupe rem. article]],$O$3:$O$6,$P$3:$P$6),"")</f>
        <v>0.3</v>
      </c>
      <c r="J704" s="5" t="str">
        <f ca="1">IFERROR(SUM(OFFSET(J704,1,1,Tableau1[[#This Row],[nombre de sous-niveau]],1)),"")</f>
        <v/>
      </c>
      <c r="K704" s="6">
        <f>IFERROR(IF(Tableau1[[#This Row],[Type Ligne]]="détail",Tableau1[[#This Row],[Quantité Totale]]*Tableau1[[#This Row],[Prix unitaire HT]]*(1-Tableau1[[#This Row],[% remise ligne]]),""),"")</f>
        <v>23.52</v>
      </c>
      <c r="L704" s="4" t="s">
        <v>24</v>
      </c>
      <c r="M704" s="5">
        <v>3.0000000000000001E-3</v>
      </c>
    </row>
    <row r="705" spans="1:13" x14ac:dyDescent="0.2">
      <c r="A705" s="3">
        <v>136050000</v>
      </c>
      <c r="B705" s="4" t="s">
        <v>15</v>
      </c>
      <c r="C705" s="3">
        <v>3</v>
      </c>
      <c r="D705" s="3" cm="1">
        <f t="array" ref="D705">MIN(IFERROR(IF(C705-{0;1;2;3;4;5;6;7}&gt;=0,MATCH(C705-{0;1;2;3;4;5;6;7},C706:C$831,0)-1,""),""))</f>
        <v>0</v>
      </c>
      <c r="E705" s="4" t="s">
        <v>16</v>
      </c>
      <c r="F705" s="4" t="s">
        <v>35</v>
      </c>
      <c r="G705" s="5">
        <v>200</v>
      </c>
      <c r="H705" s="5">
        <v>7.0000000000000007E-2</v>
      </c>
      <c r="I705" s="5">
        <f>IFERROR(_xlfn.XLOOKUP(Tableau1[[#This Row],[Groupe rem. article]],$O$3:$O$6,$P$3:$P$6),"")</f>
        <v>0.3</v>
      </c>
      <c r="J705" s="5" t="str">
        <f ca="1">IFERROR(SUM(OFFSET(J705,1,1,Tableau1[[#This Row],[nombre de sous-niveau]],1)),"")</f>
        <v/>
      </c>
      <c r="K705" s="6">
        <f>IFERROR(IF(Tableau1[[#This Row],[Type Ligne]]="détail",Tableau1[[#This Row],[Quantité Totale]]*Tableau1[[#This Row],[Prix unitaire HT]]*(1-Tableau1[[#This Row],[% remise ligne]]),""),"")</f>
        <v>9.8000000000000007</v>
      </c>
      <c r="L705" s="4" t="s">
        <v>24</v>
      </c>
      <c r="M705" s="5">
        <v>3.0000000000000001E-3</v>
      </c>
    </row>
    <row r="706" spans="1:13" x14ac:dyDescent="0.2">
      <c r="A706" s="3">
        <v>136060000</v>
      </c>
      <c r="B706" s="4" t="s">
        <v>15</v>
      </c>
      <c r="C706" s="3">
        <v>3</v>
      </c>
      <c r="D706" s="3" cm="1">
        <f t="array" ref="D706">MIN(IFERROR(IF(C706-{0;1;2;3;4;5;6;7}&gt;=0,MATCH(C706-{0;1;2;3;4;5;6;7},C707:C$831,0)-1,""),""))</f>
        <v>0</v>
      </c>
      <c r="E706" s="4" t="s">
        <v>16</v>
      </c>
      <c r="F706" s="4" t="s">
        <v>197</v>
      </c>
      <c r="G706" s="5">
        <v>14</v>
      </c>
      <c r="H706" s="5">
        <v>29.43</v>
      </c>
      <c r="I706" s="5">
        <f>IFERROR(_xlfn.XLOOKUP(Tableau1[[#This Row],[Groupe rem. article]],$O$3:$O$6,$P$3:$P$6),"")</f>
        <v>0.4</v>
      </c>
      <c r="J706" s="5" t="str">
        <f ca="1">IFERROR(SUM(OFFSET(J706,1,1,Tableau1[[#This Row],[nombre de sous-niveau]],1)),"")</f>
        <v/>
      </c>
      <c r="K706" s="6">
        <f>IFERROR(IF(Tableau1[[#This Row],[Type Ligne]]="détail",Tableau1[[#This Row],[Quantité Totale]]*Tableau1[[#This Row],[Prix unitaire HT]]*(1-Tableau1[[#This Row],[% remise ligne]]),""),"")</f>
        <v>247.21199999999999</v>
      </c>
      <c r="L706" s="4" t="s">
        <v>19</v>
      </c>
      <c r="M706" s="5">
        <v>4.66</v>
      </c>
    </row>
    <row r="707" spans="1:13" x14ac:dyDescent="0.2">
      <c r="A707" s="3">
        <v>137000000</v>
      </c>
      <c r="B707" s="4" t="s">
        <v>11</v>
      </c>
      <c r="C707" s="3">
        <v>1</v>
      </c>
      <c r="D707" s="3" cm="1">
        <f t="array" ref="D707">MIN(IFERROR(IF(C707-{0;1;2;3;4;5;6;7}&gt;=0,MATCH(C707-{0;1;2;3;4;5;6;7},C708:C$831,0)-1,""),""))</f>
        <v>38</v>
      </c>
      <c r="E707" s="4" t="s">
        <v>12</v>
      </c>
      <c r="F707" s="4" t="s">
        <v>14</v>
      </c>
      <c r="G707" s="5">
        <v>1</v>
      </c>
      <c r="H707" s="5">
        <v>3388.17</v>
      </c>
      <c r="I707" s="5" t="str">
        <f>IFERROR(_xlfn.XLOOKUP(Tableau1[[#This Row],[Groupe rem. article]],$O$3:$O$6,$P$3:$P$6),"")</f>
        <v/>
      </c>
      <c r="J707" s="5">
        <f ca="1">IFERROR(SUM(OFFSET(J707,1,1,Tableau1[[#This Row],[nombre de sous-niveau]],1)),"")</f>
        <v>2699.6490000000003</v>
      </c>
      <c r="K707" s="6" t="str">
        <f>IFERROR(IF(Tableau1[[#This Row],[Type Ligne]]="détail",Tableau1[[#This Row],[Quantité Totale]]*Tableau1[[#This Row],[Prix unitaire HT]]*(1-Tableau1[[#This Row],[% remise ligne]]),""),"")</f>
        <v/>
      </c>
      <c r="L707" s="4" t="s">
        <v>14</v>
      </c>
      <c r="M707" s="5">
        <v>20.120999999999999</v>
      </c>
    </row>
    <row r="708" spans="1:13" x14ac:dyDescent="0.2">
      <c r="A708" s="3">
        <v>138000000</v>
      </c>
      <c r="B708" s="4" t="s">
        <v>11</v>
      </c>
      <c r="C708" s="3">
        <v>2</v>
      </c>
      <c r="D708" s="3" cm="1">
        <f t="array" ref="D708">MIN(IFERROR(IF(C708-{0;1;2;3;4;5;6;7}&gt;=0,MATCH(C708-{0;1;2;3;4;5;6;7},C709:C$831,0)-1,""),""))</f>
        <v>3</v>
      </c>
      <c r="E708" s="4" t="s">
        <v>12</v>
      </c>
      <c r="F708" s="4" t="s">
        <v>14</v>
      </c>
      <c r="G708" s="5">
        <v>1</v>
      </c>
      <c r="H708" s="5">
        <v>1303.6300000000001</v>
      </c>
      <c r="I708" s="5" t="str">
        <f>IFERROR(_xlfn.XLOOKUP(Tableau1[[#This Row],[Groupe rem. article]],$O$3:$O$6,$P$3:$P$6),"")</f>
        <v/>
      </c>
      <c r="J708" s="5">
        <f ca="1">IFERROR(SUM(OFFSET(J708,1,1,Tableau1[[#This Row],[nombre de sous-niveau]],1)),"")</f>
        <v>1042.904</v>
      </c>
      <c r="K708" s="6" t="str">
        <f>IFERROR(IF(Tableau1[[#This Row],[Type Ligne]]="détail",Tableau1[[#This Row],[Quantité Totale]]*Tableau1[[#This Row],[Prix unitaire HT]]*(1-Tableau1[[#This Row],[% remise ligne]]),""),"")</f>
        <v/>
      </c>
      <c r="L708" s="4" t="s">
        <v>14</v>
      </c>
      <c r="M708" s="5">
        <v>12.3</v>
      </c>
    </row>
    <row r="709" spans="1:13" x14ac:dyDescent="0.2">
      <c r="A709" s="3">
        <v>139000000</v>
      </c>
      <c r="B709" s="4" t="s">
        <v>15</v>
      </c>
      <c r="C709" s="3">
        <v>3</v>
      </c>
      <c r="D709" s="3" cm="1">
        <f t="array" ref="D709">MIN(IFERROR(IF(C709-{0;1;2;3;4;5;6;7}&gt;=0,MATCH(C709-{0;1;2;3;4;5;6;7},C710:C$831,0)-1,""),""))</f>
        <v>0</v>
      </c>
      <c r="E709" s="4" t="s">
        <v>16</v>
      </c>
      <c r="F709" s="4" t="s">
        <v>285</v>
      </c>
      <c r="G709" s="5">
        <v>1</v>
      </c>
      <c r="H709" s="5">
        <v>421.15</v>
      </c>
      <c r="I709" s="5">
        <f>IFERROR(_xlfn.XLOOKUP(Tableau1[[#This Row],[Groupe rem. article]],$O$3:$O$6,$P$3:$P$6),"")</f>
        <v>0.2</v>
      </c>
      <c r="J709" s="5" t="str">
        <f ca="1">IFERROR(SUM(OFFSET(J709,1,1,Tableau1[[#This Row],[nombre de sous-niveau]],1)),"")</f>
        <v/>
      </c>
      <c r="K709" s="6">
        <f>IFERROR(IF(Tableau1[[#This Row],[Type Ligne]]="détail",Tableau1[[#This Row],[Quantité Totale]]*Tableau1[[#This Row],[Prix unitaire HT]]*(1-Tableau1[[#This Row],[% remise ligne]]),""),"")</f>
        <v>336.92</v>
      </c>
      <c r="L709" s="4" t="s">
        <v>39</v>
      </c>
      <c r="M709" s="5">
        <v>5</v>
      </c>
    </row>
    <row r="710" spans="1:13" x14ac:dyDescent="0.2">
      <c r="A710" s="3">
        <v>140000000</v>
      </c>
      <c r="B710" s="4" t="s">
        <v>15</v>
      </c>
      <c r="C710" s="3">
        <v>3</v>
      </c>
      <c r="D710" s="3" cm="1">
        <f t="array" ref="D710">MIN(IFERROR(IF(C710-{0;1;2;3;4;5;6;7}&gt;=0,MATCH(C710-{0;1;2;3;4;5;6;7},C711:C$831,0)-1,""),""))</f>
        <v>0</v>
      </c>
      <c r="E710" s="4" t="s">
        <v>16</v>
      </c>
      <c r="F710" s="4" t="s">
        <v>286</v>
      </c>
      <c r="G710" s="5">
        <v>1</v>
      </c>
      <c r="H710" s="5">
        <v>226.14</v>
      </c>
      <c r="I710" s="5">
        <f>IFERROR(_xlfn.XLOOKUP(Tableau1[[#This Row],[Groupe rem. article]],$O$3:$O$6,$P$3:$P$6),"")</f>
        <v>0.2</v>
      </c>
      <c r="J710" s="5" t="str">
        <f ca="1">IFERROR(SUM(OFFSET(J710,1,1,Tableau1[[#This Row],[nombre de sous-niveau]],1)),"")</f>
        <v/>
      </c>
      <c r="K710" s="6">
        <f>IFERROR(IF(Tableau1[[#This Row],[Type Ligne]]="détail",Tableau1[[#This Row],[Quantité Totale]]*Tableau1[[#This Row],[Prix unitaire HT]]*(1-Tableau1[[#This Row],[% remise ligne]]),""),"")</f>
        <v>180.91200000000001</v>
      </c>
      <c r="L710" s="4" t="s">
        <v>39</v>
      </c>
      <c r="M710" s="5">
        <v>5</v>
      </c>
    </row>
    <row r="711" spans="1:13" x14ac:dyDescent="0.2">
      <c r="A711" s="3">
        <v>141000000</v>
      </c>
      <c r="B711" s="4" t="s">
        <v>15</v>
      </c>
      <c r="C711" s="3">
        <v>3</v>
      </c>
      <c r="D711" s="3" cm="1">
        <f t="array" ref="D711">MIN(IFERROR(IF(C711-{0;1;2;3;4;5;6;7}&gt;=0,MATCH(C711-{0;1;2;3;4;5;6;7},C712:C$831,0)-1,""),""))</f>
        <v>0</v>
      </c>
      <c r="E711" s="4" t="s">
        <v>16</v>
      </c>
      <c r="F711" s="4" t="s">
        <v>287</v>
      </c>
      <c r="G711" s="5">
        <v>1</v>
      </c>
      <c r="H711" s="5">
        <v>656.34</v>
      </c>
      <c r="I711" s="5">
        <f>IFERROR(_xlfn.XLOOKUP(Tableau1[[#This Row],[Groupe rem. article]],$O$3:$O$6,$P$3:$P$6),"")</f>
        <v>0.2</v>
      </c>
      <c r="J711" s="5" t="str">
        <f ca="1">IFERROR(SUM(OFFSET(J711,1,1,Tableau1[[#This Row],[nombre de sous-niveau]],1)),"")</f>
        <v/>
      </c>
      <c r="K711" s="6">
        <f>IFERROR(IF(Tableau1[[#This Row],[Type Ligne]]="détail",Tableau1[[#This Row],[Quantité Totale]]*Tableau1[[#This Row],[Prix unitaire HT]]*(1-Tableau1[[#This Row],[% remise ligne]]),""),"")</f>
        <v>525.072</v>
      </c>
      <c r="L711" s="4" t="s">
        <v>39</v>
      </c>
      <c r="M711" s="5">
        <v>2.2999999999999998</v>
      </c>
    </row>
    <row r="712" spans="1:13" x14ac:dyDescent="0.2">
      <c r="A712" s="3">
        <v>142000000</v>
      </c>
      <c r="B712" s="4" t="s">
        <v>11</v>
      </c>
      <c r="C712" s="3">
        <v>2</v>
      </c>
      <c r="D712" s="3" cm="1">
        <f t="array" ref="D712">MIN(IFERROR(IF(C712-{0;1;2;3;4;5;6;7}&gt;=0,MATCH(C712-{0;1;2;3;4;5;6;7},C713:C$831,0)-1,""),""))</f>
        <v>2</v>
      </c>
      <c r="E712" s="4" t="s">
        <v>12</v>
      </c>
      <c r="F712" s="4" t="s">
        <v>14</v>
      </c>
      <c r="G712" s="5">
        <v>1</v>
      </c>
      <c r="H712" s="5">
        <v>1266.45</v>
      </c>
      <c r="I712" s="5" t="str">
        <f>IFERROR(_xlfn.XLOOKUP(Tableau1[[#This Row],[Groupe rem. article]],$O$3:$O$6,$P$3:$P$6),"")</f>
        <v/>
      </c>
      <c r="J712" s="5">
        <f ca="1">IFERROR(SUM(OFFSET(J712,1,1,Tableau1[[#This Row],[nombre de sous-niveau]],1)),"")</f>
        <v>1013.1600000000001</v>
      </c>
      <c r="K712" s="6" t="str">
        <f>IFERROR(IF(Tableau1[[#This Row],[Type Ligne]]="détail",Tableau1[[#This Row],[Quantité Totale]]*Tableau1[[#This Row],[Prix unitaire HT]]*(1-Tableau1[[#This Row],[% remise ligne]]),""),"")</f>
        <v/>
      </c>
      <c r="L712" s="4" t="s">
        <v>14</v>
      </c>
      <c r="M712" s="5">
        <v>2</v>
      </c>
    </row>
    <row r="713" spans="1:13" x14ac:dyDescent="0.2">
      <c r="A713" s="3">
        <v>143000000</v>
      </c>
      <c r="B713" s="4" t="s">
        <v>11</v>
      </c>
      <c r="C713" s="3">
        <v>3</v>
      </c>
      <c r="D713" s="3" cm="1">
        <f t="array" ref="D713">MIN(IFERROR(IF(C713-{0;1;2;3;4;5;6;7}&gt;=0,MATCH(C713-{0;1;2;3;4;5;6;7},C714:C$831,0)-1,""),""))</f>
        <v>1</v>
      </c>
      <c r="E713" s="4" t="s">
        <v>17</v>
      </c>
      <c r="F713" s="4" t="s">
        <v>288</v>
      </c>
      <c r="G713" s="5">
        <v>1</v>
      </c>
      <c r="H713" s="5">
        <v>1266.45</v>
      </c>
      <c r="I713" s="5" t="str">
        <f>IFERROR(_xlfn.XLOOKUP(Tableau1[[#This Row],[Groupe rem. article]],$O$3:$O$6,$P$3:$P$6),"")</f>
        <v/>
      </c>
      <c r="J713" s="5">
        <f ca="1">IFERROR(SUM(OFFSET(J713,1,1,Tableau1[[#This Row],[nombre de sous-niveau]],1)),"")</f>
        <v>1013.1600000000001</v>
      </c>
      <c r="K713" s="6" t="str">
        <f>IFERROR(IF(Tableau1[[#This Row],[Type Ligne]]="détail",Tableau1[[#This Row],[Quantité Totale]]*Tableau1[[#This Row],[Prix unitaire HT]]*(1-Tableau1[[#This Row],[% remise ligne]]),""),"")</f>
        <v/>
      </c>
      <c r="L713" s="4" t="s">
        <v>14</v>
      </c>
      <c r="M713" s="5">
        <v>2</v>
      </c>
    </row>
    <row r="714" spans="1:13" x14ac:dyDescent="0.2">
      <c r="A714" s="3">
        <v>143010000</v>
      </c>
      <c r="B714" s="4" t="s">
        <v>15</v>
      </c>
      <c r="C714" s="3">
        <v>4</v>
      </c>
      <c r="D714" s="3" cm="1">
        <f t="array" ref="D714">MIN(IFERROR(IF(C714-{0;1;2;3;4;5;6;7}&gt;=0,MATCH(C714-{0;1;2;3;4;5;6;7},C715:C$831,0)-1,""),""))</f>
        <v>0</v>
      </c>
      <c r="E714" s="4" t="s">
        <v>16</v>
      </c>
      <c r="F714" s="4" t="s">
        <v>289</v>
      </c>
      <c r="G714" s="5">
        <v>1</v>
      </c>
      <c r="H714" s="5">
        <v>1266.45</v>
      </c>
      <c r="I714" s="5">
        <f>IFERROR(_xlfn.XLOOKUP(Tableau1[[#This Row],[Groupe rem. article]],$O$3:$O$6,$P$3:$P$6),"")</f>
        <v>0.2</v>
      </c>
      <c r="J714" s="5" t="str">
        <f ca="1">IFERROR(SUM(OFFSET(J714,1,1,Tableau1[[#This Row],[nombre de sous-niveau]],1)),"")</f>
        <v/>
      </c>
      <c r="K714" s="6">
        <f>IFERROR(IF(Tableau1[[#This Row],[Type Ligne]]="détail",Tableau1[[#This Row],[Quantité Totale]]*Tableau1[[#This Row],[Prix unitaire HT]]*(1-Tableau1[[#This Row],[% remise ligne]]),""),"")</f>
        <v>1013.1600000000001</v>
      </c>
      <c r="L714" s="4" t="s">
        <v>39</v>
      </c>
      <c r="M714" s="5">
        <v>2</v>
      </c>
    </row>
    <row r="715" spans="1:13" x14ac:dyDescent="0.2">
      <c r="A715" s="3">
        <v>144000000</v>
      </c>
      <c r="B715" s="4" t="s">
        <v>11</v>
      </c>
      <c r="C715" s="3">
        <v>2</v>
      </c>
      <c r="D715" s="3" cm="1">
        <f t="array" ref="D715">MIN(IFERROR(IF(C715-{0;1;2;3;4;5;6;7}&gt;=0,MATCH(C715-{0;1;2;3;4;5;6;7},C716:C$831,0)-1,""),""))</f>
        <v>30</v>
      </c>
      <c r="E715" s="4" t="s">
        <v>12</v>
      </c>
      <c r="F715" s="4" t="s">
        <v>14</v>
      </c>
      <c r="G715" s="5">
        <v>1</v>
      </c>
      <c r="H715" s="5">
        <v>818.09</v>
      </c>
      <c r="I715" s="5" t="str">
        <f>IFERROR(_xlfn.XLOOKUP(Tableau1[[#This Row],[Groupe rem. article]],$O$3:$O$6,$P$3:$P$6),"")</f>
        <v/>
      </c>
      <c r="J715" s="5">
        <f ca="1">IFERROR(SUM(OFFSET(J715,1,1,Tableau1[[#This Row],[nombre de sous-niveau]],1)),"")</f>
        <v>643.58499999999992</v>
      </c>
      <c r="K715" s="6" t="str">
        <f>IFERROR(IF(Tableau1[[#This Row],[Type Ligne]]="détail",Tableau1[[#This Row],[Quantité Totale]]*Tableau1[[#This Row],[Prix unitaire HT]]*(1-Tableau1[[#This Row],[% remise ligne]]),""),"")</f>
        <v/>
      </c>
      <c r="L715" s="4" t="s">
        <v>14</v>
      </c>
      <c r="M715" s="5">
        <v>5.8209999999999997</v>
      </c>
    </row>
    <row r="716" spans="1:13" x14ac:dyDescent="0.2">
      <c r="A716" s="3">
        <v>145000000</v>
      </c>
      <c r="B716" s="4" t="s">
        <v>11</v>
      </c>
      <c r="C716" s="3">
        <v>3</v>
      </c>
      <c r="D716" s="3" cm="1">
        <f t="array" ref="D716">MIN(IFERROR(IF(C716-{0;1;2;3;4;5;6;7}&gt;=0,MATCH(C716-{0;1;2;3;4;5;6;7},C717:C$831,0)-1,""),""))</f>
        <v>4</v>
      </c>
      <c r="E716" s="4" t="s">
        <v>17</v>
      </c>
      <c r="F716" s="4" t="s">
        <v>290</v>
      </c>
      <c r="G716" s="5">
        <v>1</v>
      </c>
      <c r="H716" s="5">
        <v>131.96</v>
      </c>
      <c r="I716" s="5" t="str">
        <f>IFERROR(_xlfn.XLOOKUP(Tableau1[[#This Row],[Groupe rem. article]],$O$3:$O$6,$P$3:$P$6),"")</f>
        <v/>
      </c>
      <c r="J716" s="5">
        <f ca="1">IFERROR(SUM(OFFSET(J716,1,1,Tableau1[[#This Row],[nombre de sous-niveau]],1)),"")</f>
        <v>105.56800000000001</v>
      </c>
      <c r="K716" s="6" t="str">
        <f>IFERROR(IF(Tableau1[[#This Row],[Type Ligne]]="détail",Tableau1[[#This Row],[Quantité Totale]]*Tableau1[[#This Row],[Prix unitaire HT]]*(1-Tableau1[[#This Row],[% remise ligne]]),""),"")</f>
        <v/>
      </c>
      <c r="L716" s="4" t="s">
        <v>14</v>
      </c>
      <c r="M716" s="5">
        <v>0.379</v>
      </c>
    </row>
    <row r="717" spans="1:13" x14ac:dyDescent="0.2">
      <c r="A717" s="3">
        <v>145010000</v>
      </c>
      <c r="B717" s="4" t="s">
        <v>15</v>
      </c>
      <c r="C717" s="3">
        <v>4</v>
      </c>
      <c r="D717" s="3" cm="1">
        <f t="array" ref="D717">MIN(IFERROR(IF(C717-{0;1;2;3;4;5;6;7}&gt;=0,MATCH(C717-{0;1;2;3;4;5;6;7},C718:C$831,0)-1,""),""))</f>
        <v>0</v>
      </c>
      <c r="E717" s="4" t="s">
        <v>16</v>
      </c>
      <c r="F717" s="4" t="s">
        <v>291</v>
      </c>
      <c r="G717" s="5">
        <v>1</v>
      </c>
      <c r="H717" s="5">
        <v>127.09</v>
      </c>
      <c r="I717" s="5">
        <f>IFERROR(_xlfn.XLOOKUP(Tableau1[[#This Row],[Groupe rem. article]],$O$3:$O$6,$P$3:$P$6),"")</f>
        <v>0.2</v>
      </c>
      <c r="J717" s="5" t="str">
        <f ca="1">IFERROR(SUM(OFFSET(J717,1,1,Tableau1[[#This Row],[nombre de sous-niveau]],1)),"")</f>
        <v/>
      </c>
      <c r="K717" s="6">
        <f>IFERROR(IF(Tableau1[[#This Row],[Type Ligne]]="détail",Tableau1[[#This Row],[Quantité Totale]]*Tableau1[[#This Row],[Prix unitaire HT]]*(1-Tableau1[[#This Row],[% remise ligne]]),""),"")</f>
        <v>101.67200000000001</v>
      </c>
      <c r="L717" s="4" t="s">
        <v>39</v>
      </c>
      <c r="M717" s="5">
        <v>0.33500000000000002</v>
      </c>
    </row>
    <row r="718" spans="1:13" x14ac:dyDescent="0.2">
      <c r="A718" s="3">
        <v>145020000</v>
      </c>
      <c r="B718" s="4" t="s">
        <v>15</v>
      </c>
      <c r="C718" s="3">
        <v>4</v>
      </c>
      <c r="D718" s="3" cm="1">
        <f t="array" ref="D718">MIN(IFERROR(IF(C718-{0;1;2;3;4;5;6;7}&gt;=0,MATCH(C718-{0;1;2;3;4;5;6;7},C719:C$831,0)-1,""),""))</f>
        <v>0</v>
      </c>
      <c r="E718" s="4" t="s">
        <v>16</v>
      </c>
      <c r="F718" s="4" t="s">
        <v>292</v>
      </c>
      <c r="G718" s="5">
        <v>1</v>
      </c>
      <c r="H718" s="5">
        <v>2.94</v>
      </c>
      <c r="I718" s="5">
        <f>IFERROR(_xlfn.XLOOKUP(Tableau1[[#This Row],[Groupe rem. article]],$O$3:$O$6,$P$3:$P$6),"")</f>
        <v>0.2</v>
      </c>
      <c r="J718" s="5" t="str">
        <f ca="1">IFERROR(SUM(OFFSET(J718,1,1,Tableau1[[#This Row],[nombre de sous-niveau]],1)),"")</f>
        <v/>
      </c>
      <c r="K718" s="6">
        <f>IFERROR(IF(Tableau1[[#This Row],[Type Ligne]]="détail",Tableau1[[#This Row],[Quantité Totale]]*Tableau1[[#This Row],[Prix unitaire HT]]*(1-Tableau1[[#This Row],[% remise ligne]]),""),"")</f>
        <v>2.3519999999999999</v>
      </c>
      <c r="L718" s="4" t="s">
        <v>39</v>
      </c>
      <c r="M718" s="5">
        <v>3.5000000000000003E-2</v>
      </c>
    </row>
    <row r="719" spans="1:13" x14ac:dyDescent="0.2">
      <c r="A719" s="3">
        <v>145030000</v>
      </c>
      <c r="B719" s="4" t="s">
        <v>15</v>
      </c>
      <c r="C719" s="3">
        <v>4</v>
      </c>
      <c r="D719" s="3" cm="1">
        <f t="array" ref="D719">MIN(IFERROR(IF(C719-{0;1;2;3;4;5;6;7}&gt;=0,MATCH(C719-{0;1;2;3;4;5;6;7},C720:C$831,0)-1,""),""))</f>
        <v>0</v>
      </c>
      <c r="E719" s="4" t="s">
        <v>16</v>
      </c>
      <c r="F719" s="4" t="s">
        <v>293</v>
      </c>
      <c r="G719" s="5">
        <v>1</v>
      </c>
      <c r="H719" s="5">
        <v>1.34</v>
      </c>
      <c r="I719" s="5">
        <f>IFERROR(_xlfn.XLOOKUP(Tableau1[[#This Row],[Groupe rem. article]],$O$3:$O$6,$P$3:$P$6),"")</f>
        <v>0.2</v>
      </c>
      <c r="J719" s="5" t="str">
        <f ca="1">IFERROR(SUM(OFFSET(J719,1,1,Tableau1[[#This Row],[nombre de sous-niveau]],1)),"")</f>
        <v/>
      </c>
      <c r="K719" s="6">
        <f>IFERROR(IF(Tableau1[[#This Row],[Type Ligne]]="détail",Tableau1[[#This Row],[Quantité Totale]]*Tableau1[[#This Row],[Prix unitaire HT]]*(1-Tableau1[[#This Row],[% remise ligne]]),""),"")</f>
        <v>1.0720000000000001</v>
      </c>
      <c r="L719" s="4" t="s">
        <v>39</v>
      </c>
      <c r="M719" s="5">
        <v>5.0000000000000001E-3</v>
      </c>
    </row>
    <row r="720" spans="1:13" x14ac:dyDescent="0.2">
      <c r="A720" s="3">
        <v>145040000</v>
      </c>
      <c r="B720" s="4" t="s">
        <v>15</v>
      </c>
      <c r="C720" s="3">
        <v>4</v>
      </c>
      <c r="D720" s="3" cm="1">
        <f t="array" ref="D720">MIN(IFERROR(IF(C720-{0;1;2;3;4;5;6;7}&gt;=0,MATCH(C720-{0;1;2;3;4;5;6;7},C721:C$831,0)-1,""),""))</f>
        <v>0</v>
      </c>
      <c r="E720" s="4" t="s">
        <v>16</v>
      </c>
      <c r="F720" s="4" t="s">
        <v>294</v>
      </c>
      <c r="G720" s="5">
        <v>1</v>
      </c>
      <c r="H720" s="5">
        <v>0.59</v>
      </c>
      <c r="I720" s="5">
        <f>IFERROR(_xlfn.XLOOKUP(Tableau1[[#This Row],[Groupe rem. article]],$O$3:$O$6,$P$3:$P$6),"")</f>
        <v>0.2</v>
      </c>
      <c r="J720" s="5" t="str">
        <f ca="1">IFERROR(SUM(OFFSET(J720,1,1,Tableau1[[#This Row],[nombre de sous-niveau]],1)),"")</f>
        <v/>
      </c>
      <c r="K720" s="6">
        <f>IFERROR(IF(Tableau1[[#This Row],[Type Ligne]]="détail",Tableau1[[#This Row],[Quantité Totale]]*Tableau1[[#This Row],[Prix unitaire HT]]*(1-Tableau1[[#This Row],[% remise ligne]]),""),"")</f>
        <v>0.47199999999999998</v>
      </c>
      <c r="L720" s="4" t="s">
        <v>39</v>
      </c>
      <c r="M720" s="5">
        <v>4.0000000000000001E-3</v>
      </c>
    </row>
    <row r="721" spans="1:13" x14ac:dyDescent="0.2">
      <c r="A721" s="3">
        <v>146000000</v>
      </c>
      <c r="B721" s="4" t="s">
        <v>11</v>
      </c>
      <c r="C721" s="3">
        <v>3</v>
      </c>
      <c r="D721" s="3" cm="1">
        <f t="array" ref="D721">MIN(IFERROR(IF(C721-{0;1;2;3;4;5;6;7}&gt;=0,MATCH(C721-{0;1;2;3;4;5;6;7},C722:C$831,0)-1,""),""))</f>
        <v>10</v>
      </c>
      <c r="E721" s="4" t="s">
        <v>17</v>
      </c>
      <c r="F721" s="4" t="s">
        <v>295</v>
      </c>
      <c r="G721" s="5">
        <v>1</v>
      </c>
      <c r="H721" s="5">
        <v>209.23</v>
      </c>
      <c r="I721" s="5" t="str">
        <f>IFERROR(_xlfn.XLOOKUP(Tableau1[[#This Row],[Groupe rem. article]],$O$3:$O$6,$P$3:$P$6),"")</f>
        <v/>
      </c>
      <c r="J721" s="5">
        <f ca="1">IFERROR(SUM(OFFSET(J721,1,1,Tableau1[[#This Row],[nombre de sous-niveau]],1)),"")</f>
        <v>162.607</v>
      </c>
      <c r="K721" s="6" t="str">
        <f>IFERROR(IF(Tableau1[[#This Row],[Type Ligne]]="détail",Tableau1[[#This Row],[Quantité Totale]]*Tableau1[[#This Row],[Prix unitaire HT]]*(1-Tableau1[[#This Row],[% remise ligne]]),""),"")</f>
        <v/>
      </c>
      <c r="L721" s="4" t="s">
        <v>14</v>
      </c>
      <c r="M721" s="5">
        <v>2.9239999999999999</v>
      </c>
    </row>
    <row r="722" spans="1:13" x14ac:dyDescent="0.2">
      <c r="A722" s="3">
        <v>146010000</v>
      </c>
      <c r="B722" s="4" t="s">
        <v>15</v>
      </c>
      <c r="C722" s="3">
        <v>4</v>
      </c>
      <c r="D722" s="3" cm="1">
        <f t="array" ref="D722">MIN(IFERROR(IF(C722-{0;1;2;3;4;5;6;7}&gt;=0,MATCH(C722-{0;1;2;3;4;5;6;7},C723:C$831,0)-1,""),""))</f>
        <v>0</v>
      </c>
      <c r="E722" s="4" t="s">
        <v>16</v>
      </c>
      <c r="F722" s="4" t="s">
        <v>296</v>
      </c>
      <c r="G722" s="5">
        <v>1</v>
      </c>
      <c r="H722" s="5">
        <v>176.63</v>
      </c>
      <c r="I722" s="5">
        <f>IFERROR(_xlfn.XLOOKUP(Tableau1[[#This Row],[Groupe rem. article]],$O$3:$O$6,$P$3:$P$6),"")</f>
        <v>0.2</v>
      </c>
      <c r="J722" s="5" t="str">
        <f ca="1">IFERROR(SUM(OFFSET(J722,1,1,Tableau1[[#This Row],[nombre de sous-niveau]],1)),"")</f>
        <v/>
      </c>
      <c r="K722" s="6">
        <f>IFERROR(IF(Tableau1[[#This Row],[Type Ligne]]="détail",Tableau1[[#This Row],[Quantité Totale]]*Tableau1[[#This Row],[Prix unitaire HT]]*(1-Tableau1[[#This Row],[% remise ligne]]),""),"")</f>
        <v>141.304</v>
      </c>
      <c r="L722" s="4" t="s">
        <v>39</v>
      </c>
      <c r="M722" s="5">
        <v>0.375</v>
      </c>
    </row>
    <row r="723" spans="1:13" x14ac:dyDescent="0.2">
      <c r="A723" s="3">
        <v>146020000</v>
      </c>
      <c r="B723" s="4" t="s">
        <v>15</v>
      </c>
      <c r="C723" s="3">
        <v>4</v>
      </c>
      <c r="D723" s="3" cm="1">
        <f t="array" ref="D723">MIN(IFERROR(IF(C723-{0;1;2;3;4;5;6;7}&gt;=0,MATCH(C723-{0;1;2;3;4;5;6;7},C724:C$831,0)-1,""),""))</f>
        <v>0</v>
      </c>
      <c r="E723" s="4" t="s">
        <v>16</v>
      </c>
      <c r="F723" s="4" t="s">
        <v>292</v>
      </c>
      <c r="G723" s="5">
        <v>1</v>
      </c>
      <c r="H723" s="5">
        <v>2.94</v>
      </c>
      <c r="I723" s="5">
        <f>IFERROR(_xlfn.XLOOKUP(Tableau1[[#This Row],[Groupe rem. article]],$O$3:$O$6,$P$3:$P$6),"")</f>
        <v>0.2</v>
      </c>
      <c r="J723" s="5" t="str">
        <f ca="1">IFERROR(SUM(OFFSET(J723,1,1,Tableau1[[#This Row],[nombre de sous-niveau]],1)),"")</f>
        <v/>
      </c>
      <c r="K723" s="6">
        <f>IFERROR(IF(Tableau1[[#This Row],[Type Ligne]]="détail",Tableau1[[#This Row],[Quantité Totale]]*Tableau1[[#This Row],[Prix unitaire HT]]*(1-Tableau1[[#This Row],[% remise ligne]]),""),"")</f>
        <v>2.3519999999999999</v>
      </c>
      <c r="L723" s="4" t="s">
        <v>39</v>
      </c>
      <c r="M723" s="5">
        <v>3.5000000000000003E-2</v>
      </c>
    </row>
    <row r="724" spans="1:13" x14ac:dyDescent="0.2">
      <c r="A724" s="3">
        <v>146030000</v>
      </c>
      <c r="B724" s="4" t="s">
        <v>15</v>
      </c>
      <c r="C724" s="3">
        <v>4</v>
      </c>
      <c r="D724" s="3" cm="1">
        <f t="array" ref="D724">MIN(IFERROR(IF(C724-{0;1;2;3;4;5;6;7}&gt;=0,MATCH(C724-{0;1;2;3;4;5;6;7},C725:C$831,0)-1,""),""))</f>
        <v>0</v>
      </c>
      <c r="E724" s="4" t="s">
        <v>16</v>
      </c>
      <c r="F724" s="4" t="s">
        <v>293</v>
      </c>
      <c r="G724" s="5">
        <v>1</v>
      </c>
      <c r="H724" s="5">
        <v>1.34</v>
      </c>
      <c r="I724" s="5">
        <f>IFERROR(_xlfn.XLOOKUP(Tableau1[[#This Row],[Groupe rem. article]],$O$3:$O$6,$P$3:$P$6),"")</f>
        <v>0.2</v>
      </c>
      <c r="J724" s="5" t="str">
        <f ca="1">IFERROR(SUM(OFFSET(J724,1,1,Tableau1[[#This Row],[nombre de sous-niveau]],1)),"")</f>
        <v/>
      </c>
      <c r="K724" s="6">
        <f>IFERROR(IF(Tableau1[[#This Row],[Type Ligne]]="détail",Tableau1[[#This Row],[Quantité Totale]]*Tableau1[[#This Row],[Prix unitaire HT]]*(1-Tableau1[[#This Row],[% remise ligne]]),""),"")</f>
        <v>1.0720000000000001</v>
      </c>
      <c r="L724" s="4" t="s">
        <v>39</v>
      </c>
      <c r="M724" s="5">
        <v>5.0000000000000001E-3</v>
      </c>
    </row>
    <row r="725" spans="1:13" x14ac:dyDescent="0.2">
      <c r="A725" s="3">
        <v>146040000</v>
      </c>
      <c r="B725" s="4" t="s">
        <v>15</v>
      </c>
      <c r="C725" s="3">
        <v>4</v>
      </c>
      <c r="D725" s="3" cm="1">
        <f t="array" ref="D725">MIN(IFERROR(IF(C725-{0;1;2;3;4;5;6;7}&gt;=0,MATCH(C725-{0;1;2;3;4;5;6;7},C726:C$831,0)-1,""),""))</f>
        <v>0</v>
      </c>
      <c r="E725" s="4" t="s">
        <v>16</v>
      </c>
      <c r="F725" s="4" t="s">
        <v>294</v>
      </c>
      <c r="G725" s="5">
        <v>1</v>
      </c>
      <c r="H725" s="5">
        <v>0.59</v>
      </c>
      <c r="I725" s="5">
        <f>IFERROR(_xlfn.XLOOKUP(Tableau1[[#This Row],[Groupe rem. article]],$O$3:$O$6,$P$3:$P$6),"")</f>
        <v>0.2</v>
      </c>
      <c r="J725" s="5" t="str">
        <f ca="1">IFERROR(SUM(OFFSET(J725,1,1,Tableau1[[#This Row],[nombre de sous-niveau]],1)),"")</f>
        <v/>
      </c>
      <c r="K725" s="6">
        <f>IFERROR(IF(Tableau1[[#This Row],[Type Ligne]]="détail",Tableau1[[#This Row],[Quantité Totale]]*Tableau1[[#This Row],[Prix unitaire HT]]*(1-Tableau1[[#This Row],[% remise ligne]]),""),"")</f>
        <v>0.47199999999999998</v>
      </c>
      <c r="L725" s="4" t="s">
        <v>39</v>
      </c>
      <c r="M725" s="5">
        <v>4.0000000000000001E-3</v>
      </c>
    </row>
    <row r="726" spans="1:13" x14ac:dyDescent="0.2">
      <c r="A726" s="3">
        <v>146050000</v>
      </c>
      <c r="B726" s="4" t="s">
        <v>15</v>
      </c>
      <c r="C726" s="3">
        <v>4</v>
      </c>
      <c r="D726" s="3" cm="1">
        <f t="array" ref="D726">MIN(IFERROR(IF(C726-{0;1;2;3;4;5;6;7}&gt;=0,MATCH(C726-{0;1;2;3;4;5;6;7},C727:C$831,0)-1,""),""))</f>
        <v>0</v>
      </c>
      <c r="E726" s="4" t="s">
        <v>16</v>
      </c>
      <c r="F726" s="4" t="s">
        <v>35</v>
      </c>
      <c r="G726" s="5">
        <v>5</v>
      </c>
      <c r="H726" s="5">
        <v>7.0000000000000007E-2</v>
      </c>
      <c r="I726" s="5">
        <f>IFERROR(_xlfn.XLOOKUP(Tableau1[[#This Row],[Groupe rem. article]],$O$3:$O$6,$P$3:$P$6),"")</f>
        <v>0.3</v>
      </c>
      <c r="J726" s="5" t="str">
        <f ca="1">IFERROR(SUM(OFFSET(J726,1,1,Tableau1[[#This Row],[nombre de sous-niveau]],1)),"")</f>
        <v/>
      </c>
      <c r="K726" s="6">
        <f>IFERROR(IF(Tableau1[[#This Row],[Type Ligne]]="détail",Tableau1[[#This Row],[Quantité Totale]]*Tableau1[[#This Row],[Prix unitaire HT]]*(1-Tableau1[[#This Row],[% remise ligne]]),""),"")</f>
        <v>0.245</v>
      </c>
      <c r="L726" s="4" t="s">
        <v>24</v>
      </c>
      <c r="M726" s="5">
        <v>3.0000000000000001E-3</v>
      </c>
    </row>
    <row r="727" spans="1:13" x14ac:dyDescent="0.2">
      <c r="A727" s="3">
        <v>146060000</v>
      </c>
      <c r="B727" s="4" t="s">
        <v>15</v>
      </c>
      <c r="C727" s="3">
        <v>4</v>
      </c>
      <c r="D727" s="3" cm="1">
        <f t="array" ref="D727">MIN(IFERROR(IF(C727-{0;1;2;3;4;5;6;7}&gt;=0,MATCH(C727-{0;1;2;3;4;5;6;7},C728:C$831,0)-1,""),""))</f>
        <v>0</v>
      </c>
      <c r="E727" s="4" t="s">
        <v>16</v>
      </c>
      <c r="F727" s="4" t="s">
        <v>297</v>
      </c>
      <c r="G727" s="5">
        <v>1</v>
      </c>
      <c r="H727" s="5">
        <v>20.04</v>
      </c>
      <c r="I727" s="5">
        <f>IFERROR(_xlfn.XLOOKUP(Tableau1[[#This Row],[Groupe rem. article]],$O$3:$O$6,$P$3:$P$6),"")</f>
        <v>0.4</v>
      </c>
      <c r="J727" s="5" t="str">
        <f ca="1">IFERROR(SUM(OFFSET(J727,1,1,Tableau1[[#This Row],[nombre de sous-niveau]],1)),"")</f>
        <v/>
      </c>
      <c r="K727" s="6">
        <f>IFERROR(IF(Tableau1[[#This Row],[Type Ligne]]="détail",Tableau1[[#This Row],[Quantité Totale]]*Tableau1[[#This Row],[Prix unitaire HT]]*(1-Tableau1[[#This Row],[% remise ligne]]),""),"")</f>
        <v>12.023999999999999</v>
      </c>
      <c r="L727" s="4" t="s">
        <v>19</v>
      </c>
      <c r="M727" s="5">
        <v>2.37</v>
      </c>
    </row>
    <row r="728" spans="1:13" x14ac:dyDescent="0.2">
      <c r="A728" s="3">
        <v>146070000</v>
      </c>
      <c r="B728" s="4" t="s">
        <v>15</v>
      </c>
      <c r="C728" s="3">
        <v>4</v>
      </c>
      <c r="D728" s="3" cm="1">
        <f t="array" ref="D728">MIN(IFERROR(IF(C728-{0;1;2;3;4;5;6;7}&gt;=0,MATCH(C728-{0;1;2;3;4;5;6;7},C729:C$831,0)-1,""),""))</f>
        <v>0</v>
      </c>
      <c r="E728" s="4" t="s">
        <v>16</v>
      </c>
      <c r="F728" s="4" t="s">
        <v>156</v>
      </c>
      <c r="G728" s="5">
        <v>10</v>
      </c>
      <c r="H728" s="5">
        <v>0.09</v>
      </c>
      <c r="I728" s="5">
        <f>IFERROR(_xlfn.XLOOKUP(Tableau1[[#This Row],[Groupe rem. article]],$O$3:$O$6,$P$3:$P$6),"")</f>
        <v>0.3</v>
      </c>
      <c r="J728" s="5" t="str">
        <f ca="1">IFERROR(SUM(OFFSET(J728,1,1,Tableau1[[#This Row],[nombre de sous-niveau]],1)),"")</f>
        <v/>
      </c>
      <c r="K728" s="6">
        <f>IFERROR(IF(Tableau1[[#This Row],[Type Ligne]]="détail",Tableau1[[#This Row],[Quantité Totale]]*Tableau1[[#This Row],[Prix unitaire HT]]*(1-Tableau1[[#This Row],[% remise ligne]]),""),"")</f>
        <v>0.62999999999999989</v>
      </c>
      <c r="L728" s="4" t="s">
        <v>24</v>
      </c>
      <c r="M728" s="5">
        <v>5.0000000000000001E-3</v>
      </c>
    </row>
    <row r="729" spans="1:13" x14ac:dyDescent="0.2">
      <c r="A729" s="3">
        <v>146080000</v>
      </c>
      <c r="B729" s="4" t="s">
        <v>15</v>
      </c>
      <c r="C729" s="3">
        <v>4</v>
      </c>
      <c r="D729" s="3" cm="1">
        <f t="array" ref="D729">MIN(IFERROR(IF(C729-{0;1;2;3;4;5;6;7}&gt;=0,MATCH(C729-{0;1;2;3;4;5;6;7},C730:C$831,0)-1,""),""))</f>
        <v>0</v>
      </c>
      <c r="E729" s="4" t="s">
        <v>16</v>
      </c>
      <c r="F729" s="4" t="s">
        <v>27</v>
      </c>
      <c r="G729" s="5">
        <v>2</v>
      </c>
      <c r="H729" s="5">
        <v>0.16</v>
      </c>
      <c r="I729" s="5">
        <f>IFERROR(_xlfn.XLOOKUP(Tableau1[[#This Row],[Groupe rem. article]],$O$3:$O$6,$P$3:$P$6),"")</f>
        <v>0.3</v>
      </c>
      <c r="J729" s="5" t="str">
        <f ca="1">IFERROR(SUM(OFFSET(J729,1,1,Tableau1[[#This Row],[nombre de sous-niveau]],1)),"")</f>
        <v/>
      </c>
      <c r="K729" s="6">
        <f>IFERROR(IF(Tableau1[[#This Row],[Type Ligne]]="détail",Tableau1[[#This Row],[Quantité Totale]]*Tableau1[[#This Row],[Prix unitaire HT]]*(1-Tableau1[[#This Row],[% remise ligne]]),""),"")</f>
        <v>0.22399999999999998</v>
      </c>
      <c r="L729" s="4" t="s">
        <v>24</v>
      </c>
      <c r="M729" s="5">
        <v>7.0000000000000001E-3</v>
      </c>
    </row>
    <row r="730" spans="1:13" x14ac:dyDescent="0.2">
      <c r="A730" s="3">
        <v>146090000</v>
      </c>
      <c r="B730" s="4" t="s">
        <v>15</v>
      </c>
      <c r="C730" s="3">
        <v>4</v>
      </c>
      <c r="D730" s="3" cm="1">
        <f t="array" ref="D730">MIN(IFERROR(IF(C730-{0;1;2;3;4;5;6;7}&gt;=0,MATCH(C730-{0;1;2;3;4;5;6;7},C731:C$831,0)-1,""),""))</f>
        <v>0</v>
      </c>
      <c r="E730" s="4" t="s">
        <v>16</v>
      </c>
      <c r="F730" s="4" t="s">
        <v>37</v>
      </c>
      <c r="G730" s="5">
        <v>2</v>
      </c>
      <c r="H730" s="5">
        <v>0.5</v>
      </c>
      <c r="I730" s="5">
        <f>IFERROR(_xlfn.XLOOKUP(Tableau1[[#This Row],[Groupe rem. article]],$O$3:$O$6,$P$3:$P$6),"")</f>
        <v>0.3</v>
      </c>
      <c r="J730" s="5" t="str">
        <f ca="1">IFERROR(SUM(OFFSET(J730,1,1,Tableau1[[#This Row],[nombre de sous-niveau]],1)),"")</f>
        <v/>
      </c>
      <c r="K730" s="6">
        <f>IFERROR(IF(Tableau1[[#This Row],[Type Ligne]]="détail",Tableau1[[#This Row],[Quantité Totale]]*Tableau1[[#This Row],[Prix unitaire HT]]*(1-Tableau1[[#This Row],[% remise ligne]]),""),"")</f>
        <v>0.7</v>
      </c>
      <c r="L730" s="4" t="s">
        <v>24</v>
      </c>
      <c r="M730" s="5">
        <v>0.04</v>
      </c>
    </row>
    <row r="731" spans="1:13" x14ac:dyDescent="0.2">
      <c r="A731" s="3">
        <v>146100000</v>
      </c>
      <c r="B731" s="4" t="s">
        <v>15</v>
      </c>
      <c r="C731" s="3">
        <v>4</v>
      </c>
      <c r="D731" s="3" cm="1">
        <f t="array" ref="D731">MIN(IFERROR(IF(C731-{0;1;2;3;4;5;6;7}&gt;=0,MATCH(C731-{0;1;2;3;4;5;6;7},C732:C$831,0)-1,""),""))</f>
        <v>0</v>
      </c>
      <c r="E731" s="4" t="s">
        <v>16</v>
      </c>
      <c r="F731" s="4" t="s">
        <v>298</v>
      </c>
      <c r="G731" s="5">
        <v>2</v>
      </c>
      <c r="H731" s="5">
        <v>2.56</v>
      </c>
      <c r="I731" s="5">
        <f>IFERROR(_xlfn.XLOOKUP(Tableau1[[#This Row],[Groupe rem. article]],$O$3:$O$6,$P$3:$P$6),"")</f>
        <v>0.3</v>
      </c>
      <c r="J731" s="5" t="str">
        <f ca="1">IFERROR(SUM(OFFSET(J731,1,1,Tableau1[[#This Row],[nombre de sous-niveau]],1)),"")</f>
        <v/>
      </c>
      <c r="K731" s="6">
        <f>IFERROR(IF(Tableau1[[#This Row],[Type Ligne]]="détail",Tableau1[[#This Row],[Quantité Totale]]*Tableau1[[#This Row],[Prix unitaire HT]]*(1-Tableau1[[#This Row],[% remise ligne]]),""),"")</f>
        <v>3.5839999999999996</v>
      </c>
      <c r="L731" s="4" t="s">
        <v>24</v>
      </c>
      <c r="M731" s="5">
        <v>0.08</v>
      </c>
    </row>
    <row r="732" spans="1:13" x14ac:dyDescent="0.2">
      <c r="A732" s="3">
        <v>147000000</v>
      </c>
      <c r="B732" s="4" t="s">
        <v>11</v>
      </c>
      <c r="C732" s="3">
        <v>3</v>
      </c>
      <c r="D732" s="3" cm="1">
        <f t="array" ref="D732">MIN(IFERROR(IF(C732-{0;1;2;3;4;5;6;7}&gt;=0,MATCH(C732-{0;1;2;3;4;5;6;7},C733:C$831,0)-1,""),""))</f>
        <v>6</v>
      </c>
      <c r="E732" s="4" t="s">
        <v>17</v>
      </c>
      <c r="F732" s="4" t="s">
        <v>299</v>
      </c>
      <c r="G732" s="5">
        <v>1</v>
      </c>
      <c r="H732" s="5">
        <v>231.54</v>
      </c>
      <c r="I732" s="5" t="str">
        <f>IFERROR(_xlfn.XLOOKUP(Tableau1[[#This Row],[Groupe rem. article]],$O$3:$O$6,$P$3:$P$6),"")</f>
        <v/>
      </c>
      <c r="J732" s="5">
        <f ca="1">IFERROR(SUM(OFFSET(J732,1,1,Tableau1[[#This Row],[nombre de sous-niveau]],1)),"")</f>
        <v>182.17700000000002</v>
      </c>
      <c r="K732" s="6" t="str">
        <f>IFERROR(IF(Tableau1[[#This Row],[Type Ligne]]="détail",Tableau1[[#This Row],[Quantité Totale]]*Tableau1[[#This Row],[Prix unitaire HT]]*(1-Tableau1[[#This Row],[% remise ligne]]),""),"")</f>
        <v/>
      </c>
      <c r="L732" s="4" t="s">
        <v>14</v>
      </c>
      <c r="M732" s="5">
        <v>1.214</v>
      </c>
    </row>
    <row r="733" spans="1:13" x14ac:dyDescent="0.2">
      <c r="A733" s="3">
        <v>147010000</v>
      </c>
      <c r="B733" s="4" t="s">
        <v>15</v>
      </c>
      <c r="C733" s="3">
        <v>4</v>
      </c>
      <c r="D733" s="3" cm="1">
        <f t="array" ref="D733">MIN(IFERROR(IF(C733-{0;1;2;3;4;5;6;7}&gt;=0,MATCH(C733-{0;1;2;3;4;5;6;7},C734:C$831,0)-1,""),""))</f>
        <v>0</v>
      </c>
      <c r="E733" s="4" t="s">
        <v>16</v>
      </c>
      <c r="F733" s="4" t="s">
        <v>300</v>
      </c>
      <c r="G733" s="5">
        <v>1</v>
      </c>
      <c r="H733" s="5">
        <v>211.22</v>
      </c>
      <c r="I733" s="5">
        <f>IFERROR(_xlfn.XLOOKUP(Tableau1[[#This Row],[Groupe rem. article]],$O$3:$O$6,$P$3:$P$6),"")</f>
        <v>0.2</v>
      </c>
      <c r="J733" s="5" t="str">
        <f ca="1">IFERROR(SUM(OFFSET(J733,1,1,Tableau1[[#This Row],[nombre de sous-niveau]],1)),"")</f>
        <v/>
      </c>
      <c r="K733" s="6">
        <f>IFERROR(IF(Tableau1[[#This Row],[Type Ligne]]="détail",Tableau1[[#This Row],[Quantité Totale]]*Tableau1[[#This Row],[Prix unitaire HT]]*(1-Tableau1[[#This Row],[% remise ligne]]),""),"")</f>
        <v>168.976</v>
      </c>
      <c r="L733" s="4" t="s">
        <v>39</v>
      </c>
      <c r="M733" s="5">
        <v>0.41</v>
      </c>
    </row>
    <row r="734" spans="1:13" x14ac:dyDescent="0.2">
      <c r="A734" s="3">
        <v>147020000</v>
      </c>
      <c r="B734" s="4" t="s">
        <v>15</v>
      </c>
      <c r="C734" s="3">
        <v>4</v>
      </c>
      <c r="D734" s="3" cm="1">
        <f t="array" ref="D734">MIN(IFERROR(IF(C734-{0;1;2;3;4;5;6;7}&gt;=0,MATCH(C734-{0;1;2;3;4;5;6;7},C735:C$831,0)-1,""),""))</f>
        <v>0</v>
      </c>
      <c r="E734" s="4" t="s">
        <v>16</v>
      </c>
      <c r="F734" s="4" t="s">
        <v>292</v>
      </c>
      <c r="G734" s="5">
        <v>1</v>
      </c>
      <c r="H734" s="5">
        <v>2.94</v>
      </c>
      <c r="I734" s="5">
        <f>IFERROR(_xlfn.XLOOKUP(Tableau1[[#This Row],[Groupe rem. article]],$O$3:$O$6,$P$3:$P$6),"")</f>
        <v>0.2</v>
      </c>
      <c r="J734" s="5" t="str">
        <f ca="1">IFERROR(SUM(OFFSET(J734,1,1,Tableau1[[#This Row],[nombre de sous-niveau]],1)),"")</f>
        <v/>
      </c>
      <c r="K734" s="6">
        <f>IFERROR(IF(Tableau1[[#This Row],[Type Ligne]]="détail",Tableau1[[#This Row],[Quantité Totale]]*Tableau1[[#This Row],[Prix unitaire HT]]*(1-Tableau1[[#This Row],[% remise ligne]]),""),"")</f>
        <v>2.3519999999999999</v>
      </c>
      <c r="L734" s="4" t="s">
        <v>39</v>
      </c>
      <c r="M734" s="5">
        <v>3.5000000000000003E-2</v>
      </c>
    </row>
    <row r="735" spans="1:13" x14ac:dyDescent="0.2">
      <c r="A735" s="3">
        <v>147030000</v>
      </c>
      <c r="B735" s="4" t="s">
        <v>15</v>
      </c>
      <c r="C735" s="3">
        <v>4</v>
      </c>
      <c r="D735" s="3" cm="1">
        <f t="array" ref="D735">MIN(IFERROR(IF(C735-{0;1;2;3;4;5;6;7}&gt;=0,MATCH(C735-{0;1;2;3;4;5;6;7},C736:C$831,0)-1,""),""))</f>
        <v>0</v>
      </c>
      <c r="E735" s="4" t="s">
        <v>16</v>
      </c>
      <c r="F735" s="4" t="s">
        <v>293</v>
      </c>
      <c r="G735" s="5">
        <v>1</v>
      </c>
      <c r="H735" s="5">
        <v>1.34</v>
      </c>
      <c r="I735" s="5">
        <f>IFERROR(_xlfn.XLOOKUP(Tableau1[[#This Row],[Groupe rem. article]],$O$3:$O$6,$P$3:$P$6),"")</f>
        <v>0.2</v>
      </c>
      <c r="J735" s="5" t="str">
        <f ca="1">IFERROR(SUM(OFFSET(J735,1,1,Tableau1[[#This Row],[nombre de sous-niveau]],1)),"")</f>
        <v/>
      </c>
      <c r="K735" s="6">
        <f>IFERROR(IF(Tableau1[[#This Row],[Type Ligne]]="détail",Tableau1[[#This Row],[Quantité Totale]]*Tableau1[[#This Row],[Prix unitaire HT]]*(1-Tableau1[[#This Row],[% remise ligne]]),""),"")</f>
        <v>1.0720000000000001</v>
      </c>
      <c r="L735" s="4" t="s">
        <v>39</v>
      </c>
      <c r="M735" s="5">
        <v>5.0000000000000001E-3</v>
      </c>
    </row>
    <row r="736" spans="1:13" x14ac:dyDescent="0.2">
      <c r="A736" s="3">
        <v>147040000</v>
      </c>
      <c r="B736" s="4" t="s">
        <v>15</v>
      </c>
      <c r="C736" s="3">
        <v>4</v>
      </c>
      <c r="D736" s="3" cm="1">
        <f t="array" ref="D736">MIN(IFERROR(IF(C736-{0;1;2;3;4;5;6;7}&gt;=0,MATCH(C736-{0;1;2;3;4;5;6;7},C737:C$831,0)-1,""),""))</f>
        <v>0</v>
      </c>
      <c r="E736" s="4" t="s">
        <v>16</v>
      </c>
      <c r="F736" s="4" t="s">
        <v>294</v>
      </c>
      <c r="G736" s="5">
        <v>1</v>
      </c>
      <c r="H736" s="5">
        <v>0.59</v>
      </c>
      <c r="I736" s="5">
        <f>IFERROR(_xlfn.XLOOKUP(Tableau1[[#This Row],[Groupe rem. article]],$O$3:$O$6,$P$3:$P$6),"")</f>
        <v>0.2</v>
      </c>
      <c r="J736" s="5" t="str">
        <f ca="1">IFERROR(SUM(OFFSET(J736,1,1,Tableau1[[#This Row],[nombre de sous-niveau]],1)),"")</f>
        <v/>
      </c>
      <c r="K736" s="6">
        <f>IFERROR(IF(Tableau1[[#This Row],[Type Ligne]]="détail",Tableau1[[#This Row],[Quantité Totale]]*Tableau1[[#This Row],[Prix unitaire HT]]*(1-Tableau1[[#This Row],[% remise ligne]]),""),"")</f>
        <v>0.47199999999999998</v>
      </c>
      <c r="L736" s="4" t="s">
        <v>39</v>
      </c>
      <c r="M736" s="5">
        <v>4.0000000000000001E-3</v>
      </c>
    </row>
    <row r="737" spans="1:13" x14ac:dyDescent="0.2">
      <c r="A737" s="3">
        <v>147050000</v>
      </c>
      <c r="B737" s="4" t="s">
        <v>15</v>
      </c>
      <c r="C737" s="3">
        <v>4</v>
      </c>
      <c r="D737" s="3" cm="1">
        <f t="array" ref="D737">MIN(IFERROR(IF(C737-{0;1;2;3;4;5;6;7}&gt;=0,MATCH(C737-{0;1;2;3;4;5;6;7},C738:C$831,0)-1,""),""))</f>
        <v>0</v>
      </c>
      <c r="E737" s="4" t="s">
        <v>16</v>
      </c>
      <c r="F737" s="4" t="s">
        <v>35</v>
      </c>
      <c r="G737" s="5">
        <v>5</v>
      </c>
      <c r="H737" s="5">
        <v>7.0000000000000007E-2</v>
      </c>
      <c r="I737" s="5">
        <f>IFERROR(_xlfn.XLOOKUP(Tableau1[[#This Row],[Groupe rem. article]],$O$3:$O$6,$P$3:$P$6),"")</f>
        <v>0.3</v>
      </c>
      <c r="J737" s="5" t="str">
        <f ca="1">IFERROR(SUM(OFFSET(J737,1,1,Tableau1[[#This Row],[nombre de sous-niveau]],1)),"")</f>
        <v/>
      </c>
      <c r="K737" s="6">
        <f>IFERROR(IF(Tableau1[[#This Row],[Type Ligne]]="détail",Tableau1[[#This Row],[Quantité Totale]]*Tableau1[[#This Row],[Prix unitaire HT]]*(1-Tableau1[[#This Row],[% remise ligne]]),""),"")</f>
        <v>0.245</v>
      </c>
      <c r="L737" s="4" t="s">
        <v>24</v>
      </c>
      <c r="M737" s="5">
        <v>3.0000000000000001E-3</v>
      </c>
    </row>
    <row r="738" spans="1:13" x14ac:dyDescent="0.2">
      <c r="A738" s="3">
        <v>147060000</v>
      </c>
      <c r="B738" s="4" t="s">
        <v>15</v>
      </c>
      <c r="C738" s="3">
        <v>4</v>
      </c>
      <c r="D738" s="3" cm="1">
        <f t="array" ref="D738">MIN(IFERROR(IF(C738-{0;1;2;3;4;5;6;7}&gt;=0,MATCH(C738-{0;1;2;3;4;5;6;7},C739:C$831,0)-1,""),""))</f>
        <v>0</v>
      </c>
      <c r="E738" s="4" t="s">
        <v>16</v>
      </c>
      <c r="F738" s="4" t="s">
        <v>301</v>
      </c>
      <c r="G738" s="5">
        <v>1</v>
      </c>
      <c r="H738" s="5">
        <v>15.1</v>
      </c>
      <c r="I738" s="5">
        <f>IFERROR(_xlfn.XLOOKUP(Tableau1[[#This Row],[Groupe rem. article]],$O$3:$O$6,$P$3:$P$6),"")</f>
        <v>0.4</v>
      </c>
      <c r="J738" s="5" t="str">
        <f ca="1">IFERROR(SUM(OFFSET(J738,1,1,Tableau1[[#This Row],[nombre de sous-niveau]],1)),"")</f>
        <v/>
      </c>
      <c r="K738" s="6">
        <f>IFERROR(IF(Tableau1[[#This Row],[Type Ligne]]="détail",Tableau1[[#This Row],[Quantité Totale]]*Tableau1[[#This Row],[Prix unitaire HT]]*(1-Tableau1[[#This Row],[% remise ligne]]),""),"")</f>
        <v>9.0599999999999987</v>
      </c>
      <c r="L738" s="4" t="s">
        <v>19</v>
      </c>
      <c r="M738" s="5">
        <v>0.75700000000000001</v>
      </c>
    </row>
    <row r="739" spans="1:13" x14ac:dyDescent="0.2">
      <c r="A739" s="3">
        <v>148000000</v>
      </c>
      <c r="B739" s="4" t="s">
        <v>11</v>
      </c>
      <c r="C739" s="3">
        <v>3</v>
      </c>
      <c r="D739" s="3" cm="1">
        <f t="array" ref="D739">MIN(IFERROR(IF(C739-{0;1;2;3;4;5;6;7}&gt;=0,MATCH(C739-{0;1;2;3;4;5;6;7},C740:C$831,0)-1,""),""))</f>
        <v>6</v>
      </c>
      <c r="E739" s="4" t="s">
        <v>17</v>
      </c>
      <c r="F739" s="4" t="s">
        <v>302</v>
      </c>
      <c r="G739" s="5">
        <v>1</v>
      </c>
      <c r="H739" s="5">
        <v>245.36</v>
      </c>
      <c r="I739" s="5" t="str">
        <f>IFERROR(_xlfn.XLOOKUP(Tableau1[[#This Row],[Groupe rem. article]],$O$3:$O$6,$P$3:$P$6),"")</f>
        <v/>
      </c>
      <c r="J739" s="5">
        <f ca="1">IFERROR(SUM(OFFSET(J739,1,1,Tableau1[[#This Row],[nombre de sous-niveau]],1)),"")</f>
        <v>193.23300000000003</v>
      </c>
      <c r="K739" s="6" t="str">
        <f>IFERROR(IF(Tableau1[[#This Row],[Type Ligne]]="détail",Tableau1[[#This Row],[Quantité Totale]]*Tableau1[[#This Row],[Prix unitaire HT]]*(1-Tableau1[[#This Row],[% remise ligne]]),""),"")</f>
        <v/>
      </c>
      <c r="L739" s="4" t="s">
        <v>14</v>
      </c>
      <c r="M739" s="5">
        <v>1.304</v>
      </c>
    </row>
    <row r="740" spans="1:13" x14ac:dyDescent="0.2">
      <c r="A740" s="3">
        <v>148010000</v>
      </c>
      <c r="B740" s="4" t="s">
        <v>15</v>
      </c>
      <c r="C740" s="3">
        <v>4</v>
      </c>
      <c r="D740" s="3" cm="1">
        <f t="array" ref="D740">MIN(IFERROR(IF(C740-{0;1;2;3;4;5;6;7}&gt;=0,MATCH(C740-{0;1;2;3;4;5;6;7},C741:C$831,0)-1,""),""))</f>
        <v>0</v>
      </c>
      <c r="E740" s="4" t="s">
        <v>16</v>
      </c>
      <c r="F740" s="4" t="s">
        <v>303</v>
      </c>
      <c r="G740" s="5">
        <v>1</v>
      </c>
      <c r="H740" s="5">
        <v>223.7</v>
      </c>
      <c r="I740" s="5">
        <f>IFERROR(_xlfn.XLOOKUP(Tableau1[[#This Row],[Groupe rem. article]],$O$3:$O$6,$P$3:$P$6),"")</f>
        <v>0.2</v>
      </c>
      <c r="J740" s="5" t="str">
        <f ca="1">IFERROR(SUM(OFFSET(J740,1,1,Tableau1[[#This Row],[nombre de sous-niveau]],1)),"")</f>
        <v/>
      </c>
      <c r="K740" s="6">
        <f>IFERROR(IF(Tableau1[[#This Row],[Type Ligne]]="détail",Tableau1[[#This Row],[Quantité Totale]]*Tableau1[[#This Row],[Prix unitaire HT]]*(1-Tableau1[[#This Row],[% remise ligne]]),""),"")</f>
        <v>178.96</v>
      </c>
      <c r="L740" s="4" t="s">
        <v>39</v>
      </c>
      <c r="M740" s="5">
        <v>0.5</v>
      </c>
    </row>
    <row r="741" spans="1:13" x14ac:dyDescent="0.2">
      <c r="A741" s="3">
        <v>148020000</v>
      </c>
      <c r="B741" s="4" t="s">
        <v>15</v>
      </c>
      <c r="C741" s="3">
        <v>4</v>
      </c>
      <c r="D741" s="3" cm="1">
        <f t="array" ref="D741">MIN(IFERROR(IF(C741-{0;1;2;3;4;5;6;7}&gt;=0,MATCH(C741-{0;1;2;3;4;5;6;7},C742:C$831,0)-1,""),""))</f>
        <v>0</v>
      </c>
      <c r="E741" s="4" t="s">
        <v>16</v>
      </c>
      <c r="F741" s="4" t="s">
        <v>292</v>
      </c>
      <c r="G741" s="5">
        <v>1</v>
      </c>
      <c r="H741" s="5">
        <v>2.94</v>
      </c>
      <c r="I741" s="5">
        <f>IFERROR(_xlfn.XLOOKUP(Tableau1[[#This Row],[Groupe rem. article]],$O$3:$O$6,$P$3:$P$6),"")</f>
        <v>0.2</v>
      </c>
      <c r="J741" s="5" t="str">
        <f ca="1">IFERROR(SUM(OFFSET(J741,1,1,Tableau1[[#This Row],[nombre de sous-niveau]],1)),"")</f>
        <v/>
      </c>
      <c r="K741" s="6">
        <f>IFERROR(IF(Tableau1[[#This Row],[Type Ligne]]="détail",Tableau1[[#This Row],[Quantité Totale]]*Tableau1[[#This Row],[Prix unitaire HT]]*(1-Tableau1[[#This Row],[% remise ligne]]),""),"")</f>
        <v>2.3519999999999999</v>
      </c>
      <c r="L741" s="4" t="s">
        <v>39</v>
      </c>
      <c r="M741" s="5">
        <v>3.5000000000000003E-2</v>
      </c>
    </row>
    <row r="742" spans="1:13" x14ac:dyDescent="0.2">
      <c r="A742" s="3">
        <v>148030000</v>
      </c>
      <c r="B742" s="4" t="s">
        <v>15</v>
      </c>
      <c r="C742" s="3">
        <v>4</v>
      </c>
      <c r="D742" s="3" cm="1">
        <f t="array" ref="D742">MIN(IFERROR(IF(C742-{0;1;2;3;4;5;6;7}&gt;=0,MATCH(C742-{0;1;2;3;4;5;6;7},C743:C$831,0)-1,""),""))</f>
        <v>0</v>
      </c>
      <c r="E742" s="4" t="s">
        <v>16</v>
      </c>
      <c r="F742" s="4" t="s">
        <v>293</v>
      </c>
      <c r="G742" s="5">
        <v>2</v>
      </c>
      <c r="H742" s="5">
        <v>1.34</v>
      </c>
      <c r="I742" s="5">
        <f>IFERROR(_xlfn.XLOOKUP(Tableau1[[#This Row],[Groupe rem. article]],$O$3:$O$6,$P$3:$P$6),"")</f>
        <v>0.2</v>
      </c>
      <c r="J742" s="5" t="str">
        <f ca="1">IFERROR(SUM(OFFSET(J742,1,1,Tableau1[[#This Row],[nombre de sous-niveau]],1)),"")</f>
        <v/>
      </c>
      <c r="K742" s="6">
        <f>IFERROR(IF(Tableau1[[#This Row],[Type Ligne]]="détail",Tableau1[[#This Row],[Quantité Totale]]*Tableau1[[#This Row],[Prix unitaire HT]]*(1-Tableau1[[#This Row],[% remise ligne]]),""),"")</f>
        <v>2.1440000000000001</v>
      </c>
      <c r="L742" s="4" t="s">
        <v>39</v>
      </c>
      <c r="M742" s="5">
        <v>5.0000000000000001E-3</v>
      </c>
    </row>
    <row r="743" spans="1:13" x14ac:dyDescent="0.2">
      <c r="A743" s="3">
        <v>148040000</v>
      </c>
      <c r="B743" s="4" t="s">
        <v>15</v>
      </c>
      <c r="C743" s="3">
        <v>4</v>
      </c>
      <c r="D743" s="3" cm="1">
        <f t="array" ref="D743">MIN(IFERROR(IF(C743-{0;1;2;3;4;5;6;7}&gt;=0,MATCH(C743-{0;1;2;3;4;5;6;7},C744:C$831,0)-1,""),""))</f>
        <v>0</v>
      </c>
      <c r="E743" s="4" t="s">
        <v>16</v>
      </c>
      <c r="F743" s="4" t="s">
        <v>294</v>
      </c>
      <c r="G743" s="5">
        <v>1</v>
      </c>
      <c r="H743" s="5">
        <v>0.59</v>
      </c>
      <c r="I743" s="5">
        <f>IFERROR(_xlfn.XLOOKUP(Tableau1[[#This Row],[Groupe rem. article]],$O$3:$O$6,$P$3:$P$6),"")</f>
        <v>0.2</v>
      </c>
      <c r="J743" s="5" t="str">
        <f ca="1">IFERROR(SUM(OFFSET(J743,1,1,Tableau1[[#This Row],[nombre de sous-niveau]],1)),"")</f>
        <v/>
      </c>
      <c r="K743" s="6">
        <f>IFERROR(IF(Tableau1[[#This Row],[Type Ligne]]="détail",Tableau1[[#This Row],[Quantité Totale]]*Tableau1[[#This Row],[Prix unitaire HT]]*(1-Tableau1[[#This Row],[% remise ligne]]),""),"")</f>
        <v>0.47199999999999998</v>
      </c>
      <c r="L743" s="4" t="s">
        <v>39</v>
      </c>
      <c r="M743" s="5">
        <v>4.0000000000000001E-3</v>
      </c>
    </row>
    <row r="744" spans="1:13" x14ac:dyDescent="0.2">
      <c r="A744" s="3">
        <v>148050000</v>
      </c>
      <c r="B744" s="4" t="s">
        <v>15</v>
      </c>
      <c r="C744" s="3">
        <v>4</v>
      </c>
      <c r="D744" s="3" cm="1">
        <f t="array" ref="D744">MIN(IFERROR(IF(C744-{0;1;2;3;4;5;6;7}&gt;=0,MATCH(C744-{0;1;2;3;4;5;6;7},C745:C$831,0)-1,""),""))</f>
        <v>0</v>
      </c>
      <c r="E744" s="4" t="s">
        <v>16</v>
      </c>
      <c r="F744" s="4" t="s">
        <v>35</v>
      </c>
      <c r="G744" s="5">
        <v>5</v>
      </c>
      <c r="H744" s="5">
        <v>7.0000000000000007E-2</v>
      </c>
      <c r="I744" s="5">
        <f>IFERROR(_xlfn.XLOOKUP(Tableau1[[#This Row],[Groupe rem. article]],$O$3:$O$6,$P$3:$P$6),"")</f>
        <v>0.3</v>
      </c>
      <c r="J744" s="5" t="str">
        <f ca="1">IFERROR(SUM(OFFSET(J744,1,1,Tableau1[[#This Row],[nombre de sous-niveau]],1)),"")</f>
        <v/>
      </c>
      <c r="K744" s="6">
        <f>IFERROR(IF(Tableau1[[#This Row],[Type Ligne]]="détail",Tableau1[[#This Row],[Quantité Totale]]*Tableau1[[#This Row],[Prix unitaire HT]]*(1-Tableau1[[#This Row],[% remise ligne]]),""),"")</f>
        <v>0.245</v>
      </c>
      <c r="L744" s="4" t="s">
        <v>24</v>
      </c>
      <c r="M744" s="5">
        <v>3.0000000000000001E-3</v>
      </c>
    </row>
    <row r="745" spans="1:13" x14ac:dyDescent="0.2">
      <c r="A745" s="3">
        <v>148060000</v>
      </c>
      <c r="B745" s="4" t="s">
        <v>15</v>
      </c>
      <c r="C745" s="3">
        <v>4</v>
      </c>
      <c r="D745" s="3" cm="1">
        <f t="array" ref="D745">MIN(IFERROR(IF(C745-{0;1;2;3;4;5;6;7}&gt;=0,MATCH(C745-{0;1;2;3;4;5;6;7},C746:C$831,0)-1,""),""))</f>
        <v>0</v>
      </c>
      <c r="E745" s="4" t="s">
        <v>16</v>
      </c>
      <c r="F745" s="4" t="s">
        <v>301</v>
      </c>
      <c r="G745" s="5">
        <v>1</v>
      </c>
      <c r="H745" s="5">
        <v>15.1</v>
      </c>
      <c r="I745" s="5">
        <f>IFERROR(_xlfn.XLOOKUP(Tableau1[[#This Row],[Groupe rem. article]],$O$3:$O$6,$P$3:$P$6),"")</f>
        <v>0.4</v>
      </c>
      <c r="J745" s="5" t="str">
        <f ca="1">IFERROR(SUM(OFFSET(J745,1,1,Tableau1[[#This Row],[nombre de sous-niveau]],1)),"")</f>
        <v/>
      </c>
      <c r="K745" s="6">
        <f>IFERROR(IF(Tableau1[[#This Row],[Type Ligne]]="détail",Tableau1[[#This Row],[Quantité Totale]]*Tableau1[[#This Row],[Prix unitaire HT]]*(1-Tableau1[[#This Row],[% remise ligne]]),""),"")</f>
        <v>9.0599999999999987</v>
      </c>
      <c r="L745" s="4" t="s">
        <v>19</v>
      </c>
      <c r="M745" s="5">
        <v>0.75700000000000001</v>
      </c>
    </row>
    <row r="746" spans="1:13" x14ac:dyDescent="0.2">
      <c r="A746" s="3">
        <v>149000000</v>
      </c>
      <c r="B746" s="4" t="s">
        <v>11</v>
      </c>
      <c r="C746" s="3">
        <v>1</v>
      </c>
      <c r="D746" s="3" cm="1">
        <f t="array" ref="D746">MIN(IFERROR(IF(C746-{0;1;2;3;4;5;6;7}&gt;=0,MATCH(C746-{0;1;2;3;4;5;6;7},C747:C$831,0)-1,""),""))</f>
        <v>14</v>
      </c>
      <c r="E746" s="4" t="s">
        <v>12</v>
      </c>
      <c r="F746" s="4" t="s">
        <v>14</v>
      </c>
      <c r="G746" s="5">
        <v>1</v>
      </c>
      <c r="H746" s="5">
        <v>894.45</v>
      </c>
      <c r="I746" s="5" t="str">
        <f>IFERROR(_xlfn.XLOOKUP(Tableau1[[#This Row],[Groupe rem. article]],$O$3:$O$6,$P$3:$P$6),"")</f>
        <v/>
      </c>
      <c r="J746" s="5">
        <f ca="1">IFERROR(SUM(OFFSET(J746,1,1,Tableau1[[#This Row],[nombre de sous-niveau]],1)),"")</f>
        <v>715.55600000000004</v>
      </c>
      <c r="K746" s="6" t="str">
        <f>IFERROR(IF(Tableau1[[#This Row],[Type Ligne]]="détail",Tableau1[[#This Row],[Quantité Totale]]*Tableau1[[#This Row],[Prix unitaire HT]]*(1-Tableau1[[#This Row],[% remise ligne]]),""),"")</f>
        <v/>
      </c>
      <c r="L746" s="4" t="s">
        <v>14</v>
      </c>
      <c r="M746" s="5">
        <v>41.106000000000002</v>
      </c>
    </row>
    <row r="747" spans="1:13" x14ac:dyDescent="0.2">
      <c r="A747" s="3">
        <v>150000000</v>
      </c>
      <c r="B747" s="4" t="s">
        <v>11</v>
      </c>
      <c r="C747" s="3">
        <v>2</v>
      </c>
      <c r="D747" s="3" cm="1">
        <f t="array" ref="D747">MIN(IFERROR(IF(C747-{0;1;2;3;4;5;6;7}&gt;=0,MATCH(C747-{0;1;2;3;4;5;6;7},C748:C$831,0)-1,""),""))</f>
        <v>7</v>
      </c>
      <c r="E747" s="4" t="s">
        <v>17</v>
      </c>
      <c r="F747" s="4" t="s">
        <v>304</v>
      </c>
      <c r="G747" s="5">
        <v>1</v>
      </c>
      <c r="H747" s="5">
        <v>41.47</v>
      </c>
      <c r="I747" s="5" t="str">
        <f>IFERROR(_xlfn.XLOOKUP(Tableau1[[#This Row],[Groupe rem. article]],$O$3:$O$6,$P$3:$P$6),"")</f>
        <v/>
      </c>
      <c r="J747" s="5">
        <f ca="1">IFERROR(SUM(OFFSET(J747,1,1,Tableau1[[#This Row],[nombre de sous-niveau]],1)),"")</f>
        <v>33.176000000000002</v>
      </c>
      <c r="K747" s="6" t="str">
        <f>IFERROR(IF(Tableau1[[#This Row],[Type Ligne]]="détail",Tableau1[[#This Row],[Quantité Totale]]*Tableau1[[#This Row],[Prix unitaire HT]]*(1-Tableau1[[#This Row],[% remise ligne]]),""),"")</f>
        <v/>
      </c>
      <c r="L747" s="4" t="s">
        <v>14</v>
      </c>
      <c r="M747" s="5">
        <v>8.5999999999999993E-2</v>
      </c>
    </row>
    <row r="748" spans="1:13" x14ac:dyDescent="0.2">
      <c r="A748" s="3">
        <v>150010000</v>
      </c>
      <c r="B748" s="4" t="s">
        <v>15</v>
      </c>
      <c r="C748" s="3">
        <v>3</v>
      </c>
      <c r="D748" s="3" cm="1">
        <f t="array" ref="D748">MIN(IFERROR(IF(C748-{0;1;2;3;4;5;6;7}&gt;=0,MATCH(C748-{0;1;2;3;4;5;6;7},C749:C$831,0)-1,""),""))</f>
        <v>0</v>
      </c>
      <c r="E748" s="4" t="s">
        <v>16</v>
      </c>
      <c r="F748" s="4" t="s">
        <v>305</v>
      </c>
      <c r="G748" s="5">
        <v>1</v>
      </c>
      <c r="H748" s="5">
        <v>6.11</v>
      </c>
      <c r="I748" s="5">
        <f>IFERROR(_xlfn.XLOOKUP(Tableau1[[#This Row],[Groupe rem. article]],$O$3:$O$6,$P$3:$P$6),"")</f>
        <v>0.2</v>
      </c>
      <c r="J748" s="5" t="str">
        <f ca="1">IFERROR(SUM(OFFSET(J748,1,1,Tableau1[[#This Row],[nombre de sous-niveau]],1)),"")</f>
        <v/>
      </c>
      <c r="K748" s="6">
        <f>IFERROR(IF(Tableau1[[#This Row],[Type Ligne]]="détail",Tableau1[[#This Row],[Quantité Totale]]*Tableau1[[#This Row],[Prix unitaire HT]]*(1-Tableau1[[#This Row],[% remise ligne]]),""),"")</f>
        <v>4.8880000000000008</v>
      </c>
      <c r="L748" s="4" t="s">
        <v>39</v>
      </c>
      <c r="M748" s="5">
        <v>0.02</v>
      </c>
    </row>
    <row r="749" spans="1:13" x14ac:dyDescent="0.2">
      <c r="A749" s="3">
        <v>150020000</v>
      </c>
      <c r="B749" s="4" t="s">
        <v>15</v>
      </c>
      <c r="C749" s="3">
        <v>3</v>
      </c>
      <c r="D749" s="3" cm="1">
        <f t="array" ref="D749">MIN(IFERROR(IF(C749-{0;1;2;3;4;5;6;7}&gt;=0,MATCH(C749-{0;1;2;3;4;5;6;7},C750:C$831,0)-1,""),""))</f>
        <v>0</v>
      </c>
      <c r="E749" s="4" t="s">
        <v>16</v>
      </c>
      <c r="F749" s="4" t="s">
        <v>306</v>
      </c>
      <c r="G749" s="5">
        <v>2</v>
      </c>
      <c r="H749" s="5">
        <v>1.08</v>
      </c>
      <c r="I749" s="5">
        <f>IFERROR(_xlfn.XLOOKUP(Tableau1[[#This Row],[Groupe rem. article]],$O$3:$O$6,$P$3:$P$6),"")</f>
        <v>0.2</v>
      </c>
      <c r="J749" s="5" t="str">
        <f ca="1">IFERROR(SUM(OFFSET(J749,1,1,Tableau1[[#This Row],[nombre de sous-niveau]],1)),"")</f>
        <v/>
      </c>
      <c r="K749" s="6">
        <f>IFERROR(IF(Tableau1[[#This Row],[Type Ligne]]="détail",Tableau1[[#This Row],[Quantité Totale]]*Tableau1[[#This Row],[Prix unitaire HT]]*(1-Tableau1[[#This Row],[% remise ligne]]),""),"")</f>
        <v>1.7280000000000002</v>
      </c>
      <c r="L749" s="4" t="s">
        <v>39</v>
      </c>
      <c r="M749" s="5">
        <v>5.0000000000000001E-3</v>
      </c>
    </row>
    <row r="750" spans="1:13" x14ac:dyDescent="0.2">
      <c r="A750" s="3">
        <v>150030000</v>
      </c>
      <c r="B750" s="4" t="s">
        <v>15</v>
      </c>
      <c r="C750" s="3">
        <v>3</v>
      </c>
      <c r="D750" s="3" cm="1">
        <f t="array" ref="D750">MIN(IFERROR(IF(C750-{0;1;2;3;4;5;6;7}&gt;=0,MATCH(C750-{0;1;2;3;4;5;6;7},C751:C$831,0)-1,""),""))</f>
        <v>0</v>
      </c>
      <c r="E750" s="4" t="s">
        <v>16</v>
      </c>
      <c r="F750" s="4" t="s">
        <v>307</v>
      </c>
      <c r="G750" s="5">
        <v>1</v>
      </c>
      <c r="H750" s="5">
        <v>9.69</v>
      </c>
      <c r="I750" s="5">
        <f>IFERROR(_xlfn.XLOOKUP(Tableau1[[#This Row],[Groupe rem. article]],$O$3:$O$6,$P$3:$P$6),"")</f>
        <v>0.2</v>
      </c>
      <c r="J750" s="5" t="str">
        <f ca="1">IFERROR(SUM(OFFSET(J750,1,1,Tableau1[[#This Row],[nombre de sous-niveau]],1)),"")</f>
        <v/>
      </c>
      <c r="K750" s="6">
        <f>IFERROR(IF(Tableau1[[#This Row],[Type Ligne]]="détail",Tableau1[[#This Row],[Quantité Totale]]*Tableau1[[#This Row],[Prix unitaire HT]]*(1-Tableau1[[#This Row],[% remise ligne]]),""),"")</f>
        <v>7.7519999999999998</v>
      </c>
      <c r="L750" s="4" t="s">
        <v>39</v>
      </c>
      <c r="M750" s="5">
        <v>1.4999999999999999E-2</v>
      </c>
    </row>
    <row r="751" spans="1:13" x14ac:dyDescent="0.2">
      <c r="A751" s="3">
        <v>150040000</v>
      </c>
      <c r="B751" s="4" t="s">
        <v>15</v>
      </c>
      <c r="C751" s="3">
        <v>3</v>
      </c>
      <c r="D751" s="3" cm="1">
        <f t="array" ref="D751">MIN(IFERROR(IF(C751-{0;1;2;3;4;5;6;7}&gt;=0,MATCH(C751-{0;1;2;3;4;5;6;7},C752:C$831,0)-1,""),""))</f>
        <v>0</v>
      </c>
      <c r="E751" s="4" t="s">
        <v>16</v>
      </c>
      <c r="F751" s="4" t="s">
        <v>308</v>
      </c>
      <c r="G751" s="5">
        <v>1</v>
      </c>
      <c r="H751" s="5">
        <v>9.31</v>
      </c>
      <c r="I751" s="5">
        <f>IFERROR(_xlfn.XLOOKUP(Tableau1[[#This Row],[Groupe rem. article]],$O$3:$O$6,$P$3:$P$6),"")</f>
        <v>0.2</v>
      </c>
      <c r="J751" s="5" t="str">
        <f ca="1">IFERROR(SUM(OFFSET(J751,1,1,Tableau1[[#This Row],[nombre de sous-niveau]],1)),"")</f>
        <v/>
      </c>
      <c r="K751" s="6">
        <f>IFERROR(IF(Tableau1[[#This Row],[Type Ligne]]="détail",Tableau1[[#This Row],[Quantité Totale]]*Tableau1[[#This Row],[Prix unitaire HT]]*(1-Tableau1[[#This Row],[% remise ligne]]),""),"")</f>
        <v>7.4480000000000004</v>
      </c>
      <c r="L751" s="4" t="s">
        <v>39</v>
      </c>
      <c r="M751" s="5">
        <v>1.4999999999999999E-2</v>
      </c>
    </row>
    <row r="752" spans="1:13" x14ac:dyDescent="0.2">
      <c r="A752" s="3">
        <v>150050000</v>
      </c>
      <c r="B752" s="4" t="s">
        <v>15</v>
      </c>
      <c r="C752" s="3">
        <v>3</v>
      </c>
      <c r="D752" s="3" cm="1">
        <f t="array" ref="D752">MIN(IFERROR(IF(C752-{0;1;2;3;4;5;6;7}&gt;=0,MATCH(C752-{0;1;2;3;4;5;6;7},C753:C$831,0)-1,""),""))</f>
        <v>0</v>
      </c>
      <c r="E752" s="4" t="s">
        <v>16</v>
      </c>
      <c r="F752" s="4" t="s">
        <v>309</v>
      </c>
      <c r="G752" s="5">
        <v>1</v>
      </c>
      <c r="H752" s="5">
        <v>9.91</v>
      </c>
      <c r="I752" s="5">
        <f>IFERROR(_xlfn.XLOOKUP(Tableau1[[#This Row],[Groupe rem. article]],$O$3:$O$6,$P$3:$P$6),"")</f>
        <v>0.2</v>
      </c>
      <c r="J752" s="5" t="str">
        <f ca="1">IFERROR(SUM(OFFSET(J752,1,1,Tableau1[[#This Row],[nombre de sous-niveau]],1)),"")</f>
        <v/>
      </c>
      <c r="K752" s="6">
        <f>IFERROR(IF(Tableau1[[#This Row],[Type Ligne]]="détail",Tableau1[[#This Row],[Quantité Totale]]*Tableau1[[#This Row],[Prix unitaire HT]]*(1-Tableau1[[#This Row],[% remise ligne]]),""),"")</f>
        <v>7.9280000000000008</v>
      </c>
      <c r="L752" s="4" t="s">
        <v>39</v>
      </c>
      <c r="M752" s="5">
        <v>1.4999999999999999E-2</v>
      </c>
    </row>
    <row r="753" spans="1:13" x14ac:dyDescent="0.2">
      <c r="A753" s="3">
        <v>150060000</v>
      </c>
      <c r="B753" s="4" t="s">
        <v>15</v>
      </c>
      <c r="C753" s="3">
        <v>3</v>
      </c>
      <c r="D753" s="3" cm="1">
        <f t="array" ref="D753">MIN(IFERROR(IF(C753-{0;1;2;3;4;5;6;7}&gt;=0,MATCH(C753-{0;1;2;3;4;5;6;7},C754:C$831,0)-1,""),""))</f>
        <v>0</v>
      </c>
      <c r="E753" s="4" t="s">
        <v>16</v>
      </c>
      <c r="F753" s="4" t="s">
        <v>310</v>
      </c>
      <c r="G753" s="5">
        <v>2</v>
      </c>
      <c r="H753" s="5">
        <v>1.1299999999999999</v>
      </c>
      <c r="I753" s="5">
        <f>IFERROR(_xlfn.XLOOKUP(Tableau1[[#This Row],[Groupe rem. article]],$O$3:$O$6,$P$3:$P$6),"")</f>
        <v>0.2</v>
      </c>
      <c r="J753" s="5" t="str">
        <f ca="1">IFERROR(SUM(OFFSET(J753,1,1,Tableau1[[#This Row],[nombre de sous-niveau]],1)),"")</f>
        <v/>
      </c>
      <c r="K753" s="6">
        <f>IFERROR(IF(Tableau1[[#This Row],[Type Ligne]]="détail",Tableau1[[#This Row],[Quantité Totale]]*Tableau1[[#This Row],[Prix unitaire HT]]*(1-Tableau1[[#This Row],[% remise ligne]]),""),"")</f>
        <v>1.8079999999999998</v>
      </c>
      <c r="L753" s="4" t="s">
        <v>39</v>
      </c>
      <c r="M753" s="5">
        <v>6.0000000000000001E-3</v>
      </c>
    </row>
    <row r="754" spans="1:13" x14ac:dyDescent="0.2">
      <c r="A754" s="3">
        <v>150070000</v>
      </c>
      <c r="B754" s="4" t="s">
        <v>15</v>
      </c>
      <c r="C754" s="3">
        <v>3</v>
      </c>
      <c r="D754" s="3" cm="1">
        <f t="array" ref="D754">MIN(IFERROR(IF(C754-{0;1;2;3;4;5;6;7}&gt;=0,MATCH(C754-{0;1;2;3;4;5;6;7},C755:C$831,0)-1,""),""))</f>
        <v>0</v>
      </c>
      <c r="E754" s="4" t="s">
        <v>16</v>
      </c>
      <c r="F754" s="4" t="s">
        <v>311</v>
      </c>
      <c r="G754" s="5">
        <v>2</v>
      </c>
      <c r="H754" s="5">
        <v>1.0149999999999999</v>
      </c>
      <c r="I754" s="5">
        <f>IFERROR(_xlfn.XLOOKUP(Tableau1[[#This Row],[Groupe rem. article]],$O$3:$O$6,$P$3:$P$6),"")</f>
        <v>0.2</v>
      </c>
      <c r="J754" s="5" t="str">
        <f ca="1">IFERROR(SUM(OFFSET(J754,1,1,Tableau1[[#This Row],[nombre de sous-niveau]],1)),"")</f>
        <v/>
      </c>
      <c r="K754" s="6">
        <f>IFERROR(IF(Tableau1[[#This Row],[Type Ligne]]="détail",Tableau1[[#This Row],[Quantité Totale]]*Tableau1[[#This Row],[Prix unitaire HT]]*(1-Tableau1[[#This Row],[% remise ligne]]),""),"")</f>
        <v>1.6239999999999999</v>
      </c>
      <c r="L754" s="4" t="s">
        <v>39</v>
      </c>
      <c r="M754" s="5">
        <v>0.01</v>
      </c>
    </row>
    <row r="755" spans="1:13" x14ac:dyDescent="0.2">
      <c r="A755" s="3">
        <v>151000000</v>
      </c>
      <c r="B755" s="4" t="s">
        <v>15</v>
      </c>
      <c r="C755" s="3">
        <v>2</v>
      </c>
      <c r="D755" s="3" cm="1">
        <f t="array" ref="D755">MIN(IFERROR(IF(C755-{0;1;2;3;4;5;6;7}&gt;=0,MATCH(C755-{0;1;2;3;4;5;6;7},C756:C$831,0)-1,""),""))</f>
        <v>0</v>
      </c>
      <c r="E755" s="4" t="s">
        <v>16</v>
      </c>
      <c r="F755" s="4" t="s">
        <v>312</v>
      </c>
      <c r="G755" s="5">
        <v>5</v>
      </c>
      <c r="H755" s="5">
        <v>21.43</v>
      </c>
      <c r="I755" s="5">
        <f>IFERROR(_xlfn.XLOOKUP(Tableau1[[#This Row],[Groupe rem. article]],$O$3:$O$6,$P$3:$P$6),"")</f>
        <v>0.2</v>
      </c>
      <c r="J755" s="5" t="str">
        <f ca="1">IFERROR(SUM(OFFSET(J755,1,1,Tableau1[[#This Row],[nombre de sous-niveau]],1)),"")</f>
        <v/>
      </c>
      <c r="K755" s="6">
        <f>IFERROR(IF(Tableau1[[#This Row],[Type Ligne]]="détail",Tableau1[[#This Row],[Quantité Totale]]*Tableau1[[#This Row],[Prix unitaire HT]]*(1-Tableau1[[#This Row],[% remise ligne]]),""),"")</f>
        <v>85.720000000000013</v>
      </c>
      <c r="L755" s="4" t="s">
        <v>39</v>
      </c>
      <c r="M755" s="5">
        <v>0.5</v>
      </c>
    </row>
    <row r="756" spans="1:13" x14ac:dyDescent="0.2">
      <c r="A756" s="3">
        <v>152000000</v>
      </c>
      <c r="B756" s="4" t="s">
        <v>15</v>
      </c>
      <c r="C756" s="3">
        <v>2</v>
      </c>
      <c r="D756" s="3" cm="1">
        <f t="array" ref="D756">MIN(IFERROR(IF(C756-{0;1;2;3;4;5;6;7}&gt;=0,MATCH(C756-{0;1;2;3;4;5;6;7},C757:C$831,0)-1,""),""))</f>
        <v>0</v>
      </c>
      <c r="E756" s="4" t="s">
        <v>16</v>
      </c>
      <c r="F756" s="4" t="s">
        <v>311</v>
      </c>
      <c r="G756" s="5">
        <v>1</v>
      </c>
      <c r="H756" s="5">
        <v>1.0149999999999999</v>
      </c>
      <c r="I756" s="5">
        <f>IFERROR(_xlfn.XLOOKUP(Tableau1[[#This Row],[Groupe rem. article]],$O$3:$O$6,$P$3:$P$6),"")</f>
        <v>0.2</v>
      </c>
      <c r="J756" s="5" t="str">
        <f ca="1">IFERROR(SUM(OFFSET(J756,1,1,Tableau1[[#This Row],[nombre de sous-niveau]],1)),"")</f>
        <v/>
      </c>
      <c r="K756" s="6">
        <f>IFERROR(IF(Tableau1[[#This Row],[Type Ligne]]="détail",Tableau1[[#This Row],[Quantité Totale]]*Tableau1[[#This Row],[Prix unitaire HT]]*(1-Tableau1[[#This Row],[% remise ligne]]),""),"")</f>
        <v>0.81199999999999994</v>
      </c>
      <c r="L756" s="4" t="s">
        <v>39</v>
      </c>
      <c r="M756" s="5">
        <v>0.01</v>
      </c>
    </row>
    <row r="757" spans="1:13" x14ac:dyDescent="0.2">
      <c r="A757" s="3">
        <v>153000000</v>
      </c>
      <c r="B757" s="4" t="s">
        <v>15</v>
      </c>
      <c r="C757" s="3">
        <v>2</v>
      </c>
      <c r="D757" s="3" cm="1">
        <f t="array" ref="D757">MIN(IFERROR(IF(C757-{0;1;2;3;4;5;6;7}&gt;=0,MATCH(C757-{0;1;2;3;4;5;6;7},C758:C$831,0)-1,""),""))</f>
        <v>0</v>
      </c>
      <c r="E757" s="4" t="s">
        <v>16</v>
      </c>
      <c r="F757" s="4" t="s">
        <v>313</v>
      </c>
      <c r="G757" s="5">
        <v>2</v>
      </c>
      <c r="H757" s="5">
        <v>140.54</v>
      </c>
      <c r="I757" s="5">
        <f>IFERROR(_xlfn.XLOOKUP(Tableau1[[#This Row],[Groupe rem. article]],$O$3:$O$6,$P$3:$P$6),"")</f>
        <v>0.2</v>
      </c>
      <c r="J757" s="5" t="str">
        <f ca="1">IFERROR(SUM(OFFSET(J757,1,1,Tableau1[[#This Row],[nombre de sous-niveau]],1)),"")</f>
        <v/>
      </c>
      <c r="K757" s="6">
        <f>IFERROR(IF(Tableau1[[#This Row],[Type Ligne]]="détail",Tableau1[[#This Row],[Quantité Totale]]*Tableau1[[#This Row],[Prix unitaire HT]]*(1-Tableau1[[#This Row],[% remise ligne]]),""),"")</f>
        <v>224.864</v>
      </c>
      <c r="L757" s="4" t="s">
        <v>39</v>
      </c>
      <c r="M757" s="5">
        <v>25</v>
      </c>
    </row>
    <row r="758" spans="1:13" x14ac:dyDescent="0.2">
      <c r="A758" s="3">
        <v>154000000</v>
      </c>
      <c r="B758" s="4" t="s">
        <v>15</v>
      </c>
      <c r="C758" s="3">
        <v>2</v>
      </c>
      <c r="D758" s="3" cm="1">
        <f t="array" ref="D758">MIN(IFERROR(IF(C758-{0;1;2;3;4;5;6;7}&gt;=0,MATCH(C758-{0;1;2;3;4;5;6;7},C759:C$831,0)-1,""),""))</f>
        <v>0</v>
      </c>
      <c r="E758" s="4" t="s">
        <v>16</v>
      </c>
      <c r="F758" s="4" t="s">
        <v>314</v>
      </c>
      <c r="G758" s="5">
        <v>1</v>
      </c>
      <c r="H758" s="5">
        <v>0</v>
      </c>
      <c r="I758" s="5" t="str">
        <f>IFERROR(_xlfn.XLOOKUP(Tableau1[[#This Row],[Groupe rem. article]],$O$3:$O$6,$P$3:$P$6),"")</f>
        <v/>
      </c>
      <c r="J758" s="5" t="str">
        <f ca="1">IFERROR(SUM(OFFSET(J758,1,1,Tableau1[[#This Row],[nombre de sous-niveau]],1)),"")</f>
        <v/>
      </c>
      <c r="K758" s="6" t="str">
        <f>IFERROR(IF(Tableau1[[#This Row],[Type Ligne]]="détail",Tableau1[[#This Row],[Quantité Totale]]*Tableau1[[#This Row],[Prix unitaire HT]]*(1-Tableau1[[#This Row],[% remise ligne]]),""),"")</f>
        <v/>
      </c>
      <c r="L758" s="4" t="s">
        <v>14</v>
      </c>
      <c r="M758" s="5">
        <v>0.01</v>
      </c>
    </row>
    <row r="759" spans="1:13" x14ac:dyDescent="0.2">
      <c r="A759" s="3">
        <v>155000000</v>
      </c>
      <c r="B759" s="4" t="s">
        <v>15</v>
      </c>
      <c r="C759" s="3">
        <v>2</v>
      </c>
      <c r="D759" s="3" cm="1">
        <f t="array" ref="D759">MIN(IFERROR(IF(C759-{0;1;2;3;4;5;6;7}&gt;=0,MATCH(C759-{0;1;2;3;4;5;6;7},C760:C$831,0)-1,""),""))</f>
        <v>0</v>
      </c>
      <c r="E759" s="4" t="s">
        <v>16</v>
      </c>
      <c r="F759" s="4" t="s">
        <v>315</v>
      </c>
      <c r="G759" s="5">
        <v>1</v>
      </c>
      <c r="H759" s="5">
        <v>292.64</v>
      </c>
      <c r="I759" s="5">
        <f>IFERROR(_xlfn.XLOOKUP(Tableau1[[#This Row],[Groupe rem. article]],$O$3:$O$6,$P$3:$P$6),"")</f>
        <v>0.2</v>
      </c>
      <c r="J759" s="5" t="str">
        <f ca="1">IFERROR(SUM(OFFSET(J759,1,1,Tableau1[[#This Row],[nombre de sous-niveau]],1)),"")</f>
        <v/>
      </c>
      <c r="K759" s="6">
        <f>IFERROR(IF(Tableau1[[#This Row],[Type Ligne]]="détail",Tableau1[[#This Row],[Quantité Totale]]*Tableau1[[#This Row],[Prix unitaire HT]]*(1-Tableau1[[#This Row],[% remise ligne]]),""),"")</f>
        <v>234.11199999999999</v>
      </c>
      <c r="L759" s="4" t="s">
        <v>39</v>
      </c>
      <c r="M759" s="5">
        <v>15</v>
      </c>
    </row>
    <row r="760" spans="1:13" x14ac:dyDescent="0.2">
      <c r="A760" s="3">
        <v>156000000</v>
      </c>
      <c r="B760" s="4" t="s">
        <v>15</v>
      </c>
      <c r="C760" s="3">
        <v>2</v>
      </c>
      <c r="D760" s="3" cm="1">
        <f t="array" ref="D760">MIN(IFERROR(IF(C760-{0;1;2;3;4;5;6;7}&gt;=0,MATCH(C760-{0;1;2;3;4;5;6;7},C761:C$831,0)-1,""),""))</f>
        <v>0</v>
      </c>
      <c r="E760" s="4" t="s">
        <v>16</v>
      </c>
      <c r="F760" s="4" t="s">
        <v>316</v>
      </c>
      <c r="G760" s="5">
        <v>1</v>
      </c>
      <c r="H760" s="5">
        <v>171.09</v>
      </c>
      <c r="I760" s="5">
        <f>IFERROR(_xlfn.XLOOKUP(Tableau1[[#This Row],[Groupe rem. article]],$O$3:$O$6,$P$3:$P$6),"")</f>
        <v>0.2</v>
      </c>
      <c r="J760" s="5" t="str">
        <f ca="1">IFERROR(SUM(OFFSET(J760,1,1,Tableau1[[#This Row],[nombre de sous-niveau]],1)),"")</f>
        <v/>
      </c>
      <c r="K760" s="6">
        <f>IFERROR(IF(Tableau1[[#This Row],[Type Ligne]]="détail",Tableau1[[#This Row],[Quantité Totale]]*Tableau1[[#This Row],[Prix unitaire HT]]*(1-Tableau1[[#This Row],[% remise ligne]]),""),"")</f>
        <v>136.87200000000001</v>
      </c>
      <c r="L760" s="4" t="s">
        <v>39</v>
      </c>
      <c r="M760" s="5">
        <v>0.5</v>
      </c>
    </row>
    <row r="761" spans="1:13" x14ac:dyDescent="0.2">
      <c r="A761" s="3">
        <v>157000000</v>
      </c>
      <c r="B761" s="4" t="s">
        <v>11</v>
      </c>
      <c r="C761" s="3">
        <v>1</v>
      </c>
      <c r="D761" s="3" cm="1">
        <f t="array" ref="D761">MIN(IFERROR(IF(C761-{0;1;2;3;4;5;6;7}&gt;=0,MATCH(C761-{0;1;2;3;4;5;6;7},C762:C$831,0)-1,""),""))</f>
        <v>48</v>
      </c>
      <c r="E761" s="4" t="s">
        <v>12</v>
      </c>
      <c r="F761" s="4" t="s">
        <v>14</v>
      </c>
      <c r="G761" s="5">
        <v>1</v>
      </c>
      <c r="H761" s="5">
        <v>6780.32</v>
      </c>
      <c r="I761" s="5" t="str">
        <f>IFERROR(_xlfn.XLOOKUP(Tableau1[[#This Row],[Groupe rem. article]],$O$3:$O$6,$P$3:$P$6),"")</f>
        <v/>
      </c>
      <c r="J761" s="5">
        <f ca="1">IFERROR(SUM(OFFSET(J761,1,1,Tableau1[[#This Row],[nombre de sous-niveau]],1)),"")</f>
        <v>4445.3440000000028</v>
      </c>
      <c r="K761" s="6" t="str">
        <f>IFERROR(IF(Tableau1[[#This Row],[Type Ligne]]="détail",Tableau1[[#This Row],[Quantité Totale]]*Tableau1[[#This Row],[Prix unitaire HT]]*(1-Tableau1[[#This Row],[% remise ligne]]),""),"")</f>
        <v/>
      </c>
      <c r="L761" s="4" t="s">
        <v>14</v>
      </c>
      <c r="M761" s="5">
        <v>32.44</v>
      </c>
    </row>
    <row r="762" spans="1:13" x14ac:dyDescent="0.2">
      <c r="A762" s="3">
        <v>158000000</v>
      </c>
      <c r="B762" s="4" t="s">
        <v>11</v>
      </c>
      <c r="C762" s="3">
        <v>2</v>
      </c>
      <c r="D762" s="3" cm="1">
        <f t="array" ref="D762">MIN(IFERROR(IF(C762-{0;1;2;3;4;5;6;7}&gt;=0,MATCH(C762-{0;1;2;3;4;5;6;7},C763:C$831,0)-1,""),""))</f>
        <v>15</v>
      </c>
      <c r="E762" s="4" t="s">
        <v>17</v>
      </c>
      <c r="F762" s="4" t="s">
        <v>317</v>
      </c>
      <c r="G762" s="5">
        <v>2</v>
      </c>
      <c r="H762" s="5">
        <v>319.23</v>
      </c>
      <c r="I762" s="5" t="str">
        <f>IFERROR(_xlfn.XLOOKUP(Tableau1[[#This Row],[Groupe rem. article]],$O$3:$O$6,$P$3:$P$6),"")</f>
        <v/>
      </c>
      <c r="J762" s="5">
        <f ca="1">IFERROR(SUM(OFFSET(J762,1,1,Tableau1[[#This Row],[nombre de sous-niveau]],1)),"")</f>
        <v>417.358</v>
      </c>
      <c r="K762" s="6" t="str">
        <f>IFERROR(IF(Tableau1[[#This Row],[Type Ligne]]="détail",Tableau1[[#This Row],[Quantité Totale]]*Tableau1[[#This Row],[Prix unitaire HT]]*(1-Tableau1[[#This Row],[% remise ligne]]),""),"")</f>
        <v/>
      </c>
      <c r="L762" s="4" t="s">
        <v>14</v>
      </c>
      <c r="M762" s="5">
        <v>14.304</v>
      </c>
    </row>
    <row r="763" spans="1:13" x14ac:dyDescent="0.2">
      <c r="A763" s="3">
        <v>158010000</v>
      </c>
      <c r="B763" s="4" t="s">
        <v>15</v>
      </c>
      <c r="C763" s="3">
        <v>3</v>
      </c>
      <c r="D763" s="3" cm="1">
        <f t="array" ref="D763">MIN(IFERROR(IF(C763-{0;1;2;3;4;5;6;7}&gt;=0,MATCH(C763-{0;1;2;3;4;5;6;7},C764:C$831,0)-1,""),""))</f>
        <v>0</v>
      </c>
      <c r="E763" s="4" t="s">
        <v>16</v>
      </c>
      <c r="F763" s="4" t="s">
        <v>318</v>
      </c>
      <c r="G763" s="5">
        <v>2E-3</v>
      </c>
      <c r="H763" s="5">
        <v>0</v>
      </c>
      <c r="I763" s="5" t="str">
        <f>IFERROR(_xlfn.XLOOKUP(Tableau1[[#This Row],[Groupe rem. article]],$O$3:$O$6,$P$3:$P$6),"")</f>
        <v/>
      </c>
      <c r="J763" s="5" t="str">
        <f ca="1">IFERROR(SUM(OFFSET(J763,1,1,Tableau1[[#This Row],[nombre de sous-niveau]],1)),"")</f>
        <v/>
      </c>
      <c r="K763" s="6" t="str">
        <f>IFERROR(IF(Tableau1[[#This Row],[Type Ligne]]="détail",Tableau1[[#This Row],[Quantité Totale]]*Tableau1[[#This Row],[Prix unitaire HT]]*(1-Tableau1[[#This Row],[% remise ligne]]),""),"")</f>
        <v/>
      </c>
      <c r="L763" s="4" t="s">
        <v>14</v>
      </c>
      <c r="M763" s="5">
        <v>0.1</v>
      </c>
    </row>
    <row r="764" spans="1:13" x14ac:dyDescent="0.2">
      <c r="A764" s="3">
        <v>158020000</v>
      </c>
      <c r="B764" s="4" t="s">
        <v>15</v>
      </c>
      <c r="C764" s="3">
        <v>3</v>
      </c>
      <c r="D764" s="3" cm="1">
        <f t="array" ref="D764">MIN(IFERROR(IF(C764-{0;1;2;3;4;5;6;7}&gt;=0,MATCH(C764-{0;1;2;3;4;5;6;7},C765:C$831,0)-1,""),""))</f>
        <v>0</v>
      </c>
      <c r="E764" s="4" t="s">
        <v>16</v>
      </c>
      <c r="F764" s="4" t="s">
        <v>319</v>
      </c>
      <c r="G764" s="5">
        <v>8</v>
      </c>
      <c r="H764" s="5">
        <v>0.65</v>
      </c>
      <c r="I764" s="5">
        <f>IFERROR(_xlfn.XLOOKUP(Tableau1[[#This Row],[Groupe rem. article]],$O$3:$O$6,$P$3:$P$6),"")</f>
        <v>0.3</v>
      </c>
      <c r="J764" s="5" t="str">
        <f ca="1">IFERROR(SUM(OFFSET(J764,1,1,Tableau1[[#This Row],[nombre de sous-niveau]],1)),"")</f>
        <v/>
      </c>
      <c r="K764" s="6">
        <f>IFERROR(IF(Tableau1[[#This Row],[Type Ligne]]="détail",Tableau1[[#This Row],[Quantité Totale]]*Tableau1[[#This Row],[Prix unitaire HT]]*(1-Tableau1[[#This Row],[% remise ligne]]),""),"")</f>
        <v>3.6399999999999997</v>
      </c>
      <c r="L764" s="4" t="s">
        <v>24</v>
      </c>
      <c r="M764" s="5">
        <v>0.01</v>
      </c>
    </row>
    <row r="765" spans="1:13" x14ac:dyDescent="0.2">
      <c r="A765" s="3">
        <v>158030000</v>
      </c>
      <c r="B765" s="4" t="s">
        <v>15</v>
      </c>
      <c r="C765" s="3">
        <v>3</v>
      </c>
      <c r="D765" s="3" cm="1">
        <f t="array" ref="D765">MIN(IFERROR(IF(C765-{0;1;2;3;4;5;6;7}&gt;=0,MATCH(C765-{0;1;2;3;4;5;6;7},C766:C$831,0)-1,""),""))</f>
        <v>0</v>
      </c>
      <c r="E765" s="4" t="s">
        <v>16</v>
      </c>
      <c r="F765" s="4" t="s">
        <v>67</v>
      </c>
      <c r="G765" s="5">
        <v>4</v>
      </c>
      <c r="H765" s="5">
        <v>0.75</v>
      </c>
      <c r="I765" s="5">
        <f>IFERROR(_xlfn.XLOOKUP(Tableau1[[#This Row],[Groupe rem. article]],$O$3:$O$6,$P$3:$P$6),"")</f>
        <v>0.3</v>
      </c>
      <c r="J765" s="5" t="str">
        <f ca="1">IFERROR(SUM(OFFSET(J765,1,1,Tableau1[[#This Row],[nombre de sous-niveau]],1)),"")</f>
        <v/>
      </c>
      <c r="K765" s="6">
        <f>IFERROR(IF(Tableau1[[#This Row],[Type Ligne]]="détail",Tableau1[[#This Row],[Quantité Totale]]*Tableau1[[#This Row],[Prix unitaire HT]]*(1-Tableau1[[#This Row],[% remise ligne]]),""),"")</f>
        <v>2.0999999999999996</v>
      </c>
      <c r="L765" s="4" t="s">
        <v>24</v>
      </c>
      <c r="M765" s="5">
        <v>4.4999999999999998E-2</v>
      </c>
    </row>
    <row r="766" spans="1:13" x14ac:dyDescent="0.2">
      <c r="A766" s="3">
        <v>158040000</v>
      </c>
      <c r="B766" s="4" t="s">
        <v>15</v>
      </c>
      <c r="C766" s="3">
        <v>3</v>
      </c>
      <c r="D766" s="3" cm="1">
        <f t="array" ref="D766">MIN(IFERROR(IF(C766-{0;1;2;3;4;5;6;7}&gt;=0,MATCH(C766-{0;1;2;3;4;5;6;7},C767:C$831,0)-1,""),""))</f>
        <v>0</v>
      </c>
      <c r="E766" s="4" t="s">
        <v>16</v>
      </c>
      <c r="F766" s="4" t="s">
        <v>277</v>
      </c>
      <c r="G766" s="5">
        <v>6</v>
      </c>
      <c r="H766" s="5">
        <v>2.68</v>
      </c>
      <c r="I766" s="5">
        <f>IFERROR(_xlfn.XLOOKUP(Tableau1[[#This Row],[Groupe rem. article]],$O$3:$O$6,$P$3:$P$6),"")</f>
        <v>0.3</v>
      </c>
      <c r="J766" s="5" t="str">
        <f ca="1">IFERROR(SUM(OFFSET(J766,1,1,Tableau1[[#This Row],[nombre de sous-niveau]],1)),"")</f>
        <v/>
      </c>
      <c r="K766" s="6">
        <f>IFERROR(IF(Tableau1[[#This Row],[Type Ligne]]="détail",Tableau1[[#This Row],[Quantité Totale]]*Tableau1[[#This Row],[Prix unitaire HT]]*(1-Tableau1[[#This Row],[% remise ligne]]),""),"")</f>
        <v>11.256</v>
      </c>
      <c r="L766" s="4" t="s">
        <v>24</v>
      </c>
      <c r="M766" s="5">
        <v>0.24399999999999999</v>
      </c>
    </row>
    <row r="767" spans="1:13" x14ac:dyDescent="0.2">
      <c r="A767" s="3">
        <v>158050000</v>
      </c>
      <c r="B767" s="4" t="s">
        <v>15</v>
      </c>
      <c r="C767" s="3">
        <v>3</v>
      </c>
      <c r="D767" s="3" cm="1">
        <f t="array" ref="D767">MIN(IFERROR(IF(C767-{0;1;2;3;4;5;6;7}&gt;=0,MATCH(C767-{0;1;2;3;4;5;6;7},C768:C$831,0)-1,""),""))</f>
        <v>0</v>
      </c>
      <c r="E767" s="4" t="s">
        <v>16</v>
      </c>
      <c r="F767" s="4" t="s">
        <v>320</v>
      </c>
      <c r="G767" s="5">
        <v>6</v>
      </c>
      <c r="H767" s="5">
        <v>30.66</v>
      </c>
      <c r="I767" s="5">
        <f>IFERROR(_xlfn.XLOOKUP(Tableau1[[#This Row],[Groupe rem. article]],$O$3:$O$6,$P$3:$P$6),"")</f>
        <v>0.3</v>
      </c>
      <c r="J767" s="5" t="str">
        <f ca="1">IFERROR(SUM(OFFSET(J767,1,1,Tableau1[[#This Row],[nombre de sous-niveau]],1)),"")</f>
        <v/>
      </c>
      <c r="K767" s="6">
        <f>IFERROR(IF(Tableau1[[#This Row],[Type Ligne]]="détail",Tableau1[[#This Row],[Quantité Totale]]*Tableau1[[#This Row],[Prix unitaire HT]]*(1-Tableau1[[#This Row],[% remise ligne]]),""),"")</f>
        <v>128.77199999999999</v>
      </c>
      <c r="L767" s="4" t="s">
        <v>24</v>
      </c>
      <c r="M767" s="5">
        <v>6.0270000000000001</v>
      </c>
    </row>
    <row r="768" spans="1:13" x14ac:dyDescent="0.2">
      <c r="A768" s="3">
        <v>158060000</v>
      </c>
      <c r="B768" s="4" t="s">
        <v>15</v>
      </c>
      <c r="C768" s="3">
        <v>3</v>
      </c>
      <c r="D768" s="3" cm="1">
        <f t="array" ref="D768">MIN(IFERROR(IF(C768-{0;1;2;3;4;5;6;7}&gt;=0,MATCH(C768-{0;1;2;3;4;5;6;7},C769:C$831,0)-1,""),""))</f>
        <v>0</v>
      </c>
      <c r="E768" s="4" t="s">
        <v>16</v>
      </c>
      <c r="F768" s="4" t="s">
        <v>321</v>
      </c>
      <c r="G768" s="5">
        <v>18</v>
      </c>
      <c r="H768" s="5">
        <v>1.6</v>
      </c>
      <c r="I768" s="5">
        <f>IFERROR(_xlfn.XLOOKUP(Tableau1[[#This Row],[Groupe rem. article]],$O$3:$O$6,$P$3:$P$6),"")</f>
        <v>0.3</v>
      </c>
      <c r="J768" s="5" t="str">
        <f ca="1">IFERROR(SUM(OFFSET(J768,1,1,Tableau1[[#This Row],[nombre de sous-niveau]],1)),"")</f>
        <v/>
      </c>
      <c r="K768" s="6">
        <f>IFERROR(IF(Tableau1[[#This Row],[Type Ligne]]="détail",Tableau1[[#This Row],[Quantité Totale]]*Tableau1[[#This Row],[Prix unitaire HT]]*(1-Tableau1[[#This Row],[% remise ligne]]),""),"")</f>
        <v>20.16</v>
      </c>
      <c r="L768" s="4" t="s">
        <v>24</v>
      </c>
      <c r="M768" s="5">
        <v>0.18</v>
      </c>
    </row>
    <row r="769" spans="1:13" x14ac:dyDescent="0.2">
      <c r="A769" s="3">
        <v>158070000</v>
      </c>
      <c r="B769" s="4" t="s">
        <v>15</v>
      </c>
      <c r="C769" s="3">
        <v>3</v>
      </c>
      <c r="D769" s="3" cm="1">
        <f t="array" ref="D769">MIN(IFERROR(IF(C769-{0;1;2;3;4;5;6;7}&gt;=0,MATCH(C769-{0;1;2;3;4;5;6;7},C770:C$831,0)-1,""),""))</f>
        <v>0</v>
      </c>
      <c r="E769" s="4" t="s">
        <v>16</v>
      </c>
      <c r="F769" s="4" t="s">
        <v>106</v>
      </c>
      <c r="G769" s="5">
        <v>18</v>
      </c>
      <c r="H769" s="5">
        <v>1.37</v>
      </c>
      <c r="I769" s="5">
        <f>IFERROR(_xlfn.XLOOKUP(Tableau1[[#This Row],[Groupe rem. article]],$O$3:$O$6,$P$3:$P$6),"")</f>
        <v>0.4</v>
      </c>
      <c r="J769" s="5" t="str">
        <f ca="1">IFERROR(SUM(OFFSET(J769,1,1,Tableau1[[#This Row],[nombre de sous-niveau]],1)),"")</f>
        <v/>
      </c>
      <c r="K769" s="6">
        <f>IFERROR(IF(Tableau1[[#This Row],[Type Ligne]]="détail",Tableau1[[#This Row],[Quantité Totale]]*Tableau1[[#This Row],[Prix unitaire HT]]*(1-Tableau1[[#This Row],[% remise ligne]]),""),"")</f>
        <v>14.796000000000001</v>
      </c>
      <c r="L769" s="4" t="s">
        <v>19</v>
      </c>
      <c r="M769" s="5">
        <v>0.08</v>
      </c>
    </row>
    <row r="770" spans="1:13" x14ac:dyDescent="0.2">
      <c r="A770" s="3">
        <v>158080000</v>
      </c>
      <c r="B770" s="4" t="s">
        <v>15</v>
      </c>
      <c r="C770" s="3">
        <v>3</v>
      </c>
      <c r="D770" s="3" cm="1">
        <f t="array" ref="D770">MIN(IFERROR(IF(C770-{0;1;2;3;4;5;6;7}&gt;=0,MATCH(C770-{0;1;2;3;4;5;6;7},C771:C$831,0)-1,""),""))</f>
        <v>0</v>
      </c>
      <c r="E770" s="4" t="s">
        <v>16</v>
      </c>
      <c r="F770" s="4" t="s">
        <v>35</v>
      </c>
      <c r="G770" s="5">
        <v>60</v>
      </c>
      <c r="H770" s="5">
        <v>7.0000000000000007E-2</v>
      </c>
      <c r="I770" s="5">
        <f>IFERROR(_xlfn.XLOOKUP(Tableau1[[#This Row],[Groupe rem. article]],$O$3:$O$6,$P$3:$P$6),"")</f>
        <v>0.3</v>
      </c>
      <c r="J770" s="5" t="str">
        <f ca="1">IFERROR(SUM(OFFSET(J770,1,1,Tableau1[[#This Row],[nombre de sous-niveau]],1)),"")</f>
        <v/>
      </c>
      <c r="K770" s="6">
        <f>IFERROR(IF(Tableau1[[#This Row],[Type Ligne]]="détail",Tableau1[[#This Row],[Quantité Totale]]*Tableau1[[#This Row],[Prix unitaire HT]]*(1-Tableau1[[#This Row],[% remise ligne]]),""),"")</f>
        <v>2.94</v>
      </c>
      <c r="L770" s="4" t="s">
        <v>24</v>
      </c>
      <c r="M770" s="5">
        <v>3.0000000000000001E-3</v>
      </c>
    </row>
    <row r="771" spans="1:13" x14ac:dyDescent="0.2">
      <c r="A771" s="3">
        <v>158090000</v>
      </c>
      <c r="B771" s="4" t="s">
        <v>15</v>
      </c>
      <c r="C771" s="3">
        <v>3</v>
      </c>
      <c r="D771" s="3" cm="1">
        <f t="array" ref="D771">MIN(IFERROR(IF(C771-{0;1;2;3;4;5;6;7}&gt;=0,MATCH(C771-{0;1;2;3;4;5;6;7},C772:C$831,0)-1,""),""))</f>
        <v>0</v>
      </c>
      <c r="E771" s="4" t="s">
        <v>16</v>
      </c>
      <c r="F771" s="4" t="s">
        <v>322</v>
      </c>
      <c r="G771" s="5">
        <v>6</v>
      </c>
      <c r="H771" s="5">
        <v>24.73</v>
      </c>
      <c r="I771" s="5">
        <f>IFERROR(_xlfn.XLOOKUP(Tableau1[[#This Row],[Groupe rem. article]],$O$3:$O$6,$P$3:$P$6),"")</f>
        <v>0.4</v>
      </c>
      <c r="J771" s="5" t="str">
        <f ca="1">IFERROR(SUM(OFFSET(J771,1,1,Tableau1[[#This Row],[nombre de sous-niveau]],1)),"")</f>
        <v/>
      </c>
      <c r="K771" s="6">
        <f>IFERROR(IF(Tableau1[[#This Row],[Type Ligne]]="détail",Tableau1[[#This Row],[Quantité Totale]]*Tableau1[[#This Row],[Prix unitaire HT]]*(1-Tableau1[[#This Row],[% remise ligne]]),""),"")</f>
        <v>89.027999999999992</v>
      </c>
      <c r="L771" s="4" t="s">
        <v>19</v>
      </c>
      <c r="M771" s="5">
        <v>3.01</v>
      </c>
    </row>
    <row r="772" spans="1:13" x14ac:dyDescent="0.2">
      <c r="A772" s="3">
        <v>158100000</v>
      </c>
      <c r="B772" s="4" t="s">
        <v>15</v>
      </c>
      <c r="C772" s="3">
        <v>3</v>
      </c>
      <c r="D772" s="3" cm="1">
        <f t="array" ref="D772">MIN(IFERROR(IF(C772-{0;1;2;3;4;5;6;7}&gt;=0,MATCH(C772-{0;1;2;3;4;5;6;7},C773:C$831,0)-1,""),""))</f>
        <v>0</v>
      </c>
      <c r="E772" s="4" t="s">
        <v>16</v>
      </c>
      <c r="F772" s="4" t="s">
        <v>323</v>
      </c>
      <c r="G772" s="5">
        <v>6</v>
      </c>
      <c r="H772" s="5">
        <v>14.81</v>
      </c>
      <c r="I772" s="5">
        <f>IFERROR(_xlfn.XLOOKUP(Tableau1[[#This Row],[Groupe rem. article]],$O$3:$O$6,$P$3:$P$6),"")</f>
        <v>0.3</v>
      </c>
      <c r="J772" s="5" t="str">
        <f ca="1">IFERROR(SUM(OFFSET(J772,1,1,Tableau1[[#This Row],[nombre de sous-niveau]],1)),"")</f>
        <v/>
      </c>
      <c r="K772" s="6">
        <f>IFERROR(IF(Tableau1[[#This Row],[Type Ligne]]="détail",Tableau1[[#This Row],[Quantité Totale]]*Tableau1[[#This Row],[Prix unitaire HT]]*(1-Tableau1[[#This Row],[% remise ligne]]),""),"")</f>
        <v>62.201999999999998</v>
      </c>
      <c r="L772" s="4" t="s">
        <v>24</v>
      </c>
      <c r="M772" s="5">
        <v>0.3</v>
      </c>
    </row>
    <row r="773" spans="1:13" x14ac:dyDescent="0.2">
      <c r="A773" s="3">
        <v>158110000</v>
      </c>
      <c r="B773" s="4" t="s">
        <v>15</v>
      </c>
      <c r="C773" s="3">
        <v>3</v>
      </c>
      <c r="D773" s="3" cm="1">
        <f t="array" ref="D773">MIN(IFERROR(IF(C773-{0;1;2;3;4;5;6;7}&gt;=0,MATCH(C773-{0;1;2;3;4;5;6;7},C774:C$831,0)-1,""),""))</f>
        <v>0</v>
      </c>
      <c r="E773" s="4" t="s">
        <v>16</v>
      </c>
      <c r="F773" s="4" t="s">
        <v>48</v>
      </c>
      <c r="G773" s="5">
        <v>12</v>
      </c>
      <c r="H773" s="5">
        <v>0.16</v>
      </c>
      <c r="I773" s="5">
        <f>IFERROR(_xlfn.XLOOKUP(Tableau1[[#This Row],[Groupe rem. article]],$O$3:$O$6,$P$3:$P$6),"")</f>
        <v>0.3</v>
      </c>
      <c r="J773" s="5" t="str">
        <f ca="1">IFERROR(SUM(OFFSET(J773,1,1,Tableau1[[#This Row],[nombre de sous-niveau]],1)),"")</f>
        <v/>
      </c>
      <c r="K773" s="6">
        <f>IFERROR(IF(Tableau1[[#This Row],[Type Ligne]]="détail",Tableau1[[#This Row],[Quantité Totale]]*Tableau1[[#This Row],[Prix unitaire HT]]*(1-Tableau1[[#This Row],[% remise ligne]]),""),"")</f>
        <v>1.3439999999999999</v>
      </c>
      <c r="L773" s="4" t="s">
        <v>24</v>
      </c>
      <c r="M773" s="5">
        <v>7.0000000000000001E-3</v>
      </c>
    </row>
    <row r="774" spans="1:13" x14ac:dyDescent="0.2">
      <c r="A774" s="3">
        <v>158120000</v>
      </c>
      <c r="B774" s="4" t="s">
        <v>15</v>
      </c>
      <c r="C774" s="3">
        <v>3</v>
      </c>
      <c r="D774" s="3" cm="1">
        <f t="array" ref="D774">MIN(IFERROR(IF(C774-{0;1;2;3;4;5;6;7}&gt;=0,MATCH(C774-{0;1;2;3;4;5;6;7},C775:C$831,0)-1,""),""))</f>
        <v>0</v>
      </c>
      <c r="E774" s="4" t="s">
        <v>16</v>
      </c>
      <c r="F774" s="4" t="s">
        <v>324</v>
      </c>
      <c r="G774" s="5">
        <v>4</v>
      </c>
      <c r="H774" s="5">
        <v>30.65</v>
      </c>
      <c r="I774" s="5">
        <f>IFERROR(_xlfn.XLOOKUP(Tableau1[[#This Row],[Groupe rem. article]],$O$3:$O$6,$P$3:$P$6),"")</f>
        <v>0.4</v>
      </c>
      <c r="J774" s="5" t="str">
        <f ca="1">IFERROR(SUM(OFFSET(J774,1,1,Tableau1[[#This Row],[nombre de sous-niveau]],1)),"")</f>
        <v/>
      </c>
      <c r="K774" s="6">
        <f>IFERROR(IF(Tableau1[[#This Row],[Type Ligne]]="détail",Tableau1[[#This Row],[Quantité Totale]]*Tableau1[[#This Row],[Prix unitaire HT]]*(1-Tableau1[[#This Row],[% remise ligne]]),""),"")</f>
        <v>73.559999999999988</v>
      </c>
      <c r="L774" s="4" t="s">
        <v>19</v>
      </c>
      <c r="M774" s="5">
        <v>4.2619999999999996</v>
      </c>
    </row>
    <row r="775" spans="1:13" x14ac:dyDescent="0.2">
      <c r="A775" s="3">
        <v>158130000</v>
      </c>
      <c r="B775" s="4" t="s">
        <v>15</v>
      </c>
      <c r="C775" s="3">
        <v>3</v>
      </c>
      <c r="D775" s="3" cm="1">
        <f t="array" ref="D775">MIN(IFERROR(IF(C775-{0;1;2;3;4;5;6;7}&gt;=0,MATCH(C775-{0;1;2;3;4;5;6;7},C776:C$831,0)-1,""),""))</f>
        <v>0</v>
      </c>
      <c r="E775" s="4" t="s">
        <v>16</v>
      </c>
      <c r="F775" s="4" t="s">
        <v>32</v>
      </c>
      <c r="G775" s="5">
        <v>48</v>
      </c>
      <c r="H775" s="5">
        <v>0.09</v>
      </c>
      <c r="I775" s="5">
        <f>IFERROR(_xlfn.XLOOKUP(Tableau1[[#This Row],[Groupe rem. article]],$O$3:$O$6,$P$3:$P$6),"")</f>
        <v>0.3</v>
      </c>
      <c r="J775" s="5" t="str">
        <f ca="1">IFERROR(SUM(OFFSET(J775,1,1,Tableau1[[#This Row],[nombre de sous-niveau]],1)),"")</f>
        <v/>
      </c>
      <c r="K775" s="6">
        <f>IFERROR(IF(Tableau1[[#This Row],[Type Ligne]]="détail",Tableau1[[#This Row],[Quantité Totale]]*Tableau1[[#This Row],[Prix unitaire HT]]*(1-Tableau1[[#This Row],[% remise ligne]]),""),"")</f>
        <v>3.024</v>
      </c>
      <c r="L775" s="4" t="s">
        <v>24</v>
      </c>
      <c r="M775" s="5">
        <v>5.0000000000000001E-3</v>
      </c>
    </row>
    <row r="776" spans="1:13" x14ac:dyDescent="0.2">
      <c r="A776" s="3">
        <v>158140000</v>
      </c>
      <c r="B776" s="4" t="s">
        <v>15</v>
      </c>
      <c r="C776" s="3">
        <v>3</v>
      </c>
      <c r="D776" s="3" cm="1">
        <f t="array" ref="D776">MIN(IFERROR(IF(C776-{0;1;2;3;4;5;6;7}&gt;=0,MATCH(C776-{0;1;2;3;4;5;6;7},C777:C$831,0)-1,""),""))</f>
        <v>0</v>
      </c>
      <c r="E776" s="4" t="s">
        <v>16</v>
      </c>
      <c r="F776" s="4" t="s">
        <v>73</v>
      </c>
      <c r="G776" s="5">
        <v>12</v>
      </c>
      <c r="H776" s="5">
        <v>0.38</v>
      </c>
      <c r="I776" s="5">
        <f>IFERROR(_xlfn.XLOOKUP(Tableau1[[#This Row],[Groupe rem. article]],$O$3:$O$6,$P$3:$P$6),"")</f>
        <v>0.3</v>
      </c>
      <c r="J776" s="5" t="str">
        <f ca="1">IFERROR(SUM(OFFSET(J776,1,1,Tableau1[[#This Row],[nombre de sous-niveau]],1)),"")</f>
        <v/>
      </c>
      <c r="K776" s="6">
        <f>IFERROR(IF(Tableau1[[#This Row],[Type Ligne]]="détail",Tableau1[[#This Row],[Quantité Totale]]*Tableau1[[#This Row],[Prix unitaire HT]]*(1-Tableau1[[#This Row],[% remise ligne]]),""),"")</f>
        <v>3.1920000000000002</v>
      </c>
      <c r="L776" s="4" t="s">
        <v>24</v>
      </c>
      <c r="M776" s="5">
        <v>0.03</v>
      </c>
    </row>
    <row r="777" spans="1:13" x14ac:dyDescent="0.2">
      <c r="A777" s="3">
        <v>158150000</v>
      </c>
      <c r="B777" s="4" t="s">
        <v>15</v>
      </c>
      <c r="C777" s="3">
        <v>3</v>
      </c>
      <c r="D777" s="3" cm="1">
        <f t="array" ref="D777">MIN(IFERROR(IF(C777-{0;1;2;3;4;5;6;7}&gt;=0,MATCH(C777-{0;1;2;3;4;5;6;7},C778:C$831,0)-1,""),""))</f>
        <v>0</v>
      </c>
      <c r="E777" s="4" t="s">
        <v>16</v>
      </c>
      <c r="F777" s="4" t="s">
        <v>325</v>
      </c>
      <c r="G777" s="5">
        <v>16</v>
      </c>
      <c r="H777" s="5">
        <v>0.12</v>
      </c>
      <c r="I777" s="5">
        <f>IFERROR(_xlfn.XLOOKUP(Tableau1[[#This Row],[Groupe rem. article]],$O$3:$O$6,$P$3:$P$6),"")</f>
        <v>0.3</v>
      </c>
      <c r="J777" s="5" t="str">
        <f ca="1">IFERROR(SUM(OFFSET(J777,1,1,Tableau1[[#This Row],[nombre de sous-niveau]],1)),"")</f>
        <v/>
      </c>
      <c r="K777" s="6">
        <f>IFERROR(IF(Tableau1[[#This Row],[Type Ligne]]="détail",Tableau1[[#This Row],[Quantité Totale]]*Tableau1[[#This Row],[Prix unitaire HT]]*(1-Tableau1[[#This Row],[% remise ligne]]),""),"")</f>
        <v>1.3439999999999999</v>
      </c>
      <c r="L777" s="4" t="s">
        <v>24</v>
      </c>
      <c r="M777" s="5">
        <v>1E-3</v>
      </c>
    </row>
    <row r="778" spans="1:13" x14ac:dyDescent="0.2">
      <c r="A778" s="3">
        <v>159000000</v>
      </c>
      <c r="B778" s="4" t="s">
        <v>11</v>
      </c>
      <c r="C778" s="3">
        <v>2</v>
      </c>
      <c r="D778" s="3" cm="1">
        <f t="array" ref="D778">MIN(IFERROR(IF(C778-{0;1;2;3;4;5;6;7}&gt;=0,MATCH(C778-{0;1;2;3;4;5;6;7},C779:C$831,0)-1,""),""))</f>
        <v>14</v>
      </c>
      <c r="E778" s="4" t="s">
        <v>17</v>
      </c>
      <c r="F778" s="4" t="s">
        <v>326</v>
      </c>
      <c r="G778" s="5">
        <v>22</v>
      </c>
      <c r="H778" s="5">
        <v>269.02999999999997</v>
      </c>
      <c r="I778" s="5" t="str">
        <f>IFERROR(_xlfn.XLOOKUP(Tableau1[[#This Row],[Groupe rem. article]],$O$3:$O$6,$P$3:$P$6),"")</f>
        <v/>
      </c>
      <c r="J778" s="5">
        <f ca="1">IFERROR(SUM(OFFSET(J778,1,1,Tableau1[[#This Row],[nombre de sous-niveau]],1)),"")</f>
        <v>3881.3059999999996</v>
      </c>
      <c r="K778" s="6" t="str">
        <f>IFERROR(IF(Tableau1[[#This Row],[Type Ligne]]="détail",Tableau1[[#This Row],[Quantité Totale]]*Tableau1[[#This Row],[Prix unitaire HT]]*(1-Tableau1[[#This Row],[% remise ligne]]),""),"")</f>
        <v/>
      </c>
      <c r="L778" s="4" t="s">
        <v>14</v>
      </c>
      <c r="M778" s="5">
        <v>14.057</v>
      </c>
    </row>
    <row r="779" spans="1:13" x14ac:dyDescent="0.2">
      <c r="A779" s="3">
        <v>159010000</v>
      </c>
      <c r="B779" s="4" t="s">
        <v>15</v>
      </c>
      <c r="C779" s="3">
        <v>3</v>
      </c>
      <c r="D779" s="3" cm="1">
        <f t="array" ref="D779">MIN(IFERROR(IF(C779-{0;1;2;3;4;5;6;7}&gt;=0,MATCH(C779-{0;1;2;3;4;5;6;7},C780:C$831,0)-1,""),""))</f>
        <v>0</v>
      </c>
      <c r="E779" s="4" t="s">
        <v>16</v>
      </c>
      <c r="F779" s="4" t="s">
        <v>319</v>
      </c>
      <c r="G779" s="5">
        <v>44</v>
      </c>
      <c r="H779" s="5">
        <v>0.65</v>
      </c>
      <c r="I779" s="5">
        <f>IFERROR(_xlfn.XLOOKUP(Tableau1[[#This Row],[Groupe rem. article]],$O$3:$O$6,$P$3:$P$6),"")</f>
        <v>0.3</v>
      </c>
      <c r="J779" s="5" t="str">
        <f ca="1">IFERROR(SUM(OFFSET(J779,1,1,Tableau1[[#This Row],[nombre de sous-niveau]],1)),"")</f>
        <v/>
      </c>
      <c r="K779" s="6">
        <f>IFERROR(IF(Tableau1[[#This Row],[Type Ligne]]="détail",Tableau1[[#This Row],[Quantité Totale]]*Tableau1[[#This Row],[Prix unitaire HT]]*(1-Tableau1[[#This Row],[% remise ligne]]),""),"")</f>
        <v>20.02</v>
      </c>
      <c r="L779" s="4" t="s">
        <v>24</v>
      </c>
      <c r="M779" s="5">
        <v>0.01</v>
      </c>
    </row>
    <row r="780" spans="1:13" x14ac:dyDescent="0.2">
      <c r="A780" s="3">
        <v>159020000</v>
      </c>
      <c r="B780" s="4" t="s">
        <v>15</v>
      </c>
      <c r="C780" s="3">
        <v>3</v>
      </c>
      <c r="D780" s="3" cm="1">
        <f t="array" ref="D780">MIN(IFERROR(IF(C780-{0;1;2;3;4;5;6;7}&gt;=0,MATCH(C780-{0;1;2;3;4;5;6;7},C781:C$831,0)-1,""),""))</f>
        <v>0</v>
      </c>
      <c r="E780" s="4" t="s">
        <v>16</v>
      </c>
      <c r="F780" s="4" t="s">
        <v>67</v>
      </c>
      <c r="G780" s="5">
        <v>44</v>
      </c>
      <c r="H780" s="5">
        <v>0.75</v>
      </c>
      <c r="I780" s="5">
        <f>IFERROR(_xlfn.XLOOKUP(Tableau1[[#This Row],[Groupe rem. article]],$O$3:$O$6,$P$3:$P$6),"")</f>
        <v>0.3</v>
      </c>
      <c r="J780" s="5" t="str">
        <f ca="1">IFERROR(SUM(OFFSET(J780,1,1,Tableau1[[#This Row],[nombre de sous-niveau]],1)),"")</f>
        <v/>
      </c>
      <c r="K780" s="6">
        <f>IFERROR(IF(Tableau1[[#This Row],[Type Ligne]]="détail",Tableau1[[#This Row],[Quantité Totale]]*Tableau1[[#This Row],[Prix unitaire HT]]*(1-Tableau1[[#This Row],[% remise ligne]]),""),"")</f>
        <v>23.099999999999998</v>
      </c>
      <c r="L780" s="4" t="s">
        <v>24</v>
      </c>
      <c r="M780" s="5">
        <v>4.4999999999999998E-2</v>
      </c>
    </row>
    <row r="781" spans="1:13" x14ac:dyDescent="0.2">
      <c r="A781" s="3">
        <v>159030000</v>
      </c>
      <c r="B781" s="4" t="s">
        <v>15</v>
      </c>
      <c r="C781" s="3">
        <v>3</v>
      </c>
      <c r="D781" s="3" cm="1">
        <f t="array" ref="D781">MIN(IFERROR(IF(C781-{0;1;2;3;4;5;6;7}&gt;=0,MATCH(C781-{0;1;2;3;4;5;6;7},C782:C$831,0)-1,""),""))</f>
        <v>0</v>
      </c>
      <c r="E781" s="4" t="s">
        <v>16</v>
      </c>
      <c r="F781" s="4" t="s">
        <v>215</v>
      </c>
      <c r="G781" s="5">
        <v>66</v>
      </c>
      <c r="H781" s="5">
        <v>31.05</v>
      </c>
      <c r="I781" s="5">
        <f>IFERROR(_xlfn.XLOOKUP(Tableau1[[#This Row],[Groupe rem. article]],$O$3:$O$6,$P$3:$P$6),"")</f>
        <v>0.3</v>
      </c>
      <c r="J781" s="5" t="str">
        <f ca="1">IFERROR(SUM(OFFSET(J781,1,1,Tableau1[[#This Row],[nombre de sous-niveau]],1)),"")</f>
        <v/>
      </c>
      <c r="K781" s="6">
        <f>IFERROR(IF(Tableau1[[#This Row],[Type Ligne]]="détail",Tableau1[[#This Row],[Quantité Totale]]*Tableau1[[#This Row],[Prix unitaire HT]]*(1-Tableau1[[#This Row],[% remise ligne]]),""),"")</f>
        <v>1434.51</v>
      </c>
      <c r="L781" s="4" t="s">
        <v>24</v>
      </c>
      <c r="M781" s="5">
        <v>5.88</v>
      </c>
    </row>
    <row r="782" spans="1:13" x14ac:dyDescent="0.2">
      <c r="A782" s="3">
        <v>159040000</v>
      </c>
      <c r="B782" s="4" t="s">
        <v>15</v>
      </c>
      <c r="C782" s="3">
        <v>3</v>
      </c>
      <c r="D782" s="3" cm="1">
        <f t="array" ref="D782">MIN(IFERROR(IF(C782-{0;1;2;3;4;5;6;7}&gt;=0,MATCH(C782-{0;1;2;3;4;5;6;7},C783:C$831,0)-1,""),""))</f>
        <v>0</v>
      </c>
      <c r="E782" s="4" t="s">
        <v>16</v>
      </c>
      <c r="F782" s="4" t="s">
        <v>277</v>
      </c>
      <c r="G782" s="5">
        <v>66</v>
      </c>
      <c r="H782" s="5">
        <v>2.68</v>
      </c>
      <c r="I782" s="5">
        <f>IFERROR(_xlfn.XLOOKUP(Tableau1[[#This Row],[Groupe rem. article]],$O$3:$O$6,$P$3:$P$6),"")</f>
        <v>0.3</v>
      </c>
      <c r="J782" s="5" t="str">
        <f ca="1">IFERROR(SUM(OFFSET(J782,1,1,Tableau1[[#This Row],[nombre de sous-niveau]],1)),"")</f>
        <v/>
      </c>
      <c r="K782" s="6">
        <f>IFERROR(IF(Tableau1[[#This Row],[Type Ligne]]="détail",Tableau1[[#This Row],[Quantité Totale]]*Tableau1[[#This Row],[Prix unitaire HT]]*(1-Tableau1[[#This Row],[% remise ligne]]),""),"")</f>
        <v>123.816</v>
      </c>
      <c r="L782" s="4" t="s">
        <v>24</v>
      </c>
      <c r="M782" s="5">
        <v>0.24399999999999999</v>
      </c>
    </row>
    <row r="783" spans="1:13" x14ac:dyDescent="0.2">
      <c r="A783" s="3">
        <v>159050000</v>
      </c>
      <c r="B783" s="4" t="s">
        <v>15</v>
      </c>
      <c r="C783" s="3">
        <v>3</v>
      </c>
      <c r="D783" s="3" cm="1">
        <f t="array" ref="D783">MIN(IFERROR(IF(C783-{0;1;2;3;4;5;6;7}&gt;=0,MATCH(C783-{0;1;2;3;4;5;6;7},C784:C$831,0)-1,""),""))</f>
        <v>0</v>
      </c>
      <c r="E783" s="4" t="s">
        <v>16</v>
      </c>
      <c r="F783" s="4" t="s">
        <v>321</v>
      </c>
      <c r="G783" s="5">
        <v>132</v>
      </c>
      <c r="H783" s="5">
        <v>1.6</v>
      </c>
      <c r="I783" s="5">
        <f>IFERROR(_xlfn.XLOOKUP(Tableau1[[#This Row],[Groupe rem. article]],$O$3:$O$6,$P$3:$P$6),"")</f>
        <v>0.3</v>
      </c>
      <c r="J783" s="5" t="str">
        <f ca="1">IFERROR(SUM(OFFSET(J783,1,1,Tableau1[[#This Row],[nombre de sous-niveau]],1)),"")</f>
        <v/>
      </c>
      <c r="K783" s="6">
        <f>IFERROR(IF(Tableau1[[#This Row],[Type Ligne]]="détail",Tableau1[[#This Row],[Quantité Totale]]*Tableau1[[#This Row],[Prix unitaire HT]]*(1-Tableau1[[#This Row],[% remise ligne]]),""),"")</f>
        <v>147.84</v>
      </c>
      <c r="L783" s="4" t="s">
        <v>24</v>
      </c>
      <c r="M783" s="5">
        <v>0.18</v>
      </c>
    </row>
    <row r="784" spans="1:13" x14ac:dyDescent="0.2">
      <c r="A784" s="3">
        <v>159060000</v>
      </c>
      <c r="B784" s="4" t="s">
        <v>15</v>
      </c>
      <c r="C784" s="3">
        <v>3</v>
      </c>
      <c r="D784" s="3" cm="1">
        <f t="array" ref="D784">MIN(IFERROR(IF(C784-{0;1;2;3;4;5;6;7}&gt;=0,MATCH(C784-{0;1;2;3;4;5;6;7},C785:C$831,0)-1,""),""))</f>
        <v>0</v>
      </c>
      <c r="E784" s="4" t="s">
        <v>16</v>
      </c>
      <c r="F784" s="4" t="s">
        <v>106</v>
      </c>
      <c r="G784" s="5">
        <v>132</v>
      </c>
      <c r="H784" s="5">
        <v>1.37</v>
      </c>
      <c r="I784" s="5">
        <f>IFERROR(_xlfn.XLOOKUP(Tableau1[[#This Row],[Groupe rem. article]],$O$3:$O$6,$P$3:$P$6),"")</f>
        <v>0.4</v>
      </c>
      <c r="J784" s="5" t="str">
        <f ca="1">IFERROR(SUM(OFFSET(J784,1,1,Tableau1[[#This Row],[nombre de sous-niveau]],1)),"")</f>
        <v/>
      </c>
      <c r="K784" s="6">
        <f>IFERROR(IF(Tableau1[[#This Row],[Type Ligne]]="détail",Tableau1[[#This Row],[Quantité Totale]]*Tableau1[[#This Row],[Prix unitaire HT]]*(1-Tableau1[[#This Row],[% remise ligne]]),""),"")</f>
        <v>108.504</v>
      </c>
      <c r="L784" s="4" t="s">
        <v>19</v>
      </c>
      <c r="M784" s="5">
        <v>0.08</v>
      </c>
    </row>
    <row r="785" spans="1:13" x14ac:dyDescent="0.2">
      <c r="A785" s="3">
        <v>159070000</v>
      </c>
      <c r="B785" s="4" t="s">
        <v>15</v>
      </c>
      <c r="C785" s="3">
        <v>3</v>
      </c>
      <c r="D785" s="3" cm="1">
        <f t="array" ref="D785">MIN(IFERROR(IF(C785-{0;1;2;3;4;5;6;7}&gt;=0,MATCH(C785-{0;1;2;3;4;5;6;7},C786:C$831,0)-1,""),""))</f>
        <v>0</v>
      </c>
      <c r="E785" s="4" t="s">
        <v>16</v>
      </c>
      <c r="F785" s="4" t="s">
        <v>35</v>
      </c>
      <c r="G785" s="5">
        <v>660</v>
      </c>
      <c r="H785" s="5">
        <v>7.0000000000000007E-2</v>
      </c>
      <c r="I785" s="5">
        <f>IFERROR(_xlfn.XLOOKUP(Tableau1[[#This Row],[Groupe rem. article]],$O$3:$O$6,$P$3:$P$6),"")</f>
        <v>0.3</v>
      </c>
      <c r="J785" s="5" t="str">
        <f ca="1">IFERROR(SUM(OFFSET(J785,1,1,Tableau1[[#This Row],[nombre de sous-niveau]],1)),"")</f>
        <v/>
      </c>
      <c r="K785" s="6">
        <f>IFERROR(IF(Tableau1[[#This Row],[Type Ligne]]="détail",Tableau1[[#This Row],[Quantité Totale]]*Tableau1[[#This Row],[Prix unitaire HT]]*(1-Tableau1[[#This Row],[% remise ligne]]),""),"")</f>
        <v>32.340000000000003</v>
      </c>
      <c r="L785" s="4" t="s">
        <v>24</v>
      </c>
      <c r="M785" s="5">
        <v>3.0000000000000001E-3</v>
      </c>
    </row>
    <row r="786" spans="1:13" x14ac:dyDescent="0.2">
      <c r="A786" s="3">
        <v>159080000</v>
      </c>
      <c r="B786" s="4" t="s">
        <v>15</v>
      </c>
      <c r="C786" s="3">
        <v>3</v>
      </c>
      <c r="D786" s="3" cm="1">
        <f t="array" ref="D786">MIN(IFERROR(IF(C786-{0;1;2;3;4;5;6;7}&gt;=0,MATCH(C786-{0;1;2;3;4;5;6;7},C787:C$831,0)-1,""),""))</f>
        <v>0</v>
      </c>
      <c r="E786" s="4" t="s">
        <v>16</v>
      </c>
      <c r="F786" s="4" t="s">
        <v>322</v>
      </c>
      <c r="G786" s="5">
        <v>44</v>
      </c>
      <c r="H786" s="5">
        <v>24.73</v>
      </c>
      <c r="I786" s="5">
        <f>IFERROR(_xlfn.XLOOKUP(Tableau1[[#This Row],[Groupe rem. article]],$O$3:$O$6,$P$3:$P$6),"")</f>
        <v>0.4</v>
      </c>
      <c r="J786" s="5" t="str">
        <f ca="1">IFERROR(SUM(OFFSET(J786,1,1,Tableau1[[#This Row],[nombre de sous-niveau]],1)),"")</f>
        <v/>
      </c>
      <c r="K786" s="6">
        <f>IFERROR(IF(Tableau1[[#This Row],[Type Ligne]]="détail",Tableau1[[#This Row],[Quantité Totale]]*Tableau1[[#This Row],[Prix unitaire HT]]*(1-Tableau1[[#This Row],[% remise ligne]]),""),"")</f>
        <v>652.87200000000007</v>
      </c>
      <c r="L786" s="4" t="s">
        <v>19</v>
      </c>
      <c r="M786" s="5">
        <v>3.01</v>
      </c>
    </row>
    <row r="787" spans="1:13" x14ac:dyDescent="0.2">
      <c r="A787" s="3">
        <v>159090000</v>
      </c>
      <c r="B787" s="4" t="s">
        <v>15</v>
      </c>
      <c r="C787" s="3">
        <v>3</v>
      </c>
      <c r="D787" s="3" cm="1">
        <f t="array" ref="D787">MIN(IFERROR(IF(C787-{0;1;2;3;4;5;6;7}&gt;=0,MATCH(C787-{0;1;2;3;4;5;6;7},C788:C$831,0)-1,""),""))</f>
        <v>0</v>
      </c>
      <c r="E787" s="4" t="s">
        <v>16</v>
      </c>
      <c r="F787" s="4" t="s">
        <v>323</v>
      </c>
      <c r="G787" s="5">
        <v>44</v>
      </c>
      <c r="H787" s="5">
        <v>14.81</v>
      </c>
      <c r="I787" s="5">
        <f>IFERROR(_xlfn.XLOOKUP(Tableau1[[#This Row],[Groupe rem. article]],$O$3:$O$6,$P$3:$P$6),"")</f>
        <v>0.3</v>
      </c>
      <c r="J787" s="5" t="str">
        <f ca="1">IFERROR(SUM(OFFSET(J787,1,1,Tableau1[[#This Row],[nombre de sous-niveau]],1)),"")</f>
        <v/>
      </c>
      <c r="K787" s="6">
        <f>IFERROR(IF(Tableau1[[#This Row],[Type Ligne]]="détail",Tableau1[[#This Row],[Quantité Totale]]*Tableau1[[#This Row],[Prix unitaire HT]]*(1-Tableau1[[#This Row],[% remise ligne]]),""),"")</f>
        <v>456.14799999999997</v>
      </c>
      <c r="L787" s="4" t="s">
        <v>24</v>
      </c>
      <c r="M787" s="5">
        <v>0.3</v>
      </c>
    </row>
    <row r="788" spans="1:13" x14ac:dyDescent="0.2">
      <c r="A788" s="3">
        <v>159100000</v>
      </c>
      <c r="B788" s="4" t="s">
        <v>15</v>
      </c>
      <c r="C788" s="3">
        <v>3</v>
      </c>
      <c r="D788" s="3" cm="1">
        <f t="array" ref="D788">MIN(IFERROR(IF(C788-{0;1;2;3;4;5;6;7}&gt;=0,MATCH(C788-{0;1;2;3;4;5;6;7},C789:C$831,0)-1,""),""))</f>
        <v>0</v>
      </c>
      <c r="E788" s="4" t="s">
        <v>16</v>
      </c>
      <c r="F788" s="4" t="s">
        <v>48</v>
      </c>
      <c r="G788" s="5">
        <v>88</v>
      </c>
      <c r="H788" s="5">
        <v>0.16</v>
      </c>
      <c r="I788" s="5">
        <f>IFERROR(_xlfn.XLOOKUP(Tableau1[[#This Row],[Groupe rem. article]],$O$3:$O$6,$P$3:$P$6),"")</f>
        <v>0.3</v>
      </c>
      <c r="J788" s="5" t="str">
        <f ca="1">IFERROR(SUM(OFFSET(J788,1,1,Tableau1[[#This Row],[nombre de sous-niveau]],1)),"")</f>
        <v/>
      </c>
      <c r="K788" s="6">
        <f>IFERROR(IF(Tableau1[[#This Row],[Type Ligne]]="détail",Tableau1[[#This Row],[Quantité Totale]]*Tableau1[[#This Row],[Prix unitaire HT]]*(1-Tableau1[[#This Row],[% remise ligne]]),""),"")</f>
        <v>9.8559999999999999</v>
      </c>
      <c r="L788" s="4" t="s">
        <v>24</v>
      </c>
      <c r="M788" s="5">
        <v>7.0000000000000001E-3</v>
      </c>
    </row>
    <row r="789" spans="1:13" x14ac:dyDescent="0.2">
      <c r="A789" s="3">
        <v>159110000</v>
      </c>
      <c r="B789" s="4" t="s">
        <v>15</v>
      </c>
      <c r="C789" s="3">
        <v>3</v>
      </c>
      <c r="D789" s="3" cm="1">
        <f t="array" ref="D789">MIN(IFERROR(IF(C789-{0;1;2;3;4;5;6;7}&gt;=0,MATCH(C789-{0;1;2;3;4;5;6;7},C790:C$831,0)-1,""),""))</f>
        <v>0</v>
      </c>
      <c r="E789" s="4" t="s">
        <v>16</v>
      </c>
      <c r="F789" s="4" t="s">
        <v>324</v>
      </c>
      <c r="G789" s="5">
        <v>44</v>
      </c>
      <c r="H789" s="5">
        <v>30.65</v>
      </c>
      <c r="I789" s="5">
        <f>IFERROR(_xlfn.XLOOKUP(Tableau1[[#This Row],[Groupe rem. article]],$O$3:$O$6,$P$3:$P$6),"")</f>
        <v>0.4</v>
      </c>
      <c r="J789" s="5" t="str">
        <f ca="1">IFERROR(SUM(OFFSET(J789,1,1,Tableau1[[#This Row],[nombre de sous-niveau]],1)),"")</f>
        <v/>
      </c>
      <c r="K789" s="6">
        <f>IFERROR(IF(Tableau1[[#This Row],[Type Ligne]]="détail",Tableau1[[#This Row],[Quantité Totale]]*Tableau1[[#This Row],[Prix unitaire HT]]*(1-Tableau1[[#This Row],[% remise ligne]]),""),"")</f>
        <v>809.16</v>
      </c>
      <c r="L789" s="4" t="s">
        <v>19</v>
      </c>
      <c r="M789" s="5">
        <v>4.2619999999999996</v>
      </c>
    </row>
    <row r="790" spans="1:13" x14ac:dyDescent="0.2">
      <c r="A790" s="3">
        <v>159120000</v>
      </c>
      <c r="B790" s="4" t="s">
        <v>15</v>
      </c>
      <c r="C790" s="3">
        <v>3</v>
      </c>
      <c r="D790" s="3" cm="1">
        <f t="array" ref="D790">MIN(IFERROR(IF(C790-{0;1;2;3;4;5;6;7}&gt;=0,MATCH(C790-{0;1;2;3;4;5;6;7},C791:C$831,0)-1,""),""))</f>
        <v>0</v>
      </c>
      <c r="E790" s="4" t="s">
        <v>16</v>
      </c>
      <c r="F790" s="4" t="s">
        <v>32</v>
      </c>
      <c r="G790" s="5">
        <v>396</v>
      </c>
      <c r="H790" s="5">
        <v>0.09</v>
      </c>
      <c r="I790" s="5">
        <f>IFERROR(_xlfn.XLOOKUP(Tableau1[[#This Row],[Groupe rem. article]],$O$3:$O$6,$P$3:$P$6),"")</f>
        <v>0.3</v>
      </c>
      <c r="J790" s="5" t="str">
        <f ca="1">IFERROR(SUM(OFFSET(J790,1,1,Tableau1[[#This Row],[nombre de sous-niveau]],1)),"")</f>
        <v/>
      </c>
      <c r="K790" s="6">
        <f>IFERROR(IF(Tableau1[[#This Row],[Type Ligne]]="détail",Tableau1[[#This Row],[Quantité Totale]]*Tableau1[[#This Row],[Prix unitaire HT]]*(1-Tableau1[[#This Row],[% remise ligne]]),""),"")</f>
        <v>24.948</v>
      </c>
      <c r="L790" s="4" t="s">
        <v>24</v>
      </c>
      <c r="M790" s="5">
        <v>5.0000000000000001E-3</v>
      </c>
    </row>
    <row r="791" spans="1:13" x14ac:dyDescent="0.2">
      <c r="A791" s="3">
        <v>159130000</v>
      </c>
      <c r="B791" s="4" t="s">
        <v>15</v>
      </c>
      <c r="C791" s="3">
        <v>3</v>
      </c>
      <c r="D791" s="3" cm="1">
        <f t="array" ref="D791">MIN(IFERROR(IF(C791-{0;1;2;3;4;5;6;7}&gt;=0,MATCH(C791-{0;1;2;3;4;5;6;7},C792:C$831,0)-1,""),""))</f>
        <v>0</v>
      </c>
      <c r="E791" s="4" t="s">
        <v>16</v>
      </c>
      <c r="F791" s="4" t="s">
        <v>73</v>
      </c>
      <c r="G791" s="5">
        <v>88</v>
      </c>
      <c r="H791" s="5">
        <v>0.38</v>
      </c>
      <c r="I791" s="5">
        <f>IFERROR(_xlfn.XLOOKUP(Tableau1[[#This Row],[Groupe rem. article]],$O$3:$O$6,$P$3:$P$6),"")</f>
        <v>0.3</v>
      </c>
      <c r="J791" s="5" t="str">
        <f ca="1">IFERROR(SUM(OFFSET(J791,1,1,Tableau1[[#This Row],[nombre de sous-niveau]],1)),"")</f>
        <v/>
      </c>
      <c r="K791" s="6">
        <f>IFERROR(IF(Tableau1[[#This Row],[Type Ligne]]="détail",Tableau1[[#This Row],[Quantité Totale]]*Tableau1[[#This Row],[Prix unitaire HT]]*(1-Tableau1[[#This Row],[% remise ligne]]),""),"")</f>
        <v>23.407999999999998</v>
      </c>
      <c r="L791" s="4" t="s">
        <v>24</v>
      </c>
      <c r="M791" s="5">
        <v>0.03</v>
      </c>
    </row>
    <row r="792" spans="1:13" x14ac:dyDescent="0.2">
      <c r="A792" s="3">
        <v>159140000</v>
      </c>
      <c r="B792" s="4" t="s">
        <v>15</v>
      </c>
      <c r="C792" s="3">
        <v>3</v>
      </c>
      <c r="D792" s="3" cm="1">
        <f t="array" ref="D792">MIN(IFERROR(IF(C792-{0;1;2;3;4;5;6;7}&gt;=0,MATCH(C792-{0;1;2;3;4;5;6;7},C793:C$831,0)-1,""),""))</f>
        <v>0</v>
      </c>
      <c r="E792" s="4" t="s">
        <v>16</v>
      </c>
      <c r="F792" s="4" t="s">
        <v>325</v>
      </c>
      <c r="G792" s="5">
        <v>176</v>
      </c>
      <c r="H792" s="5">
        <v>0.12</v>
      </c>
      <c r="I792" s="5">
        <f>IFERROR(_xlfn.XLOOKUP(Tableau1[[#This Row],[Groupe rem. article]],$O$3:$O$6,$P$3:$P$6),"")</f>
        <v>0.3</v>
      </c>
      <c r="J792" s="5" t="str">
        <f ca="1">IFERROR(SUM(OFFSET(J792,1,1,Tableau1[[#This Row],[nombre de sous-niveau]],1)),"")</f>
        <v/>
      </c>
      <c r="K792" s="6">
        <f>IFERROR(IF(Tableau1[[#This Row],[Type Ligne]]="détail",Tableau1[[#This Row],[Quantité Totale]]*Tableau1[[#This Row],[Prix unitaire HT]]*(1-Tableau1[[#This Row],[% remise ligne]]),""),"")</f>
        <v>14.783999999999997</v>
      </c>
      <c r="L792" s="4" t="s">
        <v>24</v>
      </c>
      <c r="M792" s="5">
        <v>1E-3</v>
      </c>
    </row>
    <row r="793" spans="1:13" x14ac:dyDescent="0.2">
      <c r="A793" s="3">
        <v>160000000</v>
      </c>
      <c r="B793" s="4" t="s">
        <v>11</v>
      </c>
      <c r="C793" s="3">
        <v>2</v>
      </c>
      <c r="D793" s="3" cm="1">
        <f t="array" ref="D793">MIN(IFERROR(IF(C793-{0;1;2;3;4;5;6;7}&gt;=0,MATCH(C793-{0;1;2;3;4;5;6;7},C794:C$831,0)-1,""),""))</f>
        <v>16</v>
      </c>
      <c r="E793" s="4" t="s">
        <v>17</v>
      </c>
      <c r="F793" s="4" t="s">
        <v>327</v>
      </c>
      <c r="G793" s="5">
        <v>4</v>
      </c>
      <c r="H793" s="5">
        <v>55.8</v>
      </c>
      <c r="I793" s="5" t="str">
        <f>IFERROR(_xlfn.XLOOKUP(Tableau1[[#This Row],[Groupe rem. article]],$O$3:$O$6,$P$3:$P$6),"")</f>
        <v/>
      </c>
      <c r="J793" s="5">
        <f ca="1">IFERROR(SUM(OFFSET(J793,1,1,Tableau1[[#This Row],[nombre de sous-niveau]],1)),"")</f>
        <v>146.68</v>
      </c>
      <c r="K793" s="6" t="str">
        <f>IFERROR(IF(Tableau1[[#This Row],[Type Ligne]]="détail",Tableau1[[#This Row],[Quantité Totale]]*Tableau1[[#This Row],[Prix unitaire HT]]*(1-Tableau1[[#This Row],[% remise ligne]]),""),"")</f>
        <v/>
      </c>
      <c r="L793" s="4" t="s">
        <v>14</v>
      </c>
      <c r="M793" s="5">
        <v>4.0789999999999997</v>
      </c>
    </row>
    <row r="794" spans="1:13" x14ac:dyDescent="0.2">
      <c r="A794" s="3">
        <v>160010000</v>
      </c>
      <c r="B794" s="4" t="s">
        <v>15</v>
      </c>
      <c r="C794" s="3">
        <v>3</v>
      </c>
      <c r="D794" s="3" cm="1">
        <f t="array" ref="D794">MIN(IFERROR(IF(C794-{0;1;2;3;4;5;6;7}&gt;=0,MATCH(C794-{0;1;2;3;4;5;6;7},C795:C$831,0)-1,""),""))</f>
        <v>0</v>
      </c>
      <c r="E794" s="4" t="s">
        <v>16</v>
      </c>
      <c r="F794" s="4" t="s">
        <v>328</v>
      </c>
      <c r="G794" s="5">
        <v>4</v>
      </c>
      <c r="H794" s="5">
        <v>16.600000000000001</v>
      </c>
      <c r="I794" s="5">
        <f>IFERROR(_xlfn.XLOOKUP(Tableau1[[#This Row],[Groupe rem. article]],$O$3:$O$6,$P$3:$P$6),"")</f>
        <v>0.4</v>
      </c>
      <c r="J794" s="5" t="str">
        <f ca="1">IFERROR(SUM(OFFSET(J794,1,1,Tableau1[[#This Row],[nombre de sous-niveau]],1)),"")</f>
        <v/>
      </c>
      <c r="K794" s="6">
        <f>IFERROR(IF(Tableau1[[#This Row],[Type Ligne]]="détail",Tableau1[[#This Row],[Quantité Totale]]*Tableau1[[#This Row],[Prix unitaire HT]]*(1-Tableau1[[#This Row],[% remise ligne]]),""),"")</f>
        <v>39.840000000000003</v>
      </c>
      <c r="L794" s="4" t="s">
        <v>19</v>
      </c>
      <c r="M794" s="5">
        <v>2.42</v>
      </c>
    </row>
    <row r="795" spans="1:13" x14ac:dyDescent="0.2">
      <c r="A795" s="3">
        <v>160020000</v>
      </c>
      <c r="B795" s="4" t="s">
        <v>15</v>
      </c>
      <c r="C795" s="3">
        <v>3</v>
      </c>
      <c r="D795" s="3" cm="1">
        <f t="array" ref="D795">MIN(IFERROR(IF(C795-{0;1;2;3;4;5;6;7}&gt;=0,MATCH(C795-{0;1;2;3;4;5;6;7},C796:C$831,0)-1,""),""))</f>
        <v>0</v>
      </c>
      <c r="E795" s="4" t="s">
        <v>16</v>
      </c>
      <c r="F795" s="4" t="s">
        <v>329</v>
      </c>
      <c r="G795" s="5">
        <v>4</v>
      </c>
      <c r="H795" s="5">
        <v>7.3</v>
      </c>
      <c r="I795" s="5">
        <f>IFERROR(_xlfn.XLOOKUP(Tableau1[[#This Row],[Groupe rem. article]],$O$3:$O$6,$P$3:$P$6),"")</f>
        <v>0.4</v>
      </c>
      <c r="J795" s="5" t="str">
        <f ca="1">IFERROR(SUM(OFFSET(J795,1,1,Tableau1[[#This Row],[nombre de sous-niveau]],1)),"")</f>
        <v/>
      </c>
      <c r="K795" s="6">
        <f>IFERROR(IF(Tableau1[[#This Row],[Type Ligne]]="détail",Tableau1[[#This Row],[Quantité Totale]]*Tableau1[[#This Row],[Prix unitaire HT]]*(1-Tableau1[[#This Row],[% remise ligne]]),""),"")</f>
        <v>17.52</v>
      </c>
      <c r="L795" s="4" t="s">
        <v>19</v>
      </c>
      <c r="M795" s="5">
        <v>0.68</v>
      </c>
    </row>
    <row r="796" spans="1:13" x14ac:dyDescent="0.2">
      <c r="A796" s="3">
        <v>160030000</v>
      </c>
      <c r="B796" s="4" t="s">
        <v>15</v>
      </c>
      <c r="C796" s="3">
        <v>3</v>
      </c>
      <c r="D796" s="3" cm="1">
        <f t="array" ref="D796">MIN(IFERROR(IF(C796-{0;1;2;3;4;5;6;7}&gt;=0,MATCH(C796-{0;1;2;3;4;5;6;7},C797:C$831,0)-1,""),""))</f>
        <v>0</v>
      </c>
      <c r="E796" s="4" t="s">
        <v>16</v>
      </c>
      <c r="F796" s="4" t="s">
        <v>330</v>
      </c>
      <c r="G796" s="5">
        <v>8</v>
      </c>
      <c r="H796" s="5">
        <v>1.9</v>
      </c>
      <c r="I796" s="5">
        <f>IFERROR(_xlfn.XLOOKUP(Tableau1[[#This Row],[Groupe rem. article]],$O$3:$O$6,$P$3:$P$6),"")</f>
        <v>0.3</v>
      </c>
      <c r="J796" s="5" t="str">
        <f ca="1">IFERROR(SUM(OFFSET(J796,1,1,Tableau1[[#This Row],[nombre de sous-niveau]],1)),"")</f>
        <v/>
      </c>
      <c r="K796" s="6">
        <f>IFERROR(IF(Tableau1[[#This Row],[Type Ligne]]="détail",Tableau1[[#This Row],[Quantité Totale]]*Tableau1[[#This Row],[Prix unitaire HT]]*(1-Tableau1[[#This Row],[% remise ligne]]),""),"")</f>
        <v>10.639999999999999</v>
      </c>
      <c r="L796" s="4" t="s">
        <v>24</v>
      </c>
      <c r="M796" s="5">
        <v>0.20100000000000001</v>
      </c>
    </row>
    <row r="797" spans="1:13" x14ac:dyDescent="0.2">
      <c r="A797" s="3">
        <v>160040000</v>
      </c>
      <c r="B797" s="4" t="s">
        <v>15</v>
      </c>
      <c r="C797" s="3">
        <v>3</v>
      </c>
      <c r="D797" s="3" cm="1">
        <f t="array" ref="D797">MIN(IFERROR(IF(C797-{0;1;2;3;4;5;6;7}&gt;=0,MATCH(C797-{0;1;2;3;4;5;6;7},C798:C$831,0)-1,""),""))</f>
        <v>0</v>
      </c>
      <c r="E797" s="4" t="s">
        <v>16</v>
      </c>
      <c r="F797" s="4" t="s">
        <v>245</v>
      </c>
      <c r="G797" s="5">
        <v>8</v>
      </c>
      <c r="H797" s="5">
        <v>1.4</v>
      </c>
      <c r="I797" s="5">
        <f>IFERROR(_xlfn.XLOOKUP(Tableau1[[#This Row],[Groupe rem. article]],$O$3:$O$6,$P$3:$P$6),"")</f>
        <v>0.3</v>
      </c>
      <c r="J797" s="5" t="str">
        <f ca="1">IFERROR(SUM(OFFSET(J797,1,1,Tableau1[[#This Row],[nombre de sous-niveau]],1)),"")</f>
        <v/>
      </c>
      <c r="K797" s="6">
        <f>IFERROR(IF(Tableau1[[#This Row],[Type Ligne]]="détail",Tableau1[[#This Row],[Quantité Totale]]*Tableau1[[#This Row],[Prix unitaire HT]]*(1-Tableau1[[#This Row],[% remise ligne]]),""),"")</f>
        <v>7.839999999999999</v>
      </c>
      <c r="L797" s="4" t="s">
        <v>24</v>
      </c>
      <c r="M797" s="5">
        <v>0.11600000000000001</v>
      </c>
    </row>
    <row r="798" spans="1:13" x14ac:dyDescent="0.2">
      <c r="A798" s="3">
        <v>160050000</v>
      </c>
      <c r="B798" s="4" t="s">
        <v>15</v>
      </c>
      <c r="C798" s="3">
        <v>3</v>
      </c>
      <c r="D798" s="3" cm="1">
        <f t="array" ref="D798">MIN(IFERROR(IF(C798-{0;1;2;3;4;5;6;7}&gt;=0,MATCH(C798-{0;1;2;3;4;5;6;7},C799:C$831,0)-1,""),""))</f>
        <v>0</v>
      </c>
      <c r="E798" s="4" t="s">
        <v>16</v>
      </c>
      <c r="F798" s="4" t="s">
        <v>266</v>
      </c>
      <c r="G798" s="5">
        <v>16</v>
      </c>
      <c r="H798" s="5">
        <v>0.06</v>
      </c>
      <c r="I798" s="5">
        <f>IFERROR(_xlfn.XLOOKUP(Tableau1[[#This Row],[Groupe rem. article]],$O$3:$O$6,$P$3:$P$6),"")</f>
        <v>0.3</v>
      </c>
      <c r="J798" s="5" t="str">
        <f ca="1">IFERROR(SUM(OFFSET(J798,1,1,Tableau1[[#This Row],[nombre de sous-niveau]],1)),"")</f>
        <v/>
      </c>
      <c r="K798" s="6">
        <f>IFERROR(IF(Tableau1[[#This Row],[Type Ligne]]="détail",Tableau1[[#This Row],[Quantité Totale]]*Tableau1[[#This Row],[Prix unitaire HT]]*(1-Tableau1[[#This Row],[% remise ligne]]),""),"")</f>
        <v>0.67199999999999993</v>
      </c>
      <c r="L798" s="4" t="s">
        <v>24</v>
      </c>
      <c r="M798" s="5">
        <v>1E-3</v>
      </c>
    </row>
    <row r="799" spans="1:13" x14ac:dyDescent="0.2">
      <c r="A799" s="3">
        <v>160060000</v>
      </c>
      <c r="B799" s="4" t="s">
        <v>15</v>
      </c>
      <c r="C799" s="3">
        <v>3</v>
      </c>
      <c r="D799" s="3" cm="1">
        <f t="array" ref="D799">MIN(IFERROR(IF(C799-{0;1;2;3;4;5;6;7}&gt;=0,MATCH(C799-{0;1;2;3;4;5;6;7},C800:C$831,0)-1,""),""))</f>
        <v>0</v>
      </c>
      <c r="E799" s="4" t="s">
        <v>16</v>
      </c>
      <c r="F799" s="4" t="s">
        <v>331</v>
      </c>
      <c r="G799" s="5">
        <v>16</v>
      </c>
      <c r="H799" s="5">
        <v>0.15</v>
      </c>
      <c r="I799" s="5">
        <f>IFERROR(_xlfn.XLOOKUP(Tableau1[[#This Row],[Groupe rem. article]],$O$3:$O$6,$P$3:$P$6),"")</f>
        <v>0.3</v>
      </c>
      <c r="J799" s="5" t="str">
        <f ca="1">IFERROR(SUM(OFFSET(J799,1,1,Tableau1[[#This Row],[nombre de sous-niveau]],1)),"")</f>
        <v/>
      </c>
      <c r="K799" s="6">
        <f>IFERROR(IF(Tableau1[[#This Row],[Type Ligne]]="détail",Tableau1[[#This Row],[Quantité Totale]]*Tableau1[[#This Row],[Prix unitaire HT]]*(1-Tableau1[[#This Row],[% remise ligne]]),""),"")</f>
        <v>1.68</v>
      </c>
      <c r="L799" s="4" t="s">
        <v>24</v>
      </c>
      <c r="M799" s="5">
        <v>5.0000000000000001E-3</v>
      </c>
    </row>
    <row r="800" spans="1:13" x14ac:dyDescent="0.2">
      <c r="A800" s="3">
        <v>160070000</v>
      </c>
      <c r="B800" s="4" t="s">
        <v>15</v>
      </c>
      <c r="C800" s="3">
        <v>3</v>
      </c>
      <c r="D800" s="3" cm="1">
        <f t="array" ref="D800">MIN(IFERROR(IF(C800-{0;1;2;3;4;5;6;7}&gt;=0,MATCH(C800-{0;1;2;3;4;5;6;7},C801:C$831,0)-1,""),""))</f>
        <v>0</v>
      </c>
      <c r="E800" s="4" t="s">
        <v>16</v>
      </c>
      <c r="F800" s="4" t="s">
        <v>332</v>
      </c>
      <c r="G800" s="5">
        <v>8</v>
      </c>
      <c r="H800" s="5">
        <v>1.21</v>
      </c>
      <c r="I800" s="5">
        <f>IFERROR(_xlfn.XLOOKUP(Tableau1[[#This Row],[Groupe rem. article]],$O$3:$O$6,$P$3:$P$6),"")</f>
        <v>0.3</v>
      </c>
      <c r="J800" s="5" t="str">
        <f ca="1">IFERROR(SUM(OFFSET(J800,1,1,Tableau1[[#This Row],[nombre de sous-niveau]],1)),"")</f>
        <v/>
      </c>
      <c r="K800" s="6">
        <f>IFERROR(IF(Tableau1[[#This Row],[Type Ligne]]="détail",Tableau1[[#This Row],[Quantité Totale]]*Tableau1[[#This Row],[Prix unitaire HT]]*(1-Tableau1[[#This Row],[% remise ligne]]),""),"")</f>
        <v>6.7759999999999998</v>
      </c>
      <c r="L800" s="4" t="s">
        <v>24</v>
      </c>
      <c r="M800" s="5">
        <v>0.1</v>
      </c>
    </row>
    <row r="801" spans="1:13" x14ac:dyDescent="0.2">
      <c r="A801" s="3">
        <v>160080000</v>
      </c>
      <c r="B801" s="4" t="s">
        <v>15</v>
      </c>
      <c r="C801" s="3">
        <v>3</v>
      </c>
      <c r="D801" s="3" cm="1">
        <f t="array" ref="D801">MIN(IFERROR(IF(C801-{0;1;2;3;4;5;6;7}&gt;=0,MATCH(C801-{0;1;2;3;4;5;6;7},C802:C$831,0)-1,""),""))</f>
        <v>0</v>
      </c>
      <c r="E801" s="4" t="s">
        <v>16</v>
      </c>
      <c r="F801" s="4" t="s">
        <v>25</v>
      </c>
      <c r="G801" s="5">
        <v>8</v>
      </c>
      <c r="H801" s="5">
        <v>0.17</v>
      </c>
      <c r="I801" s="5">
        <f>IFERROR(_xlfn.XLOOKUP(Tableau1[[#This Row],[Groupe rem. article]],$O$3:$O$6,$P$3:$P$6),"")</f>
        <v>0.3</v>
      </c>
      <c r="J801" s="5" t="str">
        <f ca="1">IFERROR(SUM(OFFSET(J801,1,1,Tableau1[[#This Row],[nombre de sous-niveau]],1)),"")</f>
        <v/>
      </c>
      <c r="K801" s="6">
        <f>IFERROR(IF(Tableau1[[#This Row],[Type Ligne]]="détail",Tableau1[[#This Row],[Quantité Totale]]*Tableau1[[#This Row],[Prix unitaire HT]]*(1-Tableau1[[#This Row],[% remise ligne]]),""),"")</f>
        <v>0.95199999999999996</v>
      </c>
      <c r="L801" s="4" t="s">
        <v>24</v>
      </c>
      <c r="M801" s="5">
        <v>1.4999999999999999E-2</v>
      </c>
    </row>
    <row r="802" spans="1:13" x14ac:dyDescent="0.2">
      <c r="A802" s="3">
        <v>160090000</v>
      </c>
      <c r="B802" s="4" t="s">
        <v>15</v>
      </c>
      <c r="C802" s="3">
        <v>3</v>
      </c>
      <c r="D802" s="3" cm="1">
        <f t="array" ref="D802">MIN(IFERROR(IF(C802-{0;1;2;3;4;5;6;7}&gt;=0,MATCH(C802-{0;1;2;3;4;5;6;7},C803:C$831,0)-1,""),""))</f>
        <v>0</v>
      </c>
      <c r="E802" s="4" t="s">
        <v>16</v>
      </c>
      <c r="F802" s="4" t="s">
        <v>73</v>
      </c>
      <c r="G802" s="5">
        <v>16</v>
      </c>
      <c r="H802" s="5">
        <v>0.38</v>
      </c>
      <c r="I802" s="5">
        <f>IFERROR(_xlfn.XLOOKUP(Tableau1[[#This Row],[Groupe rem. article]],$O$3:$O$6,$P$3:$P$6),"")</f>
        <v>0.3</v>
      </c>
      <c r="J802" s="5" t="str">
        <f ca="1">IFERROR(SUM(OFFSET(J802,1,1,Tableau1[[#This Row],[nombre de sous-niveau]],1)),"")</f>
        <v/>
      </c>
      <c r="K802" s="6">
        <f>IFERROR(IF(Tableau1[[#This Row],[Type Ligne]]="détail",Tableau1[[#This Row],[Quantité Totale]]*Tableau1[[#This Row],[Prix unitaire HT]]*(1-Tableau1[[#This Row],[% remise ligne]]),""),"")</f>
        <v>4.2559999999999993</v>
      </c>
      <c r="L802" s="4" t="s">
        <v>24</v>
      </c>
      <c r="M802" s="5">
        <v>0.03</v>
      </c>
    </row>
    <row r="803" spans="1:13" x14ac:dyDescent="0.2">
      <c r="A803" s="3">
        <v>160100000</v>
      </c>
      <c r="B803" s="4" t="s">
        <v>15</v>
      </c>
      <c r="C803" s="3">
        <v>3</v>
      </c>
      <c r="D803" s="3" cm="1">
        <f t="array" ref="D803">MIN(IFERROR(IF(C803-{0;1;2;3;4;5;6;7}&gt;=0,MATCH(C803-{0;1;2;3;4;5;6;7},C804:C$831,0)-1,""),""))</f>
        <v>0</v>
      </c>
      <c r="E803" s="4" t="s">
        <v>16</v>
      </c>
      <c r="F803" s="4" t="s">
        <v>32</v>
      </c>
      <c r="G803" s="5">
        <v>24</v>
      </c>
      <c r="H803" s="5">
        <v>0.09</v>
      </c>
      <c r="I803" s="5">
        <f>IFERROR(_xlfn.XLOOKUP(Tableau1[[#This Row],[Groupe rem. article]],$O$3:$O$6,$P$3:$P$6),"")</f>
        <v>0.3</v>
      </c>
      <c r="J803" s="5" t="str">
        <f ca="1">IFERROR(SUM(OFFSET(J803,1,1,Tableau1[[#This Row],[nombre de sous-niveau]],1)),"")</f>
        <v/>
      </c>
      <c r="K803" s="6">
        <f>IFERROR(IF(Tableau1[[#This Row],[Type Ligne]]="détail",Tableau1[[#This Row],[Quantité Totale]]*Tableau1[[#This Row],[Prix unitaire HT]]*(1-Tableau1[[#This Row],[% remise ligne]]),""),"")</f>
        <v>1.512</v>
      </c>
      <c r="L803" s="4" t="s">
        <v>24</v>
      </c>
      <c r="M803" s="5">
        <v>5.0000000000000001E-3</v>
      </c>
    </row>
    <row r="804" spans="1:13" x14ac:dyDescent="0.2">
      <c r="A804" s="3">
        <v>160110000</v>
      </c>
      <c r="B804" s="4" t="s">
        <v>15</v>
      </c>
      <c r="C804" s="3">
        <v>3</v>
      </c>
      <c r="D804" s="3" cm="1">
        <f t="array" ref="D804">MIN(IFERROR(IF(C804-{0;1;2;3;4;5;6;7}&gt;=0,MATCH(C804-{0;1;2;3;4;5;6;7},C805:C$831,0)-1,""),""))</f>
        <v>0</v>
      </c>
      <c r="E804" s="4" t="s">
        <v>16</v>
      </c>
      <c r="F804" s="4" t="s">
        <v>333</v>
      </c>
      <c r="G804" s="5">
        <v>8</v>
      </c>
      <c r="H804" s="5">
        <v>7.23</v>
      </c>
      <c r="I804" s="5">
        <f>IFERROR(_xlfn.XLOOKUP(Tableau1[[#This Row],[Groupe rem. article]],$O$3:$O$6,$P$3:$P$6),"")</f>
        <v>0.3</v>
      </c>
      <c r="J804" s="5" t="str">
        <f ca="1">IFERROR(SUM(OFFSET(J804,1,1,Tableau1[[#This Row],[nombre de sous-niveau]],1)),"")</f>
        <v/>
      </c>
      <c r="K804" s="6">
        <f>IFERROR(IF(Tableau1[[#This Row],[Type Ligne]]="détail",Tableau1[[#This Row],[Quantité Totale]]*Tableau1[[#This Row],[Prix unitaire HT]]*(1-Tableau1[[#This Row],[% remise ligne]]),""),"")</f>
        <v>40.488</v>
      </c>
      <c r="L804" s="4" t="s">
        <v>24</v>
      </c>
      <c r="M804" s="5">
        <v>0.3</v>
      </c>
    </row>
    <row r="805" spans="1:13" x14ac:dyDescent="0.2">
      <c r="A805" s="3">
        <v>160120000</v>
      </c>
      <c r="B805" s="4" t="s">
        <v>15</v>
      </c>
      <c r="C805" s="3">
        <v>3</v>
      </c>
      <c r="D805" s="3" cm="1">
        <f t="array" ref="D805">MIN(IFERROR(IF(C805-{0;1;2;3;4;5;6;7}&gt;=0,MATCH(C805-{0;1;2;3;4;5;6;7},C806:C$831,0)-1,""),""))</f>
        <v>0</v>
      </c>
      <c r="E805" s="4" t="s">
        <v>16</v>
      </c>
      <c r="F805" s="4" t="s">
        <v>245</v>
      </c>
      <c r="G805" s="5">
        <v>8</v>
      </c>
      <c r="H805" s="5">
        <v>1.4</v>
      </c>
      <c r="I805" s="5">
        <f>IFERROR(_xlfn.XLOOKUP(Tableau1[[#This Row],[Groupe rem. article]],$O$3:$O$6,$P$3:$P$6),"")</f>
        <v>0.3</v>
      </c>
      <c r="J805" s="5" t="str">
        <f ca="1">IFERROR(SUM(OFFSET(J805,1,1,Tableau1[[#This Row],[nombre de sous-niveau]],1)),"")</f>
        <v/>
      </c>
      <c r="K805" s="6">
        <f>IFERROR(IF(Tableau1[[#This Row],[Type Ligne]]="détail",Tableau1[[#This Row],[Quantité Totale]]*Tableau1[[#This Row],[Prix unitaire HT]]*(1-Tableau1[[#This Row],[% remise ligne]]),""),"")</f>
        <v>7.839999999999999</v>
      </c>
      <c r="L805" s="4" t="s">
        <v>24</v>
      </c>
      <c r="M805" s="5">
        <v>0.11600000000000001</v>
      </c>
    </row>
    <row r="806" spans="1:13" x14ac:dyDescent="0.2">
      <c r="A806" s="3">
        <v>160130000</v>
      </c>
      <c r="B806" s="4" t="s">
        <v>15</v>
      </c>
      <c r="C806" s="3">
        <v>3</v>
      </c>
      <c r="D806" s="3" cm="1">
        <f t="array" ref="D806">MIN(IFERROR(IF(C806-{0;1;2;3;4;5;6;7}&gt;=0,MATCH(C806-{0;1;2;3;4;5;6;7},C807:C$831,0)-1,""),""))</f>
        <v>0</v>
      </c>
      <c r="E806" s="4" t="s">
        <v>16</v>
      </c>
      <c r="F806" s="4" t="s">
        <v>334</v>
      </c>
      <c r="G806" s="5">
        <v>8</v>
      </c>
      <c r="H806" s="5">
        <v>0.86</v>
      </c>
      <c r="I806" s="5">
        <f>IFERROR(_xlfn.XLOOKUP(Tableau1[[#This Row],[Groupe rem. article]],$O$3:$O$6,$P$3:$P$6),"")</f>
        <v>0.3</v>
      </c>
      <c r="J806" s="5" t="str">
        <f ca="1">IFERROR(SUM(OFFSET(J806,1,1,Tableau1[[#This Row],[nombre de sous-niveau]],1)),"")</f>
        <v/>
      </c>
      <c r="K806" s="6">
        <f>IFERROR(IF(Tableau1[[#This Row],[Type Ligne]]="détail",Tableau1[[#This Row],[Quantité Totale]]*Tableau1[[#This Row],[Prix unitaire HT]]*(1-Tableau1[[#This Row],[% remise ligne]]),""),"")</f>
        <v>4.8159999999999998</v>
      </c>
      <c r="L806" s="4" t="s">
        <v>24</v>
      </c>
      <c r="M806" s="5">
        <v>7.0000000000000007E-2</v>
      </c>
    </row>
    <row r="807" spans="1:13" x14ac:dyDescent="0.2">
      <c r="A807" s="3">
        <v>160140000</v>
      </c>
      <c r="B807" s="4" t="s">
        <v>15</v>
      </c>
      <c r="C807" s="3">
        <v>3</v>
      </c>
      <c r="D807" s="3" cm="1">
        <f t="array" ref="D807">MIN(IFERROR(IF(C807-{0;1;2;3;4;5;6;7}&gt;=0,MATCH(C807-{0;1;2;3;4;5;6;7},C808:C$831,0)-1,""),""))</f>
        <v>0</v>
      </c>
      <c r="E807" s="4" t="s">
        <v>16</v>
      </c>
      <c r="F807" s="4" t="s">
        <v>32</v>
      </c>
      <c r="G807" s="5">
        <v>16</v>
      </c>
      <c r="H807" s="5">
        <v>0.09</v>
      </c>
      <c r="I807" s="5">
        <f>IFERROR(_xlfn.XLOOKUP(Tableau1[[#This Row],[Groupe rem. article]],$O$3:$O$6,$P$3:$P$6),"")</f>
        <v>0.3</v>
      </c>
      <c r="J807" s="5" t="str">
        <f ca="1">IFERROR(SUM(OFFSET(J807,1,1,Tableau1[[#This Row],[nombre de sous-niveau]],1)),"")</f>
        <v/>
      </c>
      <c r="K807" s="6">
        <f>IFERROR(IF(Tableau1[[#This Row],[Type Ligne]]="détail",Tableau1[[#This Row],[Quantité Totale]]*Tableau1[[#This Row],[Prix unitaire HT]]*(1-Tableau1[[#This Row],[% remise ligne]]),""),"")</f>
        <v>1.008</v>
      </c>
      <c r="L807" s="4" t="s">
        <v>24</v>
      </c>
      <c r="M807" s="5">
        <v>5.0000000000000001E-3</v>
      </c>
    </row>
    <row r="808" spans="1:13" x14ac:dyDescent="0.2">
      <c r="A808" s="3">
        <v>160150000</v>
      </c>
      <c r="B808" s="4" t="s">
        <v>15</v>
      </c>
      <c r="C808" s="3">
        <v>3</v>
      </c>
      <c r="D808" s="3" cm="1">
        <f t="array" ref="D808">MIN(IFERROR(IF(C808-{0;1;2;3;4;5;6;7}&gt;=0,MATCH(C808-{0;1;2;3;4;5;6;7},C809:C$831,0)-1,""),""))</f>
        <v>0</v>
      </c>
      <c r="E808" s="4" t="s">
        <v>16</v>
      </c>
      <c r="F808" s="4" t="s">
        <v>331</v>
      </c>
      <c r="G808" s="5">
        <v>8</v>
      </c>
      <c r="H808" s="5">
        <v>0.15</v>
      </c>
      <c r="I808" s="5">
        <f>IFERROR(_xlfn.XLOOKUP(Tableau1[[#This Row],[Groupe rem. article]],$O$3:$O$6,$P$3:$P$6),"")</f>
        <v>0.3</v>
      </c>
      <c r="J808" s="5" t="str">
        <f ca="1">IFERROR(SUM(OFFSET(J808,1,1,Tableau1[[#This Row],[nombre de sous-niveau]],1)),"")</f>
        <v/>
      </c>
      <c r="K808" s="6">
        <f>IFERROR(IF(Tableau1[[#This Row],[Type Ligne]]="détail",Tableau1[[#This Row],[Quantité Totale]]*Tableau1[[#This Row],[Prix unitaire HT]]*(1-Tableau1[[#This Row],[% remise ligne]]),""),"")</f>
        <v>0.84</v>
      </c>
      <c r="L808" s="4" t="s">
        <v>24</v>
      </c>
      <c r="M808" s="5">
        <v>5.0000000000000001E-3</v>
      </c>
    </row>
    <row r="809" spans="1:13" x14ac:dyDescent="0.2">
      <c r="A809" s="3">
        <v>160160000</v>
      </c>
      <c r="B809" s="4" t="s">
        <v>15</v>
      </c>
      <c r="C809" s="3">
        <v>3</v>
      </c>
      <c r="D809" s="3" cm="1">
        <f t="array" ref="D809">MIN(IFERROR(IF(C809-{0;1;2;3;4;5;6;7}&gt;=0,MATCH(C809-{0;1;2;3;4;5;6;7},C810:C$831,0)-1,""),""))</f>
        <v>0</v>
      </c>
      <c r="E809" s="4" t="s">
        <v>16</v>
      </c>
      <c r="F809" s="4" t="s">
        <v>335</v>
      </c>
      <c r="G809" s="5">
        <v>4.0000000000000001E-3</v>
      </c>
      <c r="H809" s="5">
        <v>0</v>
      </c>
      <c r="I809" s="5" t="str">
        <f>IFERROR(_xlfn.XLOOKUP(Tableau1[[#This Row],[Groupe rem. article]],$O$3:$O$6,$P$3:$P$6),"")</f>
        <v/>
      </c>
      <c r="J809" s="5" t="str">
        <f ca="1">IFERROR(SUM(OFFSET(J809,1,1,Tableau1[[#This Row],[nombre de sous-niveau]],1)),"")</f>
        <v/>
      </c>
      <c r="K809" s="6" t="str">
        <f>IFERROR(IF(Tableau1[[#This Row],[Type Ligne]]="détail",Tableau1[[#This Row],[Quantité Totale]]*Tableau1[[#This Row],[Prix unitaire HT]]*(1-Tableau1[[#This Row],[% remise ligne]]),""),"")</f>
        <v/>
      </c>
      <c r="L809" s="4" t="s">
        <v>14</v>
      </c>
      <c r="M809" s="5">
        <v>0.01</v>
      </c>
    </row>
    <row r="810" spans="1:13" x14ac:dyDescent="0.2">
      <c r="A810" s="3">
        <v>161000000</v>
      </c>
      <c r="B810" s="4" t="s">
        <v>11</v>
      </c>
      <c r="C810" s="3">
        <v>1</v>
      </c>
      <c r="D810" s="3" cm="1">
        <f t="array" ref="D810">MIN(IFERROR(IF(C810-{0;1;2;3;4;5;6;7}&gt;=0,MATCH(C810-{0;1;2;3;4;5;6;7},C811:C$831,0)-1,""),""))</f>
        <v>14</v>
      </c>
      <c r="E810" s="4" t="s">
        <v>12</v>
      </c>
      <c r="F810" s="4" t="s">
        <v>14</v>
      </c>
      <c r="G810" s="5">
        <v>1</v>
      </c>
      <c r="H810" s="5">
        <v>334.84</v>
      </c>
      <c r="I810" s="5" t="str">
        <f>IFERROR(_xlfn.XLOOKUP(Tableau1[[#This Row],[Groupe rem. article]],$O$3:$O$6,$P$3:$P$6),"")</f>
        <v/>
      </c>
      <c r="J810" s="5">
        <f ca="1">IFERROR(SUM(OFFSET(J810,1,1,Tableau1[[#This Row],[nombre de sous-niveau]],1)),"")</f>
        <v>258.4896</v>
      </c>
      <c r="K810" s="6" t="str">
        <f>IFERROR(IF(Tableau1[[#This Row],[Type Ligne]]="détail",Tableau1[[#This Row],[Quantité Totale]]*Tableau1[[#This Row],[Prix unitaire HT]]*(1-Tableau1[[#This Row],[% remise ligne]]),""),"")</f>
        <v/>
      </c>
      <c r="L810" s="4" t="s">
        <v>14</v>
      </c>
      <c r="M810" s="5">
        <v>0.372</v>
      </c>
    </row>
    <row r="811" spans="1:13" x14ac:dyDescent="0.2">
      <c r="A811" s="3">
        <v>162000000</v>
      </c>
      <c r="B811" s="4" t="s">
        <v>11</v>
      </c>
      <c r="C811" s="3">
        <v>2</v>
      </c>
      <c r="D811" s="3" cm="1">
        <f t="array" ref="D811">MIN(IFERROR(IF(C811-{0;1;2;3;4;5;6;7}&gt;=0,MATCH(C811-{0;1;2;3;4;5;6;7},C812:C$831,0)-1,""),""))</f>
        <v>7</v>
      </c>
      <c r="E811" s="4" t="s">
        <v>17</v>
      </c>
      <c r="F811" s="4" t="s">
        <v>336</v>
      </c>
      <c r="G811" s="5">
        <v>21</v>
      </c>
      <c r="H811" s="5">
        <v>5.0471428571428572</v>
      </c>
      <c r="I811" s="5">
        <f>IFERROR(_xlfn.XLOOKUP(Tableau1[[#This Row],[Groupe rem. article]],$O$3:$O$6,$P$3:$P$6),"")</f>
        <v>0.4</v>
      </c>
      <c r="J811" s="5">
        <f ca="1">IFERROR(SUM(OFFSET(J811,1,1,Tableau1[[#This Row],[nombre de sous-niveau]],1)),"")</f>
        <v>75.549599999999998</v>
      </c>
      <c r="K811" s="6" t="str">
        <f>IFERROR(IF(Tableau1[[#This Row],[Type Ligne]]="détail",Tableau1[[#This Row],[Quantité Totale]]*Tableau1[[#This Row],[Prix unitaire HT]]*(1-Tableau1[[#This Row],[% remise ligne]]),""),"")</f>
        <v/>
      </c>
      <c r="L811" s="4" t="s">
        <v>19</v>
      </c>
      <c r="M811" s="5">
        <v>3.9E-2</v>
      </c>
    </row>
    <row r="812" spans="1:13" x14ac:dyDescent="0.2">
      <c r="A812" s="3">
        <v>162010000</v>
      </c>
      <c r="B812" s="4" t="s">
        <v>15</v>
      </c>
      <c r="C812" s="3">
        <v>3</v>
      </c>
      <c r="D812" s="3" cm="1">
        <f t="array" ref="D812">MIN(IFERROR(IF(C812-{0;1;2;3;4;5;6;7}&gt;=0,MATCH(C812-{0;1;2;3;4;5;6;7},C813:C$831,0)-1,""),""))</f>
        <v>0</v>
      </c>
      <c r="E812" s="4" t="s">
        <v>16</v>
      </c>
      <c r="F812" s="4" t="s">
        <v>337</v>
      </c>
      <c r="G812" s="5">
        <v>21</v>
      </c>
      <c r="H812" s="5">
        <v>0.17</v>
      </c>
      <c r="I812" s="5">
        <f>IFERROR(_xlfn.XLOOKUP(Tableau1[[#This Row],[Groupe rem. article]],$O$3:$O$6,$P$3:$P$6),"")</f>
        <v>0.2</v>
      </c>
      <c r="J812" s="5" t="str">
        <f ca="1">IFERROR(SUM(OFFSET(J812,1,1,Tableau1[[#This Row],[nombre de sous-niveau]],1)),"")</f>
        <v/>
      </c>
      <c r="K812" s="6">
        <f>IFERROR(IF(Tableau1[[#This Row],[Type Ligne]]="détail",Tableau1[[#This Row],[Quantité Totale]]*Tableau1[[#This Row],[Prix unitaire HT]]*(1-Tableau1[[#This Row],[% remise ligne]]),""),"")</f>
        <v>2.8560000000000003</v>
      </c>
      <c r="L812" s="4" t="s">
        <v>39</v>
      </c>
      <c r="M812" s="5">
        <v>1E-3</v>
      </c>
    </row>
    <row r="813" spans="1:13" x14ac:dyDescent="0.2">
      <c r="A813" s="3">
        <v>162020000</v>
      </c>
      <c r="B813" s="4" t="s">
        <v>15</v>
      </c>
      <c r="C813" s="3">
        <v>3</v>
      </c>
      <c r="D813" s="3" cm="1">
        <f t="array" ref="D813">MIN(IFERROR(IF(C813-{0;1;2;3;4;5;6;7}&gt;=0,MATCH(C813-{0;1;2;3;4;5;6;7},C814:C$831,0)-1,""),""))</f>
        <v>0</v>
      </c>
      <c r="E813" s="4" t="s">
        <v>16</v>
      </c>
      <c r="F813" s="4" t="s">
        <v>338</v>
      </c>
      <c r="G813" s="5">
        <v>21</v>
      </c>
      <c r="H813" s="5">
        <v>0.17</v>
      </c>
      <c r="I813" s="5">
        <f>IFERROR(_xlfn.XLOOKUP(Tableau1[[#This Row],[Groupe rem. article]],$O$3:$O$6,$P$3:$P$6),"")</f>
        <v>0.2</v>
      </c>
      <c r="J813" s="5" t="str">
        <f ca="1">IFERROR(SUM(OFFSET(J813,1,1,Tableau1[[#This Row],[nombre de sous-niveau]],1)),"")</f>
        <v/>
      </c>
      <c r="K813" s="6">
        <f>IFERROR(IF(Tableau1[[#This Row],[Type Ligne]]="détail",Tableau1[[#This Row],[Quantité Totale]]*Tableau1[[#This Row],[Prix unitaire HT]]*(1-Tableau1[[#This Row],[% remise ligne]]),""),"")</f>
        <v>2.8560000000000003</v>
      </c>
      <c r="L813" s="4" t="s">
        <v>39</v>
      </c>
      <c r="M813" s="5">
        <v>0.01</v>
      </c>
    </row>
    <row r="814" spans="1:13" x14ac:dyDescent="0.2">
      <c r="A814" s="3">
        <v>162030000</v>
      </c>
      <c r="B814" s="4" t="s">
        <v>15</v>
      </c>
      <c r="C814" s="3">
        <v>3</v>
      </c>
      <c r="D814" s="3" cm="1">
        <f t="array" ref="D814">MIN(IFERROR(IF(C814-{0;1;2;3;4;5;6;7}&gt;=0,MATCH(C814-{0;1;2;3;4;5;6;7},C815:C$831,0)-1,""),""))</f>
        <v>0</v>
      </c>
      <c r="E814" s="4" t="s">
        <v>16</v>
      </c>
      <c r="F814" s="4" t="s">
        <v>179</v>
      </c>
      <c r="G814" s="5">
        <v>2.1</v>
      </c>
      <c r="H814" s="5">
        <v>1.37</v>
      </c>
      <c r="I814" s="5">
        <f>IFERROR(_xlfn.XLOOKUP(Tableau1[[#This Row],[Groupe rem. article]],$O$3:$O$6,$P$3:$P$6),"")</f>
        <v>0.2</v>
      </c>
      <c r="J814" s="5" t="str">
        <f ca="1">IFERROR(SUM(OFFSET(J814,1,1,Tableau1[[#This Row],[nombre de sous-niveau]],1)),"")</f>
        <v/>
      </c>
      <c r="K814" s="6">
        <f>IFERROR(IF(Tableau1[[#This Row],[Type Ligne]]="détail",Tableau1[[#This Row],[Quantité Totale]]*Tableau1[[#This Row],[Prix unitaire HT]]*(1-Tableau1[[#This Row],[% remise ligne]]),""),"")</f>
        <v>2.3016000000000001</v>
      </c>
      <c r="L814" s="4" t="s">
        <v>39</v>
      </c>
      <c r="M814" s="5">
        <v>0.01</v>
      </c>
    </row>
    <row r="815" spans="1:13" x14ac:dyDescent="0.2">
      <c r="A815" s="3">
        <v>162040000</v>
      </c>
      <c r="B815" s="4" t="s">
        <v>15</v>
      </c>
      <c r="C815" s="3">
        <v>3</v>
      </c>
      <c r="D815" s="3" cm="1">
        <f t="array" ref="D815">MIN(IFERROR(IF(C815-{0;1;2;3;4;5;6;7}&gt;=0,MATCH(C815-{0;1;2;3;4;5;6;7},C816:C$831,0)-1,""),""))</f>
        <v>0</v>
      </c>
      <c r="E815" s="4" t="s">
        <v>16</v>
      </c>
      <c r="F815" s="4" t="s">
        <v>339</v>
      </c>
      <c r="G815" s="5">
        <v>21</v>
      </c>
      <c r="H815" s="5">
        <v>0.17</v>
      </c>
      <c r="I815" s="5">
        <f>IFERROR(_xlfn.XLOOKUP(Tableau1[[#This Row],[Groupe rem. article]],$O$3:$O$6,$P$3:$P$6),"")</f>
        <v>0.2</v>
      </c>
      <c r="J815" s="5" t="str">
        <f ca="1">IFERROR(SUM(OFFSET(J815,1,1,Tableau1[[#This Row],[nombre de sous-niveau]],1)),"")</f>
        <v/>
      </c>
      <c r="K815" s="6">
        <f>IFERROR(IF(Tableau1[[#This Row],[Type Ligne]]="détail",Tableau1[[#This Row],[Quantité Totale]]*Tableau1[[#This Row],[Prix unitaire HT]]*(1-Tableau1[[#This Row],[% remise ligne]]),""),"")</f>
        <v>2.8560000000000003</v>
      </c>
      <c r="L815" s="4" t="s">
        <v>39</v>
      </c>
      <c r="M815" s="5">
        <v>1E-3</v>
      </c>
    </row>
    <row r="816" spans="1:13" x14ac:dyDescent="0.2">
      <c r="A816" s="3">
        <v>162050000</v>
      </c>
      <c r="B816" s="4" t="s">
        <v>15</v>
      </c>
      <c r="C816" s="3">
        <v>3</v>
      </c>
      <c r="D816" s="3" cm="1">
        <f t="array" ref="D816">MIN(IFERROR(IF(C816-{0;1;2;3;4;5;6;7}&gt;=0,MATCH(C816-{0;1;2;3;4;5;6;7},C817:C$831,0)-1,""),""))</f>
        <v>0</v>
      </c>
      <c r="E816" s="4" t="s">
        <v>16</v>
      </c>
      <c r="F816" s="4" t="s">
        <v>331</v>
      </c>
      <c r="G816" s="5">
        <v>168</v>
      </c>
      <c r="H816" s="5">
        <v>0.15</v>
      </c>
      <c r="I816" s="5">
        <f>IFERROR(_xlfn.XLOOKUP(Tableau1[[#This Row],[Groupe rem. article]],$O$3:$O$6,$P$3:$P$6),"")</f>
        <v>0.3</v>
      </c>
      <c r="J816" s="5" t="str">
        <f ca="1">IFERROR(SUM(OFFSET(J816,1,1,Tableau1[[#This Row],[nombre de sous-niveau]],1)),"")</f>
        <v/>
      </c>
      <c r="K816" s="6">
        <f>IFERROR(IF(Tableau1[[#This Row],[Type Ligne]]="détail",Tableau1[[#This Row],[Quantité Totale]]*Tableau1[[#This Row],[Prix unitaire HT]]*(1-Tableau1[[#This Row],[% remise ligne]]),""),"")</f>
        <v>17.639999999999997</v>
      </c>
      <c r="L816" s="4" t="s">
        <v>24</v>
      </c>
      <c r="M816" s="5">
        <v>5.0000000000000001E-3</v>
      </c>
    </row>
    <row r="817" spans="1:13" x14ac:dyDescent="0.2">
      <c r="A817" s="3">
        <v>162060000</v>
      </c>
      <c r="B817" s="4" t="s">
        <v>15</v>
      </c>
      <c r="C817" s="3">
        <v>3</v>
      </c>
      <c r="D817" s="3" cm="1">
        <f t="array" ref="D817">MIN(IFERROR(IF(C817-{0;1;2;3;4;5;6;7}&gt;=0,MATCH(C817-{0;1;2;3;4;5;6;7},C818:C$831,0)-1,""),""))</f>
        <v>0</v>
      </c>
      <c r="E817" s="4" t="s">
        <v>16</v>
      </c>
      <c r="F817" s="4" t="s">
        <v>340</v>
      </c>
      <c r="G817" s="5">
        <v>168</v>
      </c>
      <c r="H817" s="5">
        <v>0.4</v>
      </c>
      <c r="I817" s="5">
        <f>IFERROR(_xlfn.XLOOKUP(Tableau1[[#This Row],[Groupe rem. article]],$O$3:$O$6,$P$3:$P$6),"")</f>
        <v>0.3</v>
      </c>
      <c r="J817" s="5" t="str">
        <f ca="1">IFERROR(SUM(OFFSET(J817,1,1,Tableau1[[#This Row],[nombre de sous-niveau]],1)),"")</f>
        <v/>
      </c>
      <c r="K817" s="6">
        <f>IFERROR(IF(Tableau1[[#This Row],[Type Ligne]]="détail",Tableau1[[#This Row],[Quantité Totale]]*Tableau1[[#This Row],[Prix unitaire HT]]*(1-Tableau1[[#This Row],[% remise ligne]]),""),"")</f>
        <v>47.04</v>
      </c>
      <c r="L817" s="4" t="s">
        <v>24</v>
      </c>
      <c r="M817" s="5">
        <v>2E-3</v>
      </c>
    </row>
    <row r="818" spans="1:13" x14ac:dyDescent="0.2">
      <c r="A818" s="3">
        <v>162070000</v>
      </c>
      <c r="B818" s="4" t="s">
        <v>15</v>
      </c>
      <c r="C818" s="3">
        <v>3</v>
      </c>
      <c r="D818" s="3" cm="1">
        <f t="array" ref="D818">MIN(IFERROR(IF(C818-{0;1;2;3;4;5;6;7}&gt;=0,MATCH(C818-{0;1;2;3;4;5;6;7},C819:C$831,0)-1,""),""))</f>
        <v>0</v>
      </c>
      <c r="E818" s="4" t="s">
        <v>16</v>
      </c>
      <c r="F818" s="4" t="s">
        <v>341</v>
      </c>
      <c r="G818" s="5">
        <v>2.1000000000000001E-2</v>
      </c>
      <c r="H818" s="5">
        <v>0</v>
      </c>
      <c r="I818" s="5" t="str">
        <f>IFERROR(_xlfn.XLOOKUP(Tableau1[[#This Row],[Groupe rem. article]],$O$3:$O$6,$P$3:$P$6),"")</f>
        <v/>
      </c>
      <c r="J818" s="5" t="str">
        <f ca="1">IFERROR(SUM(OFFSET(J818,1,1,Tableau1[[#This Row],[nombre de sous-niveau]],1)),"")</f>
        <v/>
      </c>
      <c r="K818" s="6" t="str">
        <f>IFERROR(IF(Tableau1[[#This Row],[Type Ligne]]="détail",Tableau1[[#This Row],[Quantité Totale]]*Tableau1[[#This Row],[Prix unitaire HT]]*(1-Tableau1[[#This Row],[% remise ligne]]),""),"")</f>
        <v/>
      </c>
      <c r="L818" s="4" t="s">
        <v>14</v>
      </c>
      <c r="M818" s="5">
        <v>0.01</v>
      </c>
    </row>
    <row r="819" spans="1:13" x14ac:dyDescent="0.2">
      <c r="A819" s="3">
        <v>163000000</v>
      </c>
      <c r="B819" s="4" t="s">
        <v>11</v>
      </c>
      <c r="C819" s="3">
        <v>2</v>
      </c>
      <c r="D819" s="3" cm="1">
        <f t="array" ref="D819">MIN(IFERROR(IF(C819-{0;1;2;3;4;5;6;7}&gt;=0,MATCH(C819-{0;1;2;3;4;5;6;7},C820:C$831,0)-1,""),""))</f>
        <v>3</v>
      </c>
      <c r="E819" s="4" t="s">
        <v>17</v>
      </c>
      <c r="F819" s="4" t="s">
        <v>342</v>
      </c>
      <c r="G819" s="5">
        <v>5</v>
      </c>
      <c r="H819" s="5">
        <v>45.77</v>
      </c>
      <c r="I819" s="5">
        <f>IFERROR(_xlfn.XLOOKUP(Tableau1[[#This Row],[Groupe rem. article]],$O$3:$O$6,$P$3:$P$6),"")</f>
        <v>0.4</v>
      </c>
      <c r="J819" s="5">
        <f ca="1">IFERROR(SUM(OFFSET(J819,1,1,Tableau1[[#This Row],[nombre de sous-niveau]],1)),"")</f>
        <v>182.94</v>
      </c>
      <c r="K819" s="6" t="str">
        <f>IFERROR(IF(Tableau1[[#This Row],[Type Ligne]]="détail",Tableau1[[#This Row],[Quantité Totale]]*Tableau1[[#This Row],[Prix unitaire HT]]*(1-Tableau1[[#This Row],[% remise ligne]]),""),"")</f>
        <v/>
      </c>
      <c r="L819" s="4" t="s">
        <v>19</v>
      </c>
      <c r="M819" s="5">
        <v>0.313</v>
      </c>
    </row>
    <row r="820" spans="1:13" x14ac:dyDescent="0.2">
      <c r="A820" s="3">
        <v>163010000</v>
      </c>
      <c r="B820" s="4" t="s">
        <v>15</v>
      </c>
      <c r="C820" s="3">
        <v>3</v>
      </c>
      <c r="D820" s="3" cm="1">
        <f t="array" ref="D820">MIN(IFERROR(IF(C820-{0;1;2;3;4;5;6;7}&gt;=0,MATCH(C820-{0;1;2;3;4;5;6;7},C821:C$831,0)-1,""),""))</f>
        <v>0</v>
      </c>
      <c r="E820" s="4" t="s">
        <v>16</v>
      </c>
      <c r="F820" s="4" t="s">
        <v>343</v>
      </c>
      <c r="G820" s="5">
        <v>5</v>
      </c>
      <c r="H820" s="5">
        <v>43.57</v>
      </c>
      <c r="I820" s="5">
        <f>IFERROR(_xlfn.XLOOKUP(Tableau1[[#This Row],[Groupe rem. article]],$O$3:$O$6,$P$3:$P$6),"")</f>
        <v>0.2</v>
      </c>
      <c r="J820" s="5" t="str">
        <f ca="1">IFERROR(SUM(OFFSET(J820,1,1,Tableau1[[#This Row],[nombre de sous-niveau]],1)),"")</f>
        <v/>
      </c>
      <c r="K820" s="6">
        <f>IFERROR(IF(Tableau1[[#This Row],[Type Ligne]]="détail",Tableau1[[#This Row],[Quantité Totale]]*Tableau1[[#This Row],[Prix unitaire HT]]*(1-Tableau1[[#This Row],[% remise ligne]]),""),"")</f>
        <v>174.28</v>
      </c>
      <c r="L820" s="4" t="s">
        <v>39</v>
      </c>
      <c r="M820" s="5">
        <v>0.15</v>
      </c>
    </row>
    <row r="821" spans="1:13" x14ac:dyDescent="0.2">
      <c r="A821" s="3">
        <v>163020000</v>
      </c>
      <c r="B821" s="4" t="s">
        <v>15</v>
      </c>
      <c r="C821" s="3">
        <v>3</v>
      </c>
      <c r="D821" s="3" cm="1">
        <f t="array" ref="D821">MIN(IFERROR(IF(C821-{0;1;2;3;4;5;6;7}&gt;=0,MATCH(C821-{0;1;2;3;4;5;6;7},C822:C$831,0)-1,""),""))</f>
        <v>0</v>
      </c>
      <c r="E821" s="4" t="s">
        <v>16</v>
      </c>
      <c r="F821" s="4" t="s">
        <v>35</v>
      </c>
      <c r="G821" s="5">
        <v>20</v>
      </c>
      <c r="H821" s="5">
        <v>7.0000000000000007E-2</v>
      </c>
      <c r="I821" s="5">
        <f>IFERROR(_xlfn.XLOOKUP(Tableau1[[#This Row],[Groupe rem. article]],$O$3:$O$6,$P$3:$P$6),"")</f>
        <v>0.3</v>
      </c>
      <c r="J821" s="5" t="str">
        <f ca="1">IFERROR(SUM(OFFSET(J821,1,1,Tableau1[[#This Row],[nombre de sous-niveau]],1)),"")</f>
        <v/>
      </c>
      <c r="K821" s="6">
        <f>IFERROR(IF(Tableau1[[#This Row],[Type Ligne]]="détail",Tableau1[[#This Row],[Quantité Totale]]*Tableau1[[#This Row],[Prix unitaire HT]]*(1-Tableau1[[#This Row],[% remise ligne]]),""),"")</f>
        <v>0.98</v>
      </c>
      <c r="L821" s="4" t="s">
        <v>24</v>
      </c>
      <c r="M821" s="5">
        <v>3.0000000000000001E-3</v>
      </c>
    </row>
    <row r="822" spans="1:13" x14ac:dyDescent="0.2">
      <c r="A822" s="3">
        <v>163030000</v>
      </c>
      <c r="B822" s="4" t="s">
        <v>15</v>
      </c>
      <c r="C822" s="3">
        <v>3</v>
      </c>
      <c r="D822" s="3" cm="1">
        <f t="array" ref="D822">MIN(IFERROR(IF(C822-{0;1;2;3;4;5;6;7}&gt;=0,MATCH(C822-{0;1;2;3;4;5;6;7},C823:C$831,0)-1,""),""))</f>
        <v>0</v>
      </c>
      <c r="E822" s="4" t="s">
        <v>16</v>
      </c>
      <c r="F822" s="4" t="s">
        <v>177</v>
      </c>
      <c r="G822" s="5">
        <v>10</v>
      </c>
      <c r="H822" s="5">
        <v>0.96</v>
      </c>
      <c r="I822" s="5">
        <f>IFERROR(_xlfn.XLOOKUP(Tableau1[[#This Row],[Groupe rem. article]],$O$3:$O$6,$P$3:$P$6),"")</f>
        <v>0.2</v>
      </c>
      <c r="J822" s="5" t="str">
        <f ca="1">IFERROR(SUM(OFFSET(J822,1,1,Tableau1[[#This Row],[nombre de sous-niveau]],1)),"")</f>
        <v/>
      </c>
      <c r="K822" s="6">
        <f>IFERROR(IF(Tableau1[[#This Row],[Type Ligne]]="détail",Tableau1[[#This Row],[Quantité Totale]]*Tableau1[[#This Row],[Prix unitaire HT]]*(1-Tableau1[[#This Row],[% remise ligne]]),""),"")</f>
        <v>7.68</v>
      </c>
      <c r="L822" s="4" t="s">
        <v>39</v>
      </c>
      <c r="M822" s="5">
        <v>0.16</v>
      </c>
    </row>
    <row r="823" spans="1:13" x14ac:dyDescent="0.2">
      <c r="A823" s="3">
        <v>164000000</v>
      </c>
      <c r="B823" s="4" t="s">
        <v>15</v>
      </c>
      <c r="C823" s="3">
        <v>2</v>
      </c>
      <c r="D823" s="3" cm="1">
        <f t="array" ref="D823">MIN(IFERROR(IF(C823-{0;1;2;3;4;5;6;7}&gt;=0,MATCH(C823-{0;1;2;3;4;5;6;7},C824:C$831,0)-1,""),""))</f>
        <v>0</v>
      </c>
      <c r="E823" s="4" t="s">
        <v>16</v>
      </c>
      <c r="F823" s="4" t="s">
        <v>344</v>
      </c>
      <c r="G823" s="5">
        <v>1</v>
      </c>
      <c r="H823" s="5">
        <v>0</v>
      </c>
      <c r="I823" s="5" t="str">
        <f>IFERROR(_xlfn.XLOOKUP(Tableau1[[#This Row],[Groupe rem. article]],$O$3:$O$6,$P$3:$P$6),"")</f>
        <v/>
      </c>
      <c r="J823" s="5" t="str">
        <f ca="1">IFERROR(SUM(OFFSET(J823,1,1,Tableau1[[#This Row],[nombre de sous-niveau]],1)),"")</f>
        <v/>
      </c>
      <c r="K823" s="6" t="str">
        <f>IFERROR(IF(Tableau1[[#This Row],[Type Ligne]]="détail",Tableau1[[#This Row],[Quantité Totale]]*Tableau1[[#This Row],[Prix unitaire HT]]*(1-Tableau1[[#This Row],[% remise ligne]]),""),"")</f>
        <v/>
      </c>
      <c r="L823" s="4" t="s">
        <v>14</v>
      </c>
      <c r="M823" s="5">
        <v>0.01</v>
      </c>
    </row>
    <row r="824" spans="1:13" x14ac:dyDescent="0.2">
      <c r="A824" s="3">
        <v>165000000</v>
      </c>
      <c r="B824" s="4" t="s">
        <v>15</v>
      </c>
      <c r="C824" s="3">
        <v>2</v>
      </c>
      <c r="D824" s="3" cm="1">
        <f t="array" ref="D824">MIN(IFERROR(IF(C824-{0;1;2;3;4;5;6;7}&gt;=0,MATCH(C824-{0;1;2;3;4;5;6;7},C825:C$831,0)-1,""),""))</f>
        <v>0</v>
      </c>
      <c r="E824" s="4" t="s">
        <v>16</v>
      </c>
      <c r="F824" s="4" t="s">
        <v>345</v>
      </c>
      <c r="G824" s="5">
        <v>5</v>
      </c>
      <c r="H824" s="5">
        <v>0</v>
      </c>
      <c r="I824" s="5" t="str">
        <f>IFERROR(_xlfn.XLOOKUP(Tableau1[[#This Row],[Groupe rem. article]],$O$3:$O$6,$P$3:$P$6),"")</f>
        <v/>
      </c>
      <c r="J824" s="5" t="str">
        <f ca="1">IFERROR(SUM(OFFSET(J824,1,1,Tableau1[[#This Row],[nombre de sous-niveau]],1)),"")</f>
        <v/>
      </c>
      <c r="K824" s="6" t="str">
        <f>IFERROR(IF(Tableau1[[#This Row],[Type Ligne]]="détail",Tableau1[[#This Row],[Quantité Totale]]*Tableau1[[#This Row],[Prix unitaire HT]]*(1-Tableau1[[#This Row],[% remise ligne]]),""),"")</f>
        <v/>
      </c>
      <c r="L824" s="4" t="s">
        <v>14</v>
      </c>
      <c r="M824" s="5">
        <v>0.01</v>
      </c>
    </row>
    <row r="825" spans="1:13" x14ac:dyDescent="0.2">
      <c r="A825" s="3">
        <v>166000000</v>
      </c>
      <c r="B825" s="4" t="s">
        <v>11</v>
      </c>
      <c r="C825" s="3">
        <v>1</v>
      </c>
      <c r="D825" s="3" cm="1">
        <f t="array" ref="D825">MIN(IFERROR(IF(C825-{0;1;2;3;4;5;6;7}&gt;=0,MATCH(C825-{0;1;2;3;4;5;6;7},C826:C$831,0)-1,""),""))</f>
        <v>4</v>
      </c>
      <c r="E825" s="4" t="s">
        <v>12</v>
      </c>
      <c r="F825" s="4" t="s">
        <v>14</v>
      </c>
      <c r="G825" s="5">
        <v>1</v>
      </c>
      <c r="H825" s="5">
        <v>0</v>
      </c>
      <c r="I825" s="5" t="str">
        <f>IFERROR(_xlfn.XLOOKUP(Tableau1[[#This Row],[Groupe rem. article]],$O$3:$O$6,$P$3:$P$6),"")</f>
        <v/>
      </c>
      <c r="J825" s="5">
        <f ca="1">IFERROR(SUM(OFFSET(J825,1,1,Tableau1[[#This Row],[nombre de sous-niveau]],1)),"")</f>
        <v>0</v>
      </c>
      <c r="K825" s="6" t="str">
        <f>IFERROR(IF(Tableau1[[#This Row],[Type Ligne]]="détail",Tableau1[[#This Row],[Quantité Totale]]*Tableau1[[#This Row],[Prix unitaire HT]]*(1-Tableau1[[#This Row],[% remise ligne]]),""),"")</f>
        <v/>
      </c>
      <c r="L825" s="4" t="s">
        <v>14</v>
      </c>
      <c r="M825" s="5">
        <v>0.04</v>
      </c>
    </row>
    <row r="826" spans="1:13" x14ac:dyDescent="0.2">
      <c r="A826" s="3">
        <v>167000000</v>
      </c>
      <c r="B826" s="4" t="s">
        <v>15</v>
      </c>
      <c r="C826" s="3">
        <v>2</v>
      </c>
      <c r="D826" s="3" cm="1">
        <f t="array" ref="D826">MIN(IFERROR(IF(C826-{0;1;2;3;4;5;6;7}&gt;=0,MATCH(C826-{0;1;2;3;4;5;6;7},C827:C$831,0)-1,""),""))</f>
        <v>0</v>
      </c>
      <c r="E826" s="4" t="s">
        <v>16</v>
      </c>
      <c r="F826" s="4" t="s">
        <v>346</v>
      </c>
      <c r="G826" s="5">
        <v>1</v>
      </c>
      <c r="H826" s="5">
        <v>0</v>
      </c>
      <c r="I826" s="5" t="str">
        <f>IFERROR(_xlfn.XLOOKUP(Tableau1[[#This Row],[Groupe rem. article]],$O$3:$O$6,$P$3:$P$6),"")</f>
        <v/>
      </c>
      <c r="J826" s="5" t="str">
        <f ca="1">IFERROR(SUM(OFFSET(J826,1,1,Tableau1[[#This Row],[nombre de sous-niveau]],1)),"")</f>
        <v/>
      </c>
      <c r="K826" s="6" t="str">
        <f>IFERROR(IF(Tableau1[[#This Row],[Type Ligne]]="détail",Tableau1[[#This Row],[Quantité Totale]]*Tableau1[[#This Row],[Prix unitaire HT]]*(1-Tableau1[[#This Row],[% remise ligne]]),""),"")</f>
        <v/>
      </c>
      <c r="L826" s="4" t="s">
        <v>14</v>
      </c>
      <c r="M826" s="5">
        <v>0.01</v>
      </c>
    </row>
    <row r="827" spans="1:13" x14ac:dyDescent="0.2">
      <c r="A827" s="3">
        <v>168000000</v>
      </c>
      <c r="B827" s="4" t="s">
        <v>15</v>
      </c>
      <c r="C827" s="3">
        <v>2</v>
      </c>
      <c r="D827" s="3" cm="1">
        <f t="array" ref="D827">MIN(IFERROR(IF(C827-{0;1;2;3;4;5;6;7}&gt;=0,MATCH(C827-{0;1;2;3;4;5;6;7},C828:C$831,0)-1,""),""))</f>
        <v>0</v>
      </c>
      <c r="E827" s="4" t="s">
        <v>16</v>
      </c>
      <c r="F827" s="4" t="s">
        <v>347</v>
      </c>
      <c r="G827" s="5">
        <v>1</v>
      </c>
      <c r="H827" s="5">
        <v>0</v>
      </c>
      <c r="I827" s="5" t="str">
        <f>IFERROR(_xlfn.XLOOKUP(Tableau1[[#This Row],[Groupe rem. article]],$O$3:$O$6,$P$3:$P$6),"")</f>
        <v/>
      </c>
      <c r="J827" s="5" t="str">
        <f ca="1">IFERROR(SUM(OFFSET(J827,1,1,Tableau1[[#This Row],[nombre de sous-niveau]],1)),"")</f>
        <v/>
      </c>
      <c r="K827" s="6" t="str">
        <f>IFERROR(IF(Tableau1[[#This Row],[Type Ligne]]="détail",Tableau1[[#This Row],[Quantité Totale]]*Tableau1[[#This Row],[Prix unitaire HT]]*(1-Tableau1[[#This Row],[% remise ligne]]),""),"")</f>
        <v/>
      </c>
      <c r="L827" s="4" t="s">
        <v>14</v>
      </c>
      <c r="M827" s="5">
        <v>0.01</v>
      </c>
    </row>
    <row r="828" spans="1:13" x14ac:dyDescent="0.2">
      <c r="A828" s="3">
        <v>169000000</v>
      </c>
      <c r="B828" s="4" t="s">
        <v>15</v>
      </c>
      <c r="C828" s="3">
        <v>2</v>
      </c>
      <c r="D828" s="3" cm="1">
        <f t="array" ref="D828">MIN(IFERROR(IF(C828-{0;1;2;3;4;5;6;7}&gt;=0,MATCH(C828-{0;1;2;3;4;5;6;7},C829:C$831,0)-1,""),""))</f>
        <v>0</v>
      </c>
      <c r="E828" s="4" t="s">
        <v>16</v>
      </c>
      <c r="F828" s="4" t="s">
        <v>348</v>
      </c>
      <c r="G828" s="5">
        <v>1</v>
      </c>
      <c r="H828" s="5">
        <v>0</v>
      </c>
      <c r="I828" s="5" t="str">
        <f>IFERROR(_xlfn.XLOOKUP(Tableau1[[#This Row],[Groupe rem. article]],$O$3:$O$6,$P$3:$P$6),"")</f>
        <v/>
      </c>
      <c r="J828" s="5" t="str">
        <f ca="1">IFERROR(SUM(OFFSET(J828,1,1,Tableau1[[#This Row],[nombre de sous-niveau]],1)),"")</f>
        <v/>
      </c>
      <c r="K828" s="6" t="str">
        <f>IFERROR(IF(Tableau1[[#This Row],[Type Ligne]]="détail",Tableau1[[#This Row],[Quantité Totale]]*Tableau1[[#This Row],[Prix unitaire HT]]*(1-Tableau1[[#This Row],[% remise ligne]]),""),"")</f>
        <v/>
      </c>
      <c r="L828" s="4" t="s">
        <v>14</v>
      </c>
      <c r="M828" s="5">
        <v>0.01</v>
      </c>
    </row>
    <row r="829" spans="1:13" x14ac:dyDescent="0.2">
      <c r="A829" s="3">
        <v>170000000</v>
      </c>
      <c r="B829" s="4" t="s">
        <v>15</v>
      </c>
      <c r="C829" s="3">
        <v>2</v>
      </c>
      <c r="D829" s="3" cm="1">
        <f t="array" ref="D829">MIN(IFERROR(IF(C829-{0;1;2;3;4;5;6;7}&gt;=0,MATCH(C829-{0;1;2;3;4;5;6;7},C830:C$831,0)-1,""),""))</f>
        <v>0</v>
      </c>
      <c r="E829" s="4" t="s">
        <v>16</v>
      </c>
      <c r="F829" s="4" t="s">
        <v>349</v>
      </c>
      <c r="G829" s="5">
        <v>1</v>
      </c>
      <c r="H829" s="5">
        <v>0</v>
      </c>
      <c r="I829" s="5" t="str">
        <f>IFERROR(_xlfn.XLOOKUP(Tableau1[[#This Row],[Groupe rem. article]],$O$3:$O$6,$P$3:$P$6),"")</f>
        <v/>
      </c>
      <c r="J829" s="5" t="str">
        <f ca="1">IFERROR(SUM(OFFSET(J829,1,1,Tableau1[[#This Row],[nombre de sous-niveau]],1)),"")</f>
        <v/>
      </c>
      <c r="K829" s="6" t="str">
        <f>IFERROR(IF(Tableau1[[#This Row],[Type Ligne]]="détail",Tableau1[[#This Row],[Quantité Totale]]*Tableau1[[#This Row],[Prix unitaire HT]]*(1-Tableau1[[#This Row],[% remise ligne]]),""),"")</f>
        <v/>
      </c>
      <c r="L829" s="4" t="s">
        <v>14</v>
      </c>
      <c r="M829" s="5">
        <v>0.01</v>
      </c>
    </row>
    <row r="830" spans="1:13" x14ac:dyDescent="0.2">
      <c r="A830" s="3">
        <v>171000000</v>
      </c>
      <c r="B830" s="4" t="s">
        <v>11</v>
      </c>
      <c r="C830" s="3">
        <v>1</v>
      </c>
      <c r="D830" s="3" cm="1">
        <f t="array" ref="D830">MIN(IFERROR(IF(C830-{0;1;2;3;4;5;6;7}&gt;=0,MATCH(C830-{0;1;2;3;4;5;6;7},C831:C$831,0)-1,""),""))</f>
        <v>0</v>
      </c>
      <c r="E830" s="4" t="s">
        <v>12</v>
      </c>
      <c r="F830" s="4" t="s">
        <v>14</v>
      </c>
      <c r="G830" s="5">
        <v>1</v>
      </c>
      <c r="H830" s="5">
        <v>0</v>
      </c>
      <c r="I830" s="5" t="str">
        <f>IFERROR(_xlfn.XLOOKUP(Tableau1[[#This Row],[Groupe rem. article]],$O$3:$O$6,$P$3:$P$6),"")</f>
        <v/>
      </c>
      <c r="J830" s="5" t="str">
        <f ca="1">IFERROR(SUM(OFFSET(J830,1,1,Tableau1[[#This Row],[nombre de sous-niveau]],1)),"")</f>
        <v/>
      </c>
      <c r="K830" s="6" t="str">
        <f>IFERROR(IF(Tableau1[[#This Row],[Type Ligne]]="détail",Tableau1[[#This Row],[Quantité Totale]]*Tableau1[[#This Row],[Prix unitaire HT]]*(1-Tableau1[[#This Row],[% remise ligne]]),""),"")</f>
        <v/>
      </c>
      <c r="L830" s="4" t="s">
        <v>14</v>
      </c>
      <c r="M830" s="5">
        <v>0</v>
      </c>
    </row>
    <row r="831" spans="1:13" x14ac:dyDescent="0.2">
      <c r="A831" s="3">
        <v>172000000</v>
      </c>
      <c r="B831" s="4" t="s">
        <v>15</v>
      </c>
      <c r="C831" s="3">
        <v>2</v>
      </c>
      <c r="D831" s="3" cm="1">
        <f t="array" ref="D831">MIN(IFERROR(IF(C831-{0;1;2;3;4;5;6;7}&gt;=0,MATCH(C831-{0;1;2;3;4;5;6;7},C$831:C832,0)-1,""),""))</f>
        <v>0</v>
      </c>
      <c r="E831" s="4" t="s">
        <v>16</v>
      </c>
      <c r="F831" s="4" t="s">
        <v>350</v>
      </c>
      <c r="G831" s="5">
        <v>1478.4</v>
      </c>
      <c r="H831" s="5">
        <v>0</v>
      </c>
      <c r="I831" s="5" t="str">
        <f>IFERROR(_xlfn.XLOOKUP(Tableau1[[#This Row],[Groupe rem. article]],$O$3:$O$6,$P$3:$P$6),"")</f>
        <v/>
      </c>
      <c r="J831" s="5" t="str">
        <f ca="1">IFERROR(SUM(OFFSET(J831,1,1,Tableau1[[#This Row],[nombre de sous-niveau]],1)),"")</f>
        <v/>
      </c>
      <c r="K831" s="6" t="str">
        <f>IFERROR(IF(Tableau1[[#This Row],[Type Ligne]]="détail",Tableau1[[#This Row],[Quantité Totale]]*Tableau1[[#This Row],[Prix unitaire HT]]*(1-Tableau1[[#This Row],[% remise ligne]]),""),"")</f>
        <v/>
      </c>
      <c r="L831" s="4" t="s">
        <v>14</v>
      </c>
      <c r="M831" s="5">
        <v>0</v>
      </c>
    </row>
  </sheetData>
  <phoneticPr fontId="21" type="noConversion"/>
  <conditionalFormatting sqref="A2:M831">
    <cfRule type="expression" dxfId="2" priority="1">
      <formula>$E2="Kit"</formula>
    </cfRule>
    <cfRule type="expression" dxfId="1" priority="2">
      <formula>$E2="Chapitre"</formula>
    </cfRule>
  </conditionalFormatting>
  <pageMargins left="0.78740157499999996" right="0.78740157499999996" top="0.984251969" bottom="0.984251969" header="0.4921259845" footer="0.4921259845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7" sqref="B7"/>
    </sheetView>
  </sheetViews>
  <sheetFormatPr baseColWidth="10" defaultRowHeight="12.75" x14ac:dyDescent="0.2"/>
  <sheetData>
    <row r="1" spans="1:1" ht="15.75" x14ac:dyDescent="0.25">
      <c r="A1" s="1" t="s">
        <v>0</v>
      </c>
    </row>
    <row r="2" spans="1:1" ht="32.25" x14ac:dyDescent="0.2">
      <c r="A2" s="2" t="s">
        <v>351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Afficher - Détail ligne vente </vt:lpstr>
      <vt:lpstr>Technical Comment FactBox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BRIFFAULT</dc:creator>
  <cp:lastModifiedBy>Nicolas BRIFFAULT</cp:lastModifiedBy>
  <dcterms:created xsi:type="dcterms:W3CDTF">2021-09-26T20:33:27Z</dcterms:created>
  <dcterms:modified xsi:type="dcterms:W3CDTF">2021-09-26T21:25:25Z</dcterms:modified>
</cp:coreProperties>
</file>