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0115" windowHeight="7995"/>
  </bookViews>
  <sheets>
    <sheet name="meilleur fourn. et cout unitair" sheetId="1" r:id="rId1"/>
    <sheet name="Wang " sheetId="10" r:id="rId2"/>
    <sheet name="Kose " sheetId="11" r:id="rId3"/>
    <sheet name="Atlas " sheetId="13" r:id="rId4"/>
    <sheet name="Kumpas" sheetId="9" r:id="rId5"/>
  </sheets>
  <calcPr calcId="125725"/>
</workbook>
</file>

<file path=xl/calcChain.xml><?xml version="1.0" encoding="utf-8"?>
<calcChain xmlns="http://schemas.openxmlformats.org/spreadsheetml/2006/main">
  <c r="D3" i="1"/>
  <c r="C3"/>
  <c r="B3"/>
  <c r="D12" i="13"/>
  <c r="B7"/>
  <c r="D8" s="1"/>
  <c r="D6"/>
  <c r="D5"/>
  <c r="D4"/>
  <c r="D3"/>
  <c r="D2"/>
  <c r="D7" s="1"/>
  <c r="D15" i="10"/>
  <c r="D12" i="11"/>
  <c r="B7"/>
  <c r="D8" s="1"/>
  <c r="D6"/>
  <c r="D5"/>
  <c r="D4"/>
  <c r="D3"/>
  <c r="D2"/>
  <c r="D7" s="1"/>
  <c r="D12" i="10"/>
  <c r="B7"/>
  <c r="D8" s="1"/>
  <c r="D6"/>
  <c r="D5"/>
  <c r="D4"/>
  <c r="D3"/>
  <c r="D2"/>
  <c r="D7" s="1"/>
  <c r="D8" i="9"/>
  <c r="B7"/>
  <c r="D12"/>
  <c r="D6"/>
  <c r="D5"/>
  <c r="D4"/>
  <c r="D3"/>
  <c r="D2"/>
  <c r="D9" i="13" l="1"/>
  <c r="D9" i="11"/>
  <c r="D9" i="10"/>
  <c r="D7" i="9"/>
  <c r="D10" i="13" l="1"/>
  <c r="D11"/>
  <c r="D10" i="11"/>
  <c r="D11" s="1"/>
  <c r="D10" i="10"/>
  <c r="D11" s="1"/>
  <c r="D9" i="9"/>
  <c r="D13" i="13" l="1"/>
  <c r="D14" s="1"/>
  <c r="D15" s="1"/>
  <c r="D13" i="11"/>
  <c r="D14"/>
  <c r="D13" i="10"/>
  <c r="D14"/>
  <c r="D10" i="9"/>
  <c r="D11" s="1"/>
  <c r="D13" s="1"/>
  <c r="D14" s="1"/>
  <c r="E3" i="1" s="1"/>
  <c r="B9" l="1"/>
  <c r="A9" s="1"/>
</calcChain>
</file>

<file path=xl/sharedStrings.xml><?xml version="1.0" encoding="utf-8"?>
<sst xmlns="http://schemas.openxmlformats.org/spreadsheetml/2006/main" count="115" uniqueCount="34">
  <si>
    <t>Produit 1</t>
  </si>
  <si>
    <t>Produit 2</t>
  </si>
  <si>
    <t>Produit 3</t>
  </si>
  <si>
    <t>Produit 4</t>
  </si>
  <si>
    <t>Produit 5</t>
  </si>
  <si>
    <t>Quantité</t>
  </si>
  <si>
    <t>Prix Unitaire HT</t>
  </si>
  <si>
    <t>Total HT 1</t>
  </si>
  <si>
    <t>Remise tranche</t>
  </si>
  <si>
    <t>Total HT 2</t>
  </si>
  <si>
    <t>Remise exceptionnelle</t>
  </si>
  <si>
    <t>Total HT 3</t>
  </si>
  <si>
    <t>Port</t>
  </si>
  <si>
    <t>Assurance</t>
  </si>
  <si>
    <t>Total HT 4</t>
  </si>
  <si>
    <t>Remise par tranche</t>
  </si>
  <si>
    <t>moins de 100</t>
  </si>
  <si>
    <t>entre 100 et 200</t>
  </si>
  <si>
    <t>entre 200 et 300</t>
  </si>
  <si>
    <t>entre 300 et 500</t>
  </si>
  <si>
    <t>plus de 500</t>
  </si>
  <si>
    <t>Total final HT en $</t>
  </si>
  <si>
    <t>Total final HT en €</t>
  </si>
  <si>
    <t>Frais de port</t>
  </si>
  <si>
    <t>Wang</t>
  </si>
  <si>
    <t>Kose</t>
  </si>
  <si>
    <t>Atlas</t>
  </si>
  <si>
    <t>Kumpas</t>
  </si>
  <si>
    <t>Prix des fournisseurs</t>
  </si>
  <si>
    <t>Prix unitaire des produits à l'arrivée</t>
  </si>
  <si>
    <t>Fournisseur le moins cher</t>
  </si>
  <si>
    <t xml:space="preserve">Quantité totale </t>
  </si>
  <si>
    <t>% de remise par tranche</t>
  </si>
  <si>
    <t>% de remise exceptionnelle</t>
  </si>
</sst>
</file>

<file path=xl/styles.xml><?xml version="1.0" encoding="utf-8"?>
<styleSheet xmlns="http://schemas.openxmlformats.org/spreadsheetml/2006/main">
  <numFmts count="2">
    <numFmt numFmtId="164" formatCode="[$$-409]#,##0.00"/>
    <numFmt numFmtId="165" formatCode="#,##0.00\ &quot;€&quot;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31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77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0" fillId="2" borderId="2" xfId="0" applyFill="1" applyBorder="1"/>
    <xf numFmtId="164" fontId="0" fillId="2" borderId="18" xfId="0" applyNumberFormat="1" applyFill="1" applyBorder="1"/>
    <xf numFmtId="0" fontId="0" fillId="2" borderId="4" xfId="0" applyFill="1" applyBorder="1"/>
    <xf numFmtId="164" fontId="0" fillId="2" borderId="19" xfId="0" applyNumberFormat="1" applyFill="1" applyBorder="1"/>
    <xf numFmtId="0" fontId="0" fillId="2" borderId="6" xfId="0" applyFill="1" applyBorder="1"/>
    <xf numFmtId="164" fontId="0" fillId="2" borderId="20" xfId="0" applyNumberFormat="1" applyFill="1" applyBorder="1"/>
    <xf numFmtId="10" fontId="0" fillId="2" borderId="9" xfId="0" applyNumberFormat="1" applyFill="1" applyBorder="1"/>
    <xf numFmtId="10" fontId="0" fillId="2" borderId="5" xfId="0" applyNumberFormat="1" applyFill="1" applyBorder="1"/>
    <xf numFmtId="10" fontId="0" fillId="2" borderId="7" xfId="0" applyNumberFormat="1" applyFill="1" applyBorder="1"/>
    <xf numFmtId="164" fontId="0" fillId="3" borderId="3" xfId="0" applyNumberFormat="1" applyFill="1" applyBorder="1"/>
    <xf numFmtId="164" fontId="0" fillId="3" borderId="5" xfId="0" applyNumberFormat="1" applyFill="1" applyBorder="1"/>
    <xf numFmtId="164" fontId="0" fillId="3" borderId="7" xfId="0" applyNumberFormat="1" applyFill="1" applyBorder="1"/>
    <xf numFmtId="165" fontId="0" fillId="3" borderId="7" xfId="0" applyNumberFormat="1" applyFill="1" applyBorder="1"/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4" xfId="0" applyFill="1" applyBorder="1"/>
    <xf numFmtId="0" fontId="0" fillId="4" borderId="6" xfId="0" applyFill="1" applyBorder="1"/>
    <xf numFmtId="0" fontId="0" fillId="4" borderId="8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1" xfId="0" applyFill="1" applyBorder="1"/>
    <xf numFmtId="0" fontId="0" fillId="3" borderId="10" xfId="0" applyFill="1" applyBorder="1" applyAlignment="1">
      <alignment horizontal="center"/>
    </xf>
    <xf numFmtId="0" fontId="0" fillId="4" borderId="21" xfId="0" applyFill="1" applyBorder="1"/>
    <xf numFmtId="165" fontId="0" fillId="2" borderId="18" xfId="0" applyNumberFormat="1" applyFill="1" applyBorder="1"/>
    <xf numFmtId="165" fontId="0" fillId="2" borderId="19" xfId="0" applyNumberFormat="1" applyFill="1" applyBorder="1"/>
    <xf numFmtId="165" fontId="0" fillId="2" borderId="20" xfId="0" applyNumberFormat="1" applyFill="1" applyBorder="1"/>
    <xf numFmtId="165" fontId="0" fillId="3" borderId="3" xfId="0" applyNumberFormat="1" applyFill="1" applyBorder="1"/>
    <xf numFmtId="165" fontId="0" fillId="3" borderId="5" xfId="0" applyNumberFormat="1" applyFill="1" applyBorder="1"/>
    <xf numFmtId="165" fontId="0" fillId="3" borderId="22" xfId="0" applyNumberFormat="1" applyFill="1" applyBorder="1"/>
    <xf numFmtId="165" fontId="0" fillId="3" borderId="10" xfId="0" applyNumberFormat="1" applyFill="1" applyBorder="1"/>
    <xf numFmtId="165" fontId="0" fillId="3" borderId="17" xfId="0" applyNumberFormat="1" applyFill="1" applyBorder="1"/>
    <xf numFmtId="165" fontId="0" fillId="3" borderId="11" xfId="0" applyNumberFormat="1" applyFill="1" applyBorder="1"/>
    <xf numFmtId="165" fontId="0" fillId="3" borderId="11" xfId="0" applyNumberFormat="1" applyFill="1" applyBorder="1" applyAlignment="1">
      <alignment horizontal="center"/>
    </xf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  <xf numFmtId="0" fontId="0" fillId="4" borderId="11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4" borderId="1" xfId="0" applyFill="1" applyBorder="1" applyAlignment="1">
      <alignment horizontal="center"/>
    </xf>
    <xf numFmtId="10" fontId="0" fillId="0" borderId="23" xfId="0" applyNumberFormat="1" applyFill="1" applyBorder="1"/>
    <xf numFmtId="0" fontId="0" fillId="0" borderId="0" xfId="0" applyBorder="1"/>
    <xf numFmtId="0" fontId="0" fillId="0" borderId="30" xfId="0" applyBorder="1"/>
    <xf numFmtId="0" fontId="0" fillId="3" borderId="12" xfId="0" applyFill="1" applyBorder="1"/>
    <xf numFmtId="0" fontId="0" fillId="4" borderId="8" xfId="0" applyFill="1" applyBorder="1"/>
    <xf numFmtId="165" fontId="0" fillId="3" borderId="9" xfId="0" applyNumberFormat="1" applyFill="1" applyBorder="1"/>
    <xf numFmtId="165" fontId="0" fillId="4" borderId="2" xfId="0" applyNumberFormat="1" applyFill="1" applyBorder="1"/>
    <xf numFmtId="165" fontId="0" fillId="4" borderId="4" xfId="0" applyNumberFormat="1" applyFill="1" applyBorder="1"/>
    <xf numFmtId="165" fontId="0" fillId="0" borderId="0" xfId="0" applyNumberFormat="1" applyFill="1" applyBorder="1" applyAlignment="1">
      <alignment horizontal="right"/>
    </xf>
    <xf numFmtId="0" fontId="0" fillId="3" borderId="26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25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10" fontId="0" fillId="0" borderId="30" xfId="0" applyNumberFormat="1" applyFill="1" applyBorder="1"/>
    <xf numFmtId="0" fontId="0" fillId="2" borderId="11" xfId="0" applyFill="1" applyBorder="1" applyAlignment="1">
      <alignment horizontal="center"/>
    </xf>
    <xf numFmtId="0" fontId="0" fillId="4" borderId="10" xfId="0" applyFill="1" applyBorder="1"/>
    <xf numFmtId="165" fontId="0" fillId="2" borderId="11" xfId="0" applyNumberFormat="1" applyFill="1" applyBorder="1"/>
    <xf numFmtId="164" fontId="0" fillId="3" borderId="9" xfId="0" applyNumberFormat="1" applyFill="1" applyBorder="1"/>
    <xf numFmtId="164" fontId="0" fillId="2" borderId="11" xfId="0" applyNumberFormat="1" applyFill="1" applyBorder="1"/>
    <xf numFmtId="10" fontId="0" fillId="2" borderId="1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8"/>
  <sheetViews>
    <sheetView tabSelected="1" workbookViewId="0">
      <selection activeCell="A9" sqref="A9"/>
    </sheetView>
  </sheetViews>
  <sheetFormatPr baseColWidth="10" defaultRowHeight="15"/>
  <cols>
    <col min="1" max="1" width="16.85546875" bestFit="1" customWidth="1"/>
    <col min="2" max="3" width="11.42578125" customWidth="1"/>
  </cols>
  <sheetData>
    <row r="1" spans="1:5" ht="16.5" thickTop="1" thickBot="1">
      <c r="B1" s="63" t="s">
        <v>28</v>
      </c>
      <c r="C1" s="64"/>
      <c r="D1" s="64"/>
      <c r="E1" s="65"/>
    </row>
    <row r="2" spans="1:5" ht="16.5" thickTop="1" thickBot="1">
      <c r="B2" s="20" t="s">
        <v>24</v>
      </c>
      <c r="C2" s="21" t="s">
        <v>25</v>
      </c>
      <c r="D2" s="21" t="s">
        <v>26</v>
      </c>
      <c r="E2" s="22" t="s">
        <v>27</v>
      </c>
    </row>
    <row r="3" spans="1:5" ht="16.5" thickTop="1" thickBot="1">
      <c r="A3" s="28" t="s">
        <v>22</v>
      </c>
      <c r="B3" s="37">
        <f>'Wang '!D15</f>
        <v>0</v>
      </c>
      <c r="C3" s="38">
        <f>'Kose '!D14</f>
        <v>0</v>
      </c>
      <c r="D3" s="38">
        <f>'Atlas '!D15</f>
        <v>0</v>
      </c>
      <c r="E3" s="39">
        <f>Kumpas!D14</f>
        <v>0</v>
      </c>
    </row>
    <row r="4" spans="1:5" ht="15.75" thickTop="1"/>
    <row r="7" spans="1:5" ht="15.75" thickBot="1"/>
    <row r="8" spans="1:5" ht="16.5" thickTop="1" thickBot="1">
      <c r="A8" s="63" t="s">
        <v>30</v>
      </c>
      <c r="B8" s="65"/>
    </row>
    <row r="9" spans="1:5" ht="16.5" thickTop="1" thickBot="1">
      <c r="A9" s="29" t="str">
        <f>IF(B9="","",IF(B9=B3,B2,IF(B9=C3,C2,IF(B9=D3,D2,E2))))</f>
        <v/>
      </c>
      <c r="B9" s="40" t="str">
        <f>IF(SMALL(B3:E3,1)=0,"",SMALL(B3:E3,1))</f>
        <v/>
      </c>
    </row>
    <row r="10" spans="1:5" ht="15.75" thickTop="1"/>
    <row r="11" spans="1:5" ht="15.75" thickBot="1"/>
    <row r="12" spans="1:5" ht="16.5" thickTop="1" thickBot="1">
      <c r="A12" s="63" t="s">
        <v>29</v>
      </c>
      <c r="B12" s="64"/>
      <c r="C12" s="65"/>
    </row>
    <row r="13" spans="1:5" ht="15.75" thickTop="1">
      <c r="A13" s="41" t="s">
        <v>0</v>
      </c>
      <c r="B13" s="66"/>
      <c r="C13" s="67"/>
    </row>
    <row r="14" spans="1:5">
      <c r="A14" s="42" t="s">
        <v>1</v>
      </c>
      <c r="B14" s="59"/>
      <c r="C14" s="60"/>
    </row>
    <row r="15" spans="1:5">
      <c r="A15" s="42" t="s">
        <v>2</v>
      </c>
      <c r="B15" s="59"/>
      <c r="C15" s="60"/>
    </row>
    <row r="16" spans="1:5">
      <c r="A16" s="42" t="s">
        <v>3</v>
      </c>
      <c r="B16" s="59"/>
      <c r="C16" s="60"/>
    </row>
    <row r="17" spans="1:3" ht="15.75" thickBot="1">
      <c r="A17" s="43" t="s">
        <v>4</v>
      </c>
      <c r="B17" s="61"/>
      <c r="C17" s="62"/>
    </row>
    <row r="18" spans="1:3" ht="15.75" thickTop="1"/>
  </sheetData>
  <mergeCells count="8">
    <mergeCell ref="B15:C15"/>
    <mergeCell ref="B16:C16"/>
    <mergeCell ref="B17:C17"/>
    <mergeCell ref="B1:E1"/>
    <mergeCell ref="A8:B8"/>
    <mergeCell ref="A12:C12"/>
    <mergeCell ref="B13:C13"/>
    <mergeCell ref="B14:C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6"/>
  <sheetViews>
    <sheetView workbookViewId="0">
      <selection activeCell="E16" sqref="E16"/>
    </sheetView>
  </sheetViews>
  <sheetFormatPr baseColWidth="10" defaultRowHeight="15"/>
  <cols>
    <col min="1" max="1" width="15" bestFit="1" customWidth="1"/>
    <col min="2" max="2" width="8.85546875" bestFit="1" customWidth="1"/>
    <col min="3" max="3" width="21.7109375" bestFit="1" customWidth="1"/>
    <col min="4" max="4" width="10.42578125" bestFit="1" customWidth="1"/>
    <col min="5" max="5" width="21.7109375" bestFit="1" customWidth="1"/>
    <col min="6" max="6" width="26" bestFit="1" customWidth="1"/>
    <col min="7" max="7" width="21.7109375" bestFit="1" customWidth="1"/>
    <col min="8" max="8" width="10" bestFit="1" customWidth="1"/>
    <col min="9" max="9" width="12.42578125" customWidth="1"/>
    <col min="10" max="10" width="14" bestFit="1" customWidth="1"/>
    <col min="11" max="11" width="9.5703125" bestFit="1" customWidth="1"/>
  </cols>
  <sheetData>
    <row r="1" spans="1:11" ht="16.5" thickTop="1" thickBot="1">
      <c r="B1" s="45" t="s">
        <v>5</v>
      </c>
      <c r="C1" s="21" t="s">
        <v>6</v>
      </c>
      <c r="D1" s="46" t="s">
        <v>7</v>
      </c>
      <c r="E1" s="47"/>
      <c r="F1" s="68" t="s">
        <v>32</v>
      </c>
      <c r="G1" s="69"/>
      <c r="I1" s="3"/>
      <c r="J1" s="3"/>
      <c r="K1" s="3"/>
    </row>
    <row r="2" spans="1:11" ht="15.75" thickTop="1">
      <c r="A2" s="17" t="s">
        <v>0</v>
      </c>
      <c r="B2" s="4"/>
      <c r="C2" s="5"/>
      <c r="D2" s="13">
        <f>B2*C2</f>
        <v>0</v>
      </c>
      <c r="E2" s="58"/>
      <c r="F2" s="25" t="s">
        <v>16</v>
      </c>
      <c r="G2" s="10"/>
      <c r="I2" s="1"/>
      <c r="J2" s="1"/>
      <c r="K2" s="1"/>
    </row>
    <row r="3" spans="1:11">
      <c r="A3" s="18" t="s">
        <v>1</v>
      </c>
      <c r="B3" s="6"/>
      <c r="C3" s="7"/>
      <c r="D3" s="14">
        <f t="shared" ref="D3:D6" si="0">B3*C3</f>
        <v>0</v>
      </c>
      <c r="E3" s="58"/>
      <c r="F3" s="26" t="s">
        <v>17</v>
      </c>
      <c r="G3" s="11"/>
      <c r="I3" s="1"/>
      <c r="J3" s="1"/>
      <c r="K3" s="1"/>
    </row>
    <row r="4" spans="1:11">
      <c r="A4" s="18" t="s">
        <v>2</v>
      </c>
      <c r="B4" s="6"/>
      <c r="C4" s="7"/>
      <c r="D4" s="14">
        <f t="shared" si="0"/>
        <v>0</v>
      </c>
      <c r="E4" s="58"/>
      <c r="F4" s="26" t="s">
        <v>18</v>
      </c>
      <c r="G4" s="11"/>
      <c r="I4" s="1"/>
      <c r="J4" s="1"/>
      <c r="K4" s="1"/>
    </row>
    <row r="5" spans="1:11">
      <c r="A5" s="18" t="s">
        <v>3</v>
      </c>
      <c r="B5" s="6"/>
      <c r="C5" s="7"/>
      <c r="D5" s="14">
        <f t="shared" si="0"/>
        <v>0</v>
      </c>
      <c r="E5" s="58"/>
      <c r="F5" s="26" t="s">
        <v>19</v>
      </c>
      <c r="G5" s="11"/>
      <c r="I5" s="1"/>
      <c r="J5" s="1"/>
      <c r="K5" s="1"/>
    </row>
    <row r="6" spans="1:11" ht="15.75" thickBot="1">
      <c r="A6" s="19" t="s">
        <v>4</v>
      </c>
      <c r="B6" s="8"/>
      <c r="C6" s="9"/>
      <c r="D6" s="15">
        <f t="shared" si="0"/>
        <v>0</v>
      </c>
      <c r="E6" s="58"/>
      <c r="F6" s="27" t="s">
        <v>20</v>
      </c>
      <c r="G6" s="12"/>
      <c r="I6" s="1"/>
      <c r="J6" s="1"/>
      <c r="K6" s="1"/>
    </row>
    <row r="7" spans="1:11" ht="16.5" thickTop="1" thickBot="1">
      <c r="A7" s="49" t="s">
        <v>31</v>
      </c>
      <c r="B7" s="53">
        <f>SUM(B2:B6)</f>
        <v>0</v>
      </c>
      <c r="C7" s="56" t="s">
        <v>9</v>
      </c>
      <c r="D7" s="13">
        <f>SUM(D2:D6)</f>
        <v>0</v>
      </c>
      <c r="E7" s="58"/>
      <c r="G7" s="50"/>
      <c r="I7" s="1"/>
      <c r="J7" s="1"/>
      <c r="K7" s="1"/>
    </row>
    <row r="8" spans="1:11" ht="16.5" thickTop="1" thickBot="1">
      <c r="A8" s="47"/>
      <c r="B8" s="48"/>
      <c r="C8" s="57" t="s">
        <v>15</v>
      </c>
      <c r="D8" s="14">
        <f>IF(B7&lt;100,G2*D7,IF(B7&lt;200,G3*D7,IF(B7&lt;300,G4*D7,IF(B7&lt;500,G5*D7,G6*D7))))</f>
        <v>0</v>
      </c>
      <c r="E8" s="58"/>
      <c r="F8" s="45" t="s">
        <v>33</v>
      </c>
      <c r="G8" s="76"/>
      <c r="H8" s="70"/>
      <c r="I8" s="1"/>
      <c r="J8" s="1"/>
      <c r="K8" s="1"/>
    </row>
    <row r="9" spans="1:11" ht="16.5" thickTop="1" thickBot="1">
      <c r="C9" s="54" t="s">
        <v>11</v>
      </c>
      <c r="D9" s="74">
        <f>D7-D8</f>
        <v>0</v>
      </c>
      <c r="J9" s="3"/>
      <c r="K9" s="1"/>
    </row>
    <row r="10" spans="1:11" ht="16.5" thickTop="1" thickBot="1">
      <c r="C10" s="23" t="s">
        <v>10</v>
      </c>
      <c r="D10" s="14">
        <f>D9*H8</f>
        <v>0</v>
      </c>
      <c r="F10" s="72" t="s">
        <v>23</v>
      </c>
      <c r="G10" s="75"/>
      <c r="J10" s="3"/>
      <c r="K10" s="2"/>
    </row>
    <row r="11" spans="1:11" ht="15.75" thickTop="1">
      <c r="C11" s="23" t="s">
        <v>14</v>
      </c>
      <c r="D11" s="14">
        <f>D9-D10</f>
        <v>0</v>
      </c>
      <c r="H11" s="1"/>
    </row>
    <row r="12" spans="1:11">
      <c r="C12" s="23" t="s">
        <v>12</v>
      </c>
      <c r="D12" s="14">
        <f>G10</f>
        <v>0</v>
      </c>
      <c r="H12" s="1"/>
    </row>
    <row r="13" spans="1:11">
      <c r="C13" s="23" t="s">
        <v>13</v>
      </c>
      <c r="D13" s="14">
        <f>IF(D11&lt;10000,D11*2%,IF(10000&lt;=D11&lt;20000,D11*1%,IF(20000&lt;=D11&lt;50000,D11*0.5%,D11*0.25%)))</f>
        <v>0</v>
      </c>
    </row>
    <row r="14" spans="1:11" ht="15.75" thickBot="1">
      <c r="C14" s="24" t="s">
        <v>21</v>
      </c>
      <c r="D14" s="15">
        <f>D11+D12+D13</f>
        <v>0</v>
      </c>
      <c r="E14" s="52"/>
      <c r="F14" s="51"/>
    </row>
    <row r="15" spans="1:11" ht="16.5" thickTop="1" thickBot="1">
      <c r="C15" s="72" t="s">
        <v>22</v>
      </c>
      <c r="D15" s="39">
        <f>D14*0.7</f>
        <v>0</v>
      </c>
      <c r="E15" s="51"/>
      <c r="F15" s="51"/>
    </row>
    <row r="16" spans="1:11" ht="15.75" thickTop="1"/>
  </sheetData>
  <mergeCells count="1">
    <mergeCell ref="F1:G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K15"/>
  <sheetViews>
    <sheetView workbookViewId="0">
      <selection activeCell="F22" sqref="F22"/>
    </sheetView>
  </sheetViews>
  <sheetFormatPr baseColWidth="10" defaultRowHeight="15"/>
  <cols>
    <col min="1" max="1" width="15" bestFit="1" customWidth="1"/>
    <col min="2" max="2" width="8.85546875" bestFit="1" customWidth="1"/>
    <col min="3" max="3" width="21.7109375" bestFit="1" customWidth="1"/>
    <col min="4" max="4" width="10.42578125" bestFit="1" customWidth="1"/>
    <col min="5" max="5" width="21.7109375" bestFit="1" customWidth="1"/>
    <col min="6" max="6" width="26" bestFit="1" customWidth="1"/>
    <col min="7" max="7" width="21.7109375" bestFit="1" customWidth="1"/>
    <col min="8" max="8" width="10" bestFit="1" customWidth="1"/>
    <col min="9" max="9" width="12.42578125" customWidth="1"/>
    <col min="10" max="10" width="14" bestFit="1" customWidth="1"/>
    <col min="11" max="11" width="9.5703125" bestFit="1" customWidth="1"/>
  </cols>
  <sheetData>
    <row r="1" spans="1:11" ht="16.5" thickTop="1" thickBot="1">
      <c r="B1" s="45" t="s">
        <v>5</v>
      </c>
      <c r="C1" s="21" t="s">
        <v>6</v>
      </c>
      <c r="D1" s="46" t="s">
        <v>7</v>
      </c>
      <c r="E1" s="47"/>
      <c r="F1" s="68" t="s">
        <v>32</v>
      </c>
      <c r="G1" s="69"/>
      <c r="I1" s="3"/>
      <c r="J1" s="3"/>
      <c r="K1" s="3"/>
    </row>
    <row r="2" spans="1:11" ht="15.75" thickTop="1">
      <c r="A2" s="17" t="s">
        <v>0</v>
      </c>
      <c r="B2" s="4"/>
      <c r="C2" s="31"/>
      <c r="D2" s="34">
        <f>B2*C2</f>
        <v>0</v>
      </c>
      <c r="E2" s="58"/>
      <c r="F2" s="25" t="s">
        <v>16</v>
      </c>
      <c r="G2" s="10"/>
      <c r="I2" s="1"/>
      <c r="J2" s="1"/>
      <c r="K2" s="1"/>
    </row>
    <row r="3" spans="1:11">
      <c r="A3" s="18" t="s">
        <v>1</v>
      </c>
      <c r="B3" s="6"/>
      <c r="C3" s="32"/>
      <c r="D3" s="35">
        <f t="shared" ref="D3:D6" si="0">B3*C3</f>
        <v>0</v>
      </c>
      <c r="E3" s="58"/>
      <c r="F3" s="26" t="s">
        <v>17</v>
      </c>
      <c r="G3" s="11"/>
      <c r="I3" s="1"/>
      <c r="J3" s="1"/>
      <c r="K3" s="1"/>
    </row>
    <row r="4" spans="1:11">
      <c r="A4" s="18" t="s">
        <v>2</v>
      </c>
      <c r="B4" s="6"/>
      <c r="C4" s="32"/>
      <c r="D4" s="35">
        <f t="shared" si="0"/>
        <v>0</v>
      </c>
      <c r="E4" s="58"/>
      <c r="F4" s="26" t="s">
        <v>18</v>
      </c>
      <c r="G4" s="11"/>
      <c r="I4" s="1"/>
      <c r="J4" s="1"/>
      <c r="K4" s="1"/>
    </row>
    <row r="5" spans="1:11">
      <c r="A5" s="18" t="s">
        <v>3</v>
      </c>
      <c r="B5" s="6"/>
      <c r="C5" s="32"/>
      <c r="D5" s="35">
        <f t="shared" si="0"/>
        <v>0</v>
      </c>
      <c r="E5" s="58"/>
      <c r="F5" s="26" t="s">
        <v>19</v>
      </c>
      <c r="G5" s="11"/>
      <c r="I5" s="1"/>
      <c r="J5" s="1"/>
      <c r="K5" s="1"/>
    </row>
    <row r="6" spans="1:11" ht="15.75" thickBot="1">
      <c r="A6" s="19" t="s">
        <v>4</v>
      </c>
      <c r="B6" s="8"/>
      <c r="C6" s="33"/>
      <c r="D6" s="16">
        <f t="shared" si="0"/>
        <v>0</v>
      </c>
      <c r="E6" s="58"/>
      <c r="F6" s="27" t="s">
        <v>20</v>
      </c>
      <c r="G6" s="12"/>
      <c r="I6" s="1"/>
      <c r="J6" s="1"/>
      <c r="K6" s="1"/>
    </row>
    <row r="7" spans="1:11" ht="16.5" thickTop="1" thickBot="1">
      <c r="A7" s="49" t="s">
        <v>31</v>
      </c>
      <c r="B7" s="53">
        <f>SUM(B2:B6)</f>
        <v>0</v>
      </c>
      <c r="C7" s="56" t="s">
        <v>9</v>
      </c>
      <c r="D7" s="34">
        <f>SUM(D2:D6)</f>
        <v>0</v>
      </c>
      <c r="E7" s="58"/>
      <c r="G7" s="50"/>
      <c r="I7" s="1"/>
      <c r="J7" s="1"/>
      <c r="K7" s="1"/>
    </row>
    <row r="8" spans="1:11" ht="16.5" thickTop="1" thickBot="1">
      <c r="A8" s="47"/>
      <c r="B8" s="48"/>
      <c r="C8" s="57" t="s">
        <v>8</v>
      </c>
      <c r="D8" s="35">
        <f>IF(B7&lt;100,G2*D7,IF(B7&lt;200,G3*D7,IF(B7&lt;300,G4*D7,IF(B7&lt;500,G5*D7,G6*D7))))</f>
        <v>0</v>
      </c>
      <c r="E8" s="58"/>
      <c r="F8" s="45" t="s">
        <v>33</v>
      </c>
      <c r="G8" s="71"/>
      <c r="H8" s="70"/>
      <c r="I8" s="1"/>
      <c r="J8" s="1"/>
      <c r="K8" s="1"/>
    </row>
    <row r="9" spans="1:11" ht="16.5" thickTop="1" thickBot="1">
      <c r="C9" s="54" t="s">
        <v>11</v>
      </c>
      <c r="D9" s="55">
        <f>D7-D8</f>
        <v>0</v>
      </c>
      <c r="J9" s="3"/>
      <c r="K9" s="1"/>
    </row>
    <row r="10" spans="1:11" ht="16.5" thickTop="1" thickBot="1">
      <c r="C10" s="23" t="s">
        <v>10</v>
      </c>
      <c r="D10" s="35">
        <f>D9*H8</f>
        <v>0</v>
      </c>
      <c r="F10" s="72" t="s">
        <v>23</v>
      </c>
      <c r="G10" s="73"/>
      <c r="J10" s="3"/>
      <c r="K10" s="2"/>
    </row>
    <row r="11" spans="1:11" ht="15.75" thickTop="1">
      <c r="C11" s="23" t="s">
        <v>14</v>
      </c>
      <c r="D11" s="35">
        <f>D9-D10</f>
        <v>0</v>
      </c>
      <c r="H11" s="1"/>
    </row>
    <row r="12" spans="1:11">
      <c r="C12" s="23" t="s">
        <v>12</v>
      </c>
      <c r="D12" s="35">
        <f>G10</f>
        <v>0</v>
      </c>
      <c r="H12" s="1"/>
    </row>
    <row r="13" spans="1:11" ht="15.75" thickBot="1">
      <c r="C13" s="30" t="s">
        <v>13</v>
      </c>
      <c r="D13" s="36">
        <f>IF(D11&lt;10000,D11*2%,IF(10000&lt;=D11&lt;20000,D11*1%,IF(20000&lt;=D11&lt;50000,D11*0.5%,D11*0.25%)))</f>
        <v>0</v>
      </c>
    </row>
    <row r="14" spans="1:11" ht="16.5" thickTop="1" thickBot="1">
      <c r="C14" s="72" t="s">
        <v>22</v>
      </c>
      <c r="D14" s="39">
        <f>D11+D12+D13</f>
        <v>0</v>
      </c>
      <c r="E14" s="52"/>
      <c r="F14" s="51"/>
    </row>
    <row r="15" spans="1:11" ht="15.75" thickTop="1">
      <c r="E15" s="51"/>
      <c r="F15" s="51"/>
    </row>
  </sheetData>
  <mergeCells count="1">
    <mergeCell ref="F1:G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K16"/>
  <sheetViews>
    <sheetView workbookViewId="0">
      <selection activeCell="E16" sqref="E16"/>
    </sheetView>
  </sheetViews>
  <sheetFormatPr baseColWidth="10" defaultRowHeight="15"/>
  <cols>
    <col min="1" max="1" width="15" bestFit="1" customWidth="1"/>
    <col min="2" max="2" width="8.85546875" bestFit="1" customWidth="1"/>
    <col min="3" max="3" width="21.7109375" bestFit="1" customWidth="1"/>
    <col min="4" max="4" width="10.42578125" bestFit="1" customWidth="1"/>
    <col min="5" max="5" width="21.7109375" bestFit="1" customWidth="1"/>
    <col min="6" max="6" width="26" bestFit="1" customWidth="1"/>
    <col min="7" max="7" width="21.7109375" bestFit="1" customWidth="1"/>
    <col min="8" max="8" width="10" bestFit="1" customWidth="1"/>
    <col min="9" max="9" width="12.42578125" customWidth="1"/>
    <col min="10" max="10" width="14" bestFit="1" customWidth="1"/>
    <col min="11" max="11" width="9.5703125" bestFit="1" customWidth="1"/>
  </cols>
  <sheetData>
    <row r="1" spans="1:11" ht="16.5" thickTop="1" thickBot="1">
      <c r="B1" s="45" t="s">
        <v>5</v>
      </c>
      <c r="C1" s="21" t="s">
        <v>6</v>
      </c>
      <c r="D1" s="46" t="s">
        <v>7</v>
      </c>
      <c r="E1" s="47"/>
      <c r="F1" s="68" t="s">
        <v>32</v>
      </c>
      <c r="G1" s="69"/>
      <c r="I1" s="3"/>
      <c r="J1" s="3"/>
      <c r="K1" s="3"/>
    </row>
    <row r="2" spans="1:11" ht="15.75" thickTop="1">
      <c r="A2" s="17" t="s">
        <v>0</v>
      </c>
      <c r="B2" s="4"/>
      <c r="C2" s="5"/>
      <c r="D2" s="13">
        <f>B2*C2</f>
        <v>0</v>
      </c>
      <c r="E2" s="58"/>
      <c r="F2" s="25" t="s">
        <v>16</v>
      </c>
      <c r="G2" s="10"/>
      <c r="I2" s="1"/>
      <c r="J2" s="1"/>
      <c r="K2" s="1"/>
    </row>
    <row r="3" spans="1:11">
      <c r="A3" s="18" t="s">
        <v>1</v>
      </c>
      <c r="B3" s="6"/>
      <c r="C3" s="7"/>
      <c r="D3" s="14">
        <f t="shared" ref="D3:D6" si="0">B3*C3</f>
        <v>0</v>
      </c>
      <c r="E3" s="58"/>
      <c r="F3" s="26" t="s">
        <v>17</v>
      </c>
      <c r="G3" s="11"/>
      <c r="I3" s="1"/>
      <c r="J3" s="1"/>
      <c r="K3" s="1"/>
    </row>
    <row r="4" spans="1:11">
      <c r="A4" s="18" t="s">
        <v>2</v>
      </c>
      <c r="B4" s="6"/>
      <c r="C4" s="7"/>
      <c r="D4" s="14">
        <f t="shared" si="0"/>
        <v>0</v>
      </c>
      <c r="E4" s="58"/>
      <c r="F4" s="26" t="s">
        <v>18</v>
      </c>
      <c r="G4" s="11"/>
      <c r="I4" s="1"/>
      <c r="J4" s="1"/>
      <c r="K4" s="1"/>
    </row>
    <row r="5" spans="1:11">
      <c r="A5" s="18" t="s">
        <v>3</v>
      </c>
      <c r="B5" s="6"/>
      <c r="C5" s="7"/>
      <c r="D5" s="14">
        <f t="shared" si="0"/>
        <v>0</v>
      </c>
      <c r="E5" s="58"/>
      <c r="F5" s="26" t="s">
        <v>19</v>
      </c>
      <c r="G5" s="11"/>
      <c r="I5" s="1"/>
      <c r="J5" s="1"/>
      <c r="K5" s="1"/>
    </row>
    <row r="6" spans="1:11" ht="15.75" thickBot="1">
      <c r="A6" s="19" t="s">
        <v>4</v>
      </c>
      <c r="B6" s="8"/>
      <c r="C6" s="9"/>
      <c r="D6" s="15">
        <f t="shared" si="0"/>
        <v>0</v>
      </c>
      <c r="E6" s="58"/>
      <c r="F6" s="27" t="s">
        <v>20</v>
      </c>
      <c r="G6" s="12"/>
      <c r="I6" s="1"/>
      <c r="J6" s="1"/>
      <c r="K6" s="1"/>
    </row>
    <row r="7" spans="1:11" ht="16.5" thickTop="1" thickBot="1">
      <c r="A7" s="49" t="s">
        <v>31</v>
      </c>
      <c r="B7" s="53">
        <f>SUM(B2:B6)</f>
        <v>0</v>
      </c>
      <c r="C7" s="56" t="s">
        <v>9</v>
      </c>
      <c r="D7" s="13">
        <f>SUM(D2:D6)</f>
        <v>0</v>
      </c>
      <c r="E7" s="58"/>
      <c r="G7" s="50"/>
      <c r="I7" s="1"/>
      <c r="J7" s="1"/>
      <c r="K7" s="1"/>
    </row>
    <row r="8" spans="1:11" ht="16.5" thickTop="1" thickBot="1">
      <c r="A8" s="47"/>
      <c r="B8" s="48"/>
      <c r="C8" s="57" t="s">
        <v>15</v>
      </c>
      <c r="D8" s="14">
        <f>IF(B7&lt;100,G2*D7,IF(B7&lt;200,G3*D7,IF(B7&lt;300,G4*D7,IF(B7&lt;500,G5*D7,G6*D7))))</f>
        <v>0</v>
      </c>
      <c r="E8" s="58"/>
      <c r="F8" s="45" t="s">
        <v>33</v>
      </c>
      <c r="G8" s="76"/>
      <c r="H8" s="70"/>
      <c r="I8" s="1"/>
      <c r="J8" s="1"/>
      <c r="K8" s="1"/>
    </row>
    <row r="9" spans="1:11" ht="16.5" thickTop="1" thickBot="1">
      <c r="C9" s="54" t="s">
        <v>11</v>
      </c>
      <c r="D9" s="74">
        <f>D7-D8</f>
        <v>0</v>
      </c>
      <c r="J9" s="3"/>
      <c r="K9" s="1"/>
    </row>
    <row r="10" spans="1:11" ht="16.5" thickTop="1" thickBot="1">
      <c r="C10" s="23" t="s">
        <v>10</v>
      </c>
      <c r="D10" s="14">
        <f>D9*H8</f>
        <v>0</v>
      </c>
      <c r="F10" s="72" t="s">
        <v>23</v>
      </c>
      <c r="G10" s="75"/>
      <c r="J10" s="3"/>
      <c r="K10" s="2"/>
    </row>
    <row r="11" spans="1:11" ht="15.75" thickTop="1">
      <c r="C11" s="23" t="s">
        <v>14</v>
      </c>
      <c r="D11" s="14">
        <f>D9-D10</f>
        <v>0</v>
      </c>
      <c r="H11" s="1"/>
    </row>
    <row r="12" spans="1:11">
      <c r="C12" s="23" t="s">
        <v>12</v>
      </c>
      <c r="D12" s="14">
        <f>G10</f>
        <v>0</v>
      </c>
      <c r="H12" s="1"/>
    </row>
    <row r="13" spans="1:11">
      <c r="C13" s="23" t="s">
        <v>13</v>
      </c>
      <c r="D13" s="14">
        <f>IF(D11&lt;10000,D11*2%,IF(10000&lt;=D11&lt;20000,D11*1%,IF(20000&lt;=D11&lt;50000,D11*0.5%,D11*0.25%)))</f>
        <v>0</v>
      </c>
    </row>
    <row r="14" spans="1:11" ht="15.75" thickBot="1">
      <c r="C14" s="24" t="s">
        <v>21</v>
      </c>
      <c r="D14" s="15">
        <f>D11+D12+D13</f>
        <v>0</v>
      </c>
      <c r="E14" s="52"/>
      <c r="F14" s="51"/>
    </row>
    <row r="15" spans="1:11" ht="16.5" thickTop="1" thickBot="1">
      <c r="C15" s="72" t="s">
        <v>22</v>
      </c>
      <c r="D15" s="39">
        <f>D14*0.7</f>
        <v>0</v>
      </c>
      <c r="E15" s="51"/>
      <c r="F15" s="51"/>
    </row>
    <row r="16" spans="1:11" ht="15.75" thickTop="1"/>
  </sheetData>
  <mergeCells count="1">
    <mergeCell ref="F1:G1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K15"/>
  <sheetViews>
    <sheetView workbookViewId="0">
      <selection activeCell="F22" sqref="F22"/>
    </sheetView>
  </sheetViews>
  <sheetFormatPr baseColWidth="10" defaultRowHeight="15"/>
  <cols>
    <col min="1" max="1" width="15" bestFit="1" customWidth="1"/>
    <col min="2" max="2" width="8.85546875" bestFit="1" customWidth="1"/>
    <col min="3" max="3" width="21.7109375" bestFit="1" customWidth="1"/>
    <col min="4" max="4" width="10.42578125" bestFit="1" customWidth="1"/>
    <col min="5" max="5" width="21.7109375" bestFit="1" customWidth="1"/>
    <col min="6" max="6" width="26" bestFit="1" customWidth="1"/>
    <col min="7" max="7" width="21.7109375" bestFit="1" customWidth="1"/>
    <col min="8" max="8" width="10" bestFit="1" customWidth="1"/>
    <col min="9" max="9" width="12.42578125" customWidth="1"/>
    <col min="10" max="10" width="14" bestFit="1" customWidth="1"/>
    <col min="11" max="11" width="9.5703125" bestFit="1" customWidth="1"/>
  </cols>
  <sheetData>
    <row r="1" spans="1:11" ht="16.5" thickTop="1" thickBot="1">
      <c r="B1" s="20" t="s">
        <v>5</v>
      </c>
      <c r="C1" s="21" t="s">
        <v>6</v>
      </c>
      <c r="D1" s="44" t="s">
        <v>7</v>
      </c>
      <c r="E1" s="47"/>
      <c r="F1" s="68" t="s">
        <v>32</v>
      </c>
      <c r="G1" s="69"/>
      <c r="I1" s="3"/>
      <c r="J1" s="3"/>
      <c r="K1" s="3"/>
    </row>
    <row r="2" spans="1:11" ht="15.75" thickTop="1">
      <c r="A2" s="17" t="s">
        <v>0</v>
      </c>
      <c r="B2" s="4"/>
      <c r="C2" s="31"/>
      <c r="D2" s="34">
        <f>B2*C2</f>
        <v>0</v>
      </c>
      <c r="E2" s="58"/>
      <c r="F2" s="25" t="s">
        <v>16</v>
      </c>
      <c r="G2" s="10"/>
      <c r="I2" s="1"/>
      <c r="J2" s="1"/>
      <c r="K2" s="1"/>
    </row>
    <row r="3" spans="1:11">
      <c r="A3" s="18" t="s">
        <v>1</v>
      </c>
      <c r="B3" s="6"/>
      <c r="C3" s="32"/>
      <c r="D3" s="35">
        <f t="shared" ref="D3:D6" si="0">B3*C3</f>
        <v>0</v>
      </c>
      <c r="E3" s="58"/>
      <c r="F3" s="26" t="s">
        <v>17</v>
      </c>
      <c r="G3" s="11"/>
      <c r="I3" s="1"/>
      <c r="J3" s="1"/>
      <c r="K3" s="1"/>
    </row>
    <row r="4" spans="1:11">
      <c r="A4" s="18" t="s">
        <v>2</v>
      </c>
      <c r="B4" s="6"/>
      <c r="C4" s="32"/>
      <c r="D4" s="35">
        <f t="shared" si="0"/>
        <v>0</v>
      </c>
      <c r="E4" s="58"/>
      <c r="F4" s="26" t="s">
        <v>18</v>
      </c>
      <c r="G4" s="11"/>
      <c r="I4" s="1"/>
      <c r="J4" s="1"/>
      <c r="K4" s="1"/>
    </row>
    <row r="5" spans="1:11">
      <c r="A5" s="18" t="s">
        <v>3</v>
      </c>
      <c r="B5" s="6"/>
      <c r="C5" s="32"/>
      <c r="D5" s="35">
        <f t="shared" si="0"/>
        <v>0</v>
      </c>
      <c r="E5" s="58"/>
      <c r="F5" s="26" t="s">
        <v>19</v>
      </c>
      <c r="G5" s="11"/>
      <c r="I5" s="1"/>
      <c r="J5" s="1"/>
      <c r="K5" s="1"/>
    </row>
    <row r="6" spans="1:11" ht="15.75" thickBot="1">
      <c r="A6" s="19" t="s">
        <v>4</v>
      </c>
      <c r="B6" s="8"/>
      <c r="C6" s="33"/>
      <c r="D6" s="16">
        <f t="shared" si="0"/>
        <v>0</v>
      </c>
      <c r="E6" s="58"/>
      <c r="F6" s="27" t="s">
        <v>20</v>
      </c>
      <c r="G6" s="12"/>
      <c r="I6" s="1"/>
      <c r="J6" s="1"/>
      <c r="K6" s="1"/>
    </row>
    <row r="7" spans="1:11" ht="16.5" thickTop="1" thickBot="1">
      <c r="A7" s="49" t="s">
        <v>31</v>
      </c>
      <c r="B7" s="53">
        <f>SUM(B2:B6)</f>
        <v>0</v>
      </c>
      <c r="C7" s="56" t="s">
        <v>9</v>
      </c>
      <c r="D7" s="34">
        <f>SUM(D2:D6)</f>
        <v>0</v>
      </c>
      <c r="E7" s="58"/>
      <c r="G7" s="50"/>
      <c r="I7" s="1"/>
      <c r="J7" s="1"/>
      <c r="K7" s="1"/>
    </row>
    <row r="8" spans="1:11" ht="16.5" thickTop="1" thickBot="1">
      <c r="A8" s="47"/>
      <c r="B8" s="48"/>
      <c r="C8" s="57" t="s">
        <v>8</v>
      </c>
      <c r="D8" s="35">
        <f>IF(B7&lt;100,G2*D7,IF(B7&lt;200,G3*D7,IF(B7&lt;300,G4*D7,IF(B7&lt;500,G5*D7,G6*D7))))</f>
        <v>0</v>
      </c>
      <c r="E8" s="58"/>
      <c r="F8" s="45" t="s">
        <v>33</v>
      </c>
      <c r="G8" s="71"/>
      <c r="H8" s="70"/>
      <c r="I8" s="1"/>
      <c r="J8" s="1"/>
      <c r="K8" s="1"/>
    </row>
    <row r="9" spans="1:11" ht="16.5" thickTop="1" thickBot="1">
      <c r="C9" s="54" t="s">
        <v>11</v>
      </c>
      <c r="D9" s="55">
        <f>D7-D8</f>
        <v>0</v>
      </c>
      <c r="J9" s="3"/>
      <c r="K9" s="1"/>
    </row>
    <row r="10" spans="1:11" ht="16.5" thickTop="1" thickBot="1">
      <c r="C10" s="23" t="s">
        <v>10</v>
      </c>
      <c r="D10" s="35">
        <f>D9*H8</f>
        <v>0</v>
      </c>
      <c r="F10" s="72" t="s">
        <v>23</v>
      </c>
      <c r="G10" s="73"/>
      <c r="J10" s="3"/>
      <c r="K10" s="2"/>
    </row>
    <row r="11" spans="1:11" ht="15.75" thickTop="1">
      <c r="C11" s="23" t="s">
        <v>14</v>
      </c>
      <c r="D11" s="35">
        <f>D9-D10</f>
        <v>0</v>
      </c>
      <c r="H11" s="1"/>
    </row>
    <row r="12" spans="1:11">
      <c r="C12" s="23" t="s">
        <v>12</v>
      </c>
      <c r="D12" s="35">
        <f>G10</f>
        <v>0</v>
      </c>
      <c r="H12" s="1"/>
    </row>
    <row r="13" spans="1:11" ht="15.75" thickBot="1">
      <c r="C13" s="30" t="s">
        <v>13</v>
      </c>
      <c r="D13" s="36">
        <f>IF(D11&lt;10000,D11*2%,IF(10000&lt;=D11&lt;20000,D11*1%,IF(20000&lt;=D11&lt;50000,D11*0.5%,D11*0.25%)))</f>
        <v>0</v>
      </c>
    </row>
    <row r="14" spans="1:11" ht="16.5" thickTop="1" thickBot="1">
      <c r="C14" s="72" t="s">
        <v>22</v>
      </c>
      <c r="D14" s="39">
        <f>D11+D12+D13</f>
        <v>0</v>
      </c>
      <c r="E14" s="52"/>
      <c r="F14" s="51"/>
    </row>
    <row r="15" spans="1:11" ht="15.75" thickTop="1">
      <c r="E15" s="51"/>
      <c r="F15" s="51"/>
    </row>
  </sheetData>
  <mergeCells count="1">
    <mergeCell ref="F1:G1"/>
  </mergeCells>
  <pageMargins left="0.7" right="0.7" top="0.75" bottom="0.75" header="0.3" footer="0.3"/>
  <pageSetup paperSize="9" orientation="portrait" horizontalDpi="0" verticalDpi="0" r:id="rId1"/>
  <ignoredErrors>
    <ignoredError sqref="D1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meilleur fourn. et cout unitair</vt:lpstr>
      <vt:lpstr>Wang </vt:lpstr>
      <vt:lpstr>Kose </vt:lpstr>
      <vt:lpstr>Atlas </vt:lpstr>
      <vt:lpstr>Kumpas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</cp:lastModifiedBy>
  <dcterms:created xsi:type="dcterms:W3CDTF">2009-12-20T13:17:59Z</dcterms:created>
  <dcterms:modified xsi:type="dcterms:W3CDTF">2009-12-22T15:53:13Z</dcterms:modified>
</cp:coreProperties>
</file>