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45" windowWidth="20115" windowHeight="7995" activeTab="4"/>
  </bookViews>
  <sheets>
    <sheet name="meilleur fourn. et cout unitair" sheetId="1" r:id="rId1"/>
    <sheet name="Wang" sheetId="2" r:id="rId2"/>
    <sheet name="Kose" sheetId="6" r:id="rId3"/>
    <sheet name="Atlas" sheetId="7" r:id="rId4"/>
    <sheet name="Kumpas" sheetId="9" r:id="rId5"/>
  </sheets>
  <calcPr calcId="125725"/>
</workbook>
</file>

<file path=xl/calcChain.xml><?xml version="1.0" encoding="utf-8"?>
<calcChain xmlns="http://schemas.openxmlformats.org/spreadsheetml/2006/main">
  <c r="D8" i="9"/>
  <c r="B7"/>
  <c r="D3" i="1"/>
  <c r="C3"/>
  <c r="D12" i="9"/>
  <c r="D6"/>
  <c r="D5"/>
  <c r="D4"/>
  <c r="D3"/>
  <c r="D2"/>
  <c r="F10" i="7"/>
  <c r="D6"/>
  <c r="E6" s="1"/>
  <c r="D5"/>
  <c r="D4"/>
  <c r="E4" s="1"/>
  <c r="D3"/>
  <c r="E3" s="1"/>
  <c r="D2"/>
  <c r="E2" s="1"/>
  <c r="F10" i="6"/>
  <c r="E6"/>
  <c r="D6"/>
  <c r="E5"/>
  <c r="D5"/>
  <c r="E4"/>
  <c r="D4"/>
  <c r="E3"/>
  <c r="D3"/>
  <c r="E2"/>
  <c r="D2"/>
  <c r="F10" i="2"/>
  <c r="D3"/>
  <c r="D4"/>
  <c r="E4" s="1"/>
  <c r="D5"/>
  <c r="E5" s="1"/>
  <c r="D6"/>
  <c r="E6" s="1"/>
  <c r="D2"/>
  <c r="E2" s="1"/>
  <c r="F2" s="1"/>
  <c r="D7" i="9" l="1"/>
  <c r="F2" i="6"/>
  <c r="F3"/>
  <c r="F4"/>
  <c r="F5"/>
  <c r="F6"/>
  <c r="F3" i="7"/>
  <c r="E5"/>
  <c r="F5" s="1"/>
  <c r="F2"/>
  <c r="F4"/>
  <c r="F6"/>
  <c r="F6" i="2"/>
  <c r="F5"/>
  <c r="F4"/>
  <c r="E3"/>
  <c r="F3" s="1"/>
  <c r="D9" i="9" l="1"/>
  <c r="F7" i="2"/>
  <c r="F8" s="1"/>
  <c r="F9" s="1"/>
  <c r="F7" i="6"/>
  <c r="F8" s="1"/>
  <c r="F9" s="1"/>
  <c r="F11" s="1"/>
  <c r="F7" i="7"/>
  <c r="D10" i="9" l="1"/>
  <c r="D11" s="1"/>
  <c r="D13" s="1"/>
  <c r="D14" s="1"/>
  <c r="E3" i="1" s="1"/>
  <c r="F12" i="6"/>
  <c r="F11" i="2"/>
  <c r="F12" s="1"/>
  <c r="F13" s="1"/>
  <c r="B3" i="1" s="1"/>
  <c r="F8" i="7"/>
  <c r="F9" s="1"/>
  <c r="B9" i="1" l="1"/>
  <c r="A9" s="1"/>
  <c r="F11" i="7"/>
  <c r="F12" s="1"/>
  <c r="F13" s="1"/>
</calcChain>
</file>

<file path=xl/sharedStrings.xml><?xml version="1.0" encoding="utf-8"?>
<sst xmlns="http://schemas.openxmlformats.org/spreadsheetml/2006/main" count="112" uniqueCount="32">
  <si>
    <t>Produit 1</t>
  </si>
  <si>
    <t>Produit 2</t>
  </si>
  <si>
    <t>Produit 3</t>
  </si>
  <si>
    <t>Produit 4</t>
  </si>
  <si>
    <t>Produit 5</t>
  </si>
  <si>
    <t>Quantité</t>
  </si>
  <si>
    <t>Prix Unitaire HT</t>
  </si>
  <si>
    <t>Total HT 1</t>
  </si>
  <si>
    <t>Remise tranche</t>
  </si>
  <si>
    <t>Total HT 2</t>
  </si>
  <si>
    <t>Remise exceptionnelle</t>
  </si>
  <si>
    <t>Total HT 3</t>
  </si>
  <si>
    <t>Port</t>
  </si>
  <si>
    <t>Assurance</t>
  </si>
  <si>
    <t>Total HT 4</t>
  </si>
  <si>
    <t>Remise par tranche</t>
  </si>
  <si>
    <t>moins de 100</t>
  </si>
  <si>
    <t>entre 100 et 200</t>
  </si>
  <si>
    <t>entre 200 et 300</t>
  </si>
  <si>
    <t>entre 300 et 500</t>
  </si>
  <si>
    <t>plus de 500</t>
  </si>
  <si>
    <t>Total final HT en $</t>
  </si>
  <si>
    <t>Total final HT en €</t>
  </si>
  <si>
    <t>Frais de port</t>
  </si>
  <si>
    <t>Wang</t>
  </si>
  <si>
    <t>Kose</t>
  </si>
  <si>
    <t>Atlas</t>
  </si>
  <si>
    <t>Kumpas</t>
  </si>
  <si>
    <t>Prix des fournisseurs</t>
  </si>
  <si>
    <t>Prix unitaire des produits à l'arrivée</t>
  </si>
  <si>
    <t>Fournisseur le moins cher</t>
  </si>
  <si>
    <t xml:space="preserve">Quantité totale </t>
  </si>
</sst>
</file>

<file path=xl/styles.xml><?xml version="1.0" encoding="utf-8"?>
<styleSheet xmlns="http://schemas.openxmlformats.org/spreadsheetml/2006/main">
  <numFmts count="2">
    <numFmt numFmtId="164" formatCode="[$$-409]#,##0.00"/>
    <numFmt numFmtId="165" formatCode="#,##0.00\ &quot;€&quot;"/>
  </numFmts>
  <fonts count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3" tint="0.39997558519241921"/>
        <bgColor indexed="64"/>
      </patternFill>
    </fill>
  </fills>
  <borders count="32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ck">
        <color auto="1"/>
      </right>
      <top style="thin">
        <color auto="1"/>
      </top>
      <bottom/>
      <diagonal/>
    </border>
    <border>
      <left/>
      <right/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n">
        <color auto="1"/>
      </bottom>
      <diagonal/>
    </border>
    <border>
      <left/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ck">
        <color auto="1"/>
      </bottom>
      <diagonal/>
    </border>
    <border>
      <left/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/>
      <top/>
      <bottom/>
      <diagonal/>
    </border>
  </borders>
  <cellStyleXfs count="1">
    <xf numFmtId="0" fontId="0" fillId="0" borderId="0"/>
  </cellStyleXfs>
  <cellXfs count="88">
    <xf numFmtId="0" fontId="0" fillId="0" borderId="0" xfId="0"/>
    <xf numFmtId="164" fontId="0" fillId="0" borderId="0" xfId="0" applyNumberFormat="1"/>
    <xf numFmtId="165" fontId="0" fillId="0" borderId="0" xfId="0" applyNumberFormat="1"/>
    <xf numFmtId="0" fontId="0" fillId="0" borderId="0" xfId="0" applyAlignment="1">
      <alignment horizontal="center"/>
    </xf>
    <xf numFmtId="0" fontId="0" fillId="0" borderId="21" xfId="0" applyBorder="1"/>
    <xf numFmtId="0" fontId="0" fillId="2" borderId="2" xfId="0" applyFill="1" applyBorder="1"/>
    <xf numFmtId="164" fontId="0" fillId="2" borderId="18" xfId="0" applyNumberFormat="1" applyFill="1" applyBorder="1"/>
    <xf numFmtId="0" fontId="0" fillId="2" borderId="4" xfId="0" applyFill="1" applyBorder="1"/>
    <xf numFmtId="164" fontId="0" fillId="2" borderId="19" xfId="0" applyNumberFormat="1" applyFill="1" applyBorder="1"/>
    <xf numFmtId="0" fontId="0" fillId="2" borderId="6" xfId="0" applyFill="1" applyBorder="1"/>
    <xf numFmtId="164" fontId="0" fillId="2" borderId="20" xfId="0" applyNumberFormat="1" applyFill="1" applyBorder="1"/>
    <xf numFmtId="10" fontId="0" fillId="2" borderId="9" xfId="0" applyNumberFormat="1" applyFill="1" applyBorder="1"/>
    <xf numFmtId="10" fontId="0" fillId="2" borderId="5" xfId="0" applyNumberFormat="1" applyFill="1" applyBorder="1"/>
    <xf numFmtId="10" fontId="0" fillId="2" borderId="7" xfId="0" applyNumberFormat="1" applyFill="1" applyBorder="1"/>
    <xf numFmtId="10" fontId="0" fillId="2" borderId="1" xfId="0" applyNumberFormat="1" applyFill="1" applyBorder="1"/>
    <xf numFmtId="164" fontId="0" fillId="2" borderId="1" xfId="0" applyNumberFormat="1" applyFill="1" applyBorder="1"/>
    <xf numFmtId="164" fontId="0" fillId="3" borderId="18" xfId="0" applyNumberFormat="1" applyFill="1" applyBorder="1"/>
    <xf numFmtId="164" fontId="0" fillId="3" borderId="18" xfId="0" applyNumberFormat="1" applyFill="1" applyBorder="1" applyAlignment="1">
      <alignment horizontal="right"/>
    </xf>
    <xf numFmtId="164" fontId="0" fillId="3" borderId="3" xfId="0" applyNumberFormat="1" applyFill="1" applyBorder="1"/>
    <xf numFmtId="164" fontId="0" fillId="3" borderId="19" xfId="0" applyNumberFormat="1" applyFill="1" applyBorder="1"/>
    <xf numFmtId="164" fontId="0" fillId="3" borderId="19" xfId="0" applyNumberFormat="1" applyFill="1" applyBorder="1" applyAlignment="1">
      <alignment horizontal="right"/>
    </xf>
    <xf numFmtId="164" fontId="0" fillId="3" borderId="5" xfId="0" applyNumberFormat="1" applyFill="1" applyBorder="1"/>
    <xf numFmtId="164" fontId="0" fillId="3" borderId="20" xfId="0" applyNumberFormat="1" applyFill="1" applyBorder="1"/>
    <xf numFmtId="164" fontId="0" fillId="3" borderId="20" xfId="0" applyNumberFormat="1" applyFill="1" applyBorder="1" applyAlignment="1">
      <alignment horizontal="right"/>
    </xf>
    <xf numFmtId="164" fontId="0" fillId="3" borderId="7" xfId="0" applyNumberFormat="1" applyFill="1" applyBorder="1"/>
    <xf numFmtId="165" fontId="0" fillId="3" borderId="7" xfId="0" applyNumberFormat="1" applyFill="1" applyBorder="1"/>
    <xf numFmtId="0" fontId="0" fillId="4" borderId="14" xfId="0" applyFill="1" applyBorder="1" applyAlignment="1">
      <alignment horizontal="center"/>
    </xf>
    <xf numFmtId="0" fontId="0" fillId="4" borderId="15" xfId="0" applyFill="1" applyBorder="1" applyAlignment="1">
      <alignment horizontal="center"/>
    </xf>
    <xf numFmtId="0" fontId="0" fillId="4" borderId="16" xfId="0" applyFill="1" applyBorder="1" applyAlignment="1">
      <alignment horizontal="center"/>
    </xf>
    <xf numFmtId="0" fontId="0" fillId="4" borderId="10" xfId="0" applyFill="1" applyBorder="1" applyAlignment="1">
      <alignment horizontal="center"/>
    </xf>
    <xf numFmtId="0" fontId="0" fillId="4" borderId="17" xfId="0" applyFill="1" applyBorder="1" applyAlignment="1">
      <alignment horizontal="center"/>
    </xf>
    <xf numFmtId="0" fontId="0" fillId="4" borderId="11" xfId="0" applyFill="1" applyBorder="1" applyAlignment="1">
      <alignment horizontal="center"/>
    </xf>
    <xf numFmtId="0" fontId="0" fillId="4" borderId="2" xfId="0" applyFill="1" applyBorder="1"/>
    <xf numFmtId="0" fontId="0" fillId="4" borderId="4" xfId="0" applyFill="1" applyBorder="1"/>
    <xf numFmtId="0" fontId="0" fillId="4" borderId="6" xfId="0" applyFill="1" applyBorder="1"/>
    <xf numFmtId="0" fontId="0" fillId="4" borderId="8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4" borderId="6" xfId="0" applyFill="1" applyBorder="1" applyAlignment="1">
      <alignment horizontal="center"/>
    </xf>
    <xf numFmtId="0" fontId="0" fillId="4" borderId="1" xfId="0" applyFill="1" applyBorder="1"/>
    <xf numFmtId="0" fontId="0" fillId="3" borderId="10" xfId="0" applyFill="1" applyBorder="1" applyAlignment="1">
      <alignment horizontal="center"/>
    </xf>
    <xf numFmtId="0" fontId="0" fillId="4" borderId="22" xfId="0" applyFill="1" applyBorder="1"/>
    <xf numFmtId="165" fontId="0" fillId="2" borderId="18" xfId="0" applyNumberFormat="1" applyFill="1" applyBorder="1"/>
    <xf numFmtId="165" fontId="0" fillId="2" borderId="19" xfId="0" applyNumberFormat="1" applyFill="1" applyBorder="1"/>
    <xf numFmtId="165" fontId="0" fillId="2" borderId="20" xfId="0" applyNumberFormat="1" applyFill="1" applyBorder="1"/>
    <xf numFmtId="165" fontId="0" fillId="2" borderId="1" xfId="0" applyNumberFormat="1" applyFill="1" applyBorder="1"/>
    <xf numFmtId="165" fontId="0" fillId="3" borderId="18" xfId="0" applyNumberFormat="1" applyFill="1" applyBorder="1"/>
    <xf numFmtId="165" fontId="0" fillId="3" borderId="18" xfId="0" applyNumberFormat="1" applyFill="1" applyBorder="1" applyAlignment="1">
      <alignment horizontal="right"/>
    </xf>
    <xf numFmtId="165" fontId="0" fillId="3" borderId="3" xfId="0" applyNumberFormat="1" applyFill="1" applyBorder="1"/>
    <xf numFmtId="165" fontId="0" fillId="3" borderId="19" xfId="0" applyNumberFormat="1" applyFill="1" applyBorder="1"/>
    <xf numFmtId="165" fontId="0" fillId="3" borderId="19" xfId="0" applyNumberFormat="1" applyFill="1" applyBorder="1" applyAlignment="1">
      <alignment horizontal="right"/>
    </xf>
    <xf numFmtId="165" fontId="0" fillId="3" borderId="5" xfId="0" applyNumberFormat="1" applyFill="1" applyBorder="1"/>
    <xf numFmtId="165" fontId="0" fillId="3" borderId="20" xfId="0" applyNumberFormat="1" applyFill="1" applyBorder="1"/>
    <xf numFmtId="165" fontId="0" fillId="3" borderId="20" xfId="0" applyNumberFormat="1" applyFill="1" applyBorder="1" applyAlignment="1">
      <alignment horizontal="right"/>
    </xf>
    <xf numFmtId="165" fontId="0" fillId="3" borderId="23" xfId="0" applyNumberFormat="1" applyFill="1" applyBorder="1"/>
    <xf numFmtId="0" fontId="0" fillId="0" borderId="0" xfId="0" applyFill="1"/>
    <xf numFmtId="165" fontId="0" fillId="3" borderId="10" xfId="0" applyNumberFormat="1" applyFill="1" applyBorder="1"/>
    <xf numFmtId="165" fontId="0" fillId="3" borderId="17" xfId="0" applyNumberFormat="1" applyFill="1" applyBorder="1"/>
    <xf numFmtId="165" fontId="0" fillId="3" borderId="11" xfId="0" applyNumberFormat="1" applyFill="1" applyBorder="1"/>
    <xf numFmtId="165" fontId="0" fillId="3" borderId="11" xfId="0" applyNumberFormat="1" applyFill="1" applyBorder="1" applyAlignment="1">
      <alignment horizontal="center"/>
    </xf>
    <xf numFmtId="0" fontId="0" fillId="4" borderId="14" xfId="0" applyFill="1" applyBorder="1"/>
    <xf numFmtId="0" fontId="0" fillId="4" borderId="15" xfId="0" applyFill="1" applyBorder="1"/>
    <xf numFmtId="0" fontId="0" fillId="4" borderId="16" xfId="0" applyFill="1" applyBorder="1"/>
    <xf numFmtId="0" fontId="0" fillId="4" borderId="12" xfId="0" applyFill="1" applyBorder="1" applyAlignment="1">
      <alignment horizontal="center"/>
    </xf>
    <xf numFmtId="0" fontId="0" fillId="4" borderId="13" xfId="0" applyFill="1" applyBorder="1" applyAlignment="1">
      <alignment horizontal="center"/>
    </xf>
    <xf numFmtId="0" fontId="0" fillId="4" borderId="11" xfId="0" applyFill="1" applyBorder="1" applyAlignment="1">
      <alignment horizontal="center"/>
    </xf>
    <xf numFmtId="0" fontId="0" fillId="3" borderId="27" xfId="0" applyFill="1" applyBorder="1" applyAlignment="1">
      <alignment horizontal="center"/>
    </xf>
    <xf numFmtId="0" fontId="0" fillId="3" borderId="28" xfId="0" applyFill="1" applyBorder="1" applyAlignment="1">
      <alignment horizontal="center"/>
    </xf>
    <xf numFmtId="0" fontId="0" fillId="3" borderId="29" xfId="0" applyFill="1" applyBorder="1" applyAlignment="1">
      <alignment horizontal="center"/>
    </xf>
    <xf numFmtId="0" fontId="0" fillId="3" borderId="30" xfId="0" applyFill="1" applyBorder="1" applyAlignment="1">
      <alignment horizontal="center"/>
    </xf>
    <xf numFmtId="0" fontId="0" fillId="4" borderId="12" xfId="0" applyFill="1" applyBorder="1" applyAlignment="1">
      <alignment horizontal="center"/>
    </xf>
    <xf numFmtId="0" fontId="0" fillId="4" borderId="24" xfId="0" applyFill="1" applyBorder="1" applyAlignment="1">
      <alignment horizontal="center"/>
    </xf>
    <xf numFmtId="0" fontId="0" fillId="4" borderId="13" xfId="0" applyFill="1" applyBorder="1" applyAlignment="1">
      <alignment horizontal="center"/>
    </xf>
    <xf numFmtId="0" fontId="0" fillId="3" borderId="25" xfId="0" applyFill="1" applyBorder="1" applyAlignment="1">
      <alignment horizontal="center"/>
    </xf>
    <xf numFmtId="0" fontId="0" fillId="3" borderId="26" xfId="0" applyFill="1" applyBorder="1" applyAlignment="1">
      <alignment horizontal="center"/>
    </xf>
    <xf numFmtId="0" fontId="0" fillId="4" borderId="10" xfId="0" applyFill="1" applyBorder="1" applyAlignment="1">
      <alignment horizontal="center"/>
    </xf>
    <xf numFmtId="0" fontId="0" fillId="4" borderId="11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0" fillId="4" borderId="1" xfId="0" applyFill="1" applyBorder="1" applyAlignment="1">
      <alignment horizontal="center"/>
    </xf>
    <xf numFmtId="10" fontId="0" fillId="0" borderId="24" xfId="0" applyNumberFormat="1" applyFill="1" applyBorder="1"/>
    <xf numFmtId="0" fontId="0" fillId="0" borderId="0" xfId="0" applyBorder="1"/>
    <xf numFmtId="0" fontId="0" fillId="0" borderId="31" xfId="0" applyBorder="1"/>
    <xf numFmtId="0" fontId="0" fillId="3" borderId="12" xfId="0" applyFill="1" applyBorder="1"/>
    <xf numFmtId="0" fontId="0" fillId="4" borderId="8" xfId="0" applyFill="1" applyBorder="1"/>
    <xf numFmtId="165" fontId="0" fillId="3" borderId="9" xfId="0" applyNumberFormat="1" applyFill="1" applyBorder="1"/>
    <xf numFmtId="165" fontId="0" fillId="4" borderId="2" xfId="0" applyNumberFormat="1" applyFill="1" applyBorder="1"/>
    <xf numFmtId="165" fontId="0" fillId="4" borderId="4" xfId="0" applyNumberFormat="1" applyFill="1" applyBorder="1"/>
    <xf numFmtId="165" fontId="0" fillId="0" borderId="0" xfId="0" applyNumberFormat="1" applyFill="1" applyBorder="1" applyAlignment="1">
      <alignment horizontal="right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18"/>
  <sheetViews>
    <sheetView workbookViewId="0">
      <selection activeCell="H14" sqref="H14"/>
    </sheetView>
  </sheetViews>
  <sheetFormatPr baseColWidth="10" defaultRowHeight="15"/>
  <cols>
    <col min="1" max="1" width="16.85546875" bestFit="1" customWidth="1"/>
    <col min="2" max="3" width="11.42578125" customWidth="1"/>
  </cols>
  <sheetData>
    <row r="1" spans="1:5" ht="16.5" thickTop="1" thickBot="1">
      <c r="B1" s="69" t="s">
        <v>28</v>
      </c>
      <c r="C1" s="70"/>
      <c r="D1" s="70"/>
      <c r="E1" s="71"/>
    </row>
    <row r="2" spans="1:5" ht="16.5" thickTop="1" thickBot="1">
      <c r="B2" s="29" t="s">
        <v>24</v>
      </c>
      <c r="C2" s="30" t="s">
        <v>25</v>
      </c>
      <c r="D2" s="30" t="s">
        <v>26</v>
      </c>
      <c r="E2" s="31" t="s">
        <v>27</v>
      </c>
    </row>
    <row r="3" spans="1:5" ht="16.5" thickTop="1" thickBot="1">
      <c r="A3" s="38" t="s">
        <v>22</v>
      </c>
      <c r="B3" s="55">
        <f>Wang!F13</f>
        <v>0</v>
      </c>
      <c r="C3" s="56">
        <f>Kose!F12</f>
        <v>0</v>
      </c>
      <c r="D3" s="56">
        <f>Atlas!F13</f>
        <v>0</v>
      </c>
      <c r="E3" s="57">
        <f>Kumpas!D14</f>
        <v>1485.4464</v>
      </c>
    </row>
    <row r="4" spans="1:5" ht="15.75" thickTop="1"/>
    <row r="7" spans="1:5" ht="15.75" thickBot="1"/>
    <row r="8" spans="1:5" ht="16.5" thickTop="1" thickBot="1">
      <c r="A8" s="69" t="s">
        <v>30</v>
      </c>
      <c r="B8" s="71"/>
    </row>
    <row r="9" spans="1:5" ht="16.5" thickTop="1" thickBot="1">
      <c r="A9" s="39" t="str">
        <f>IF(B9="","",IF(B9=B3,B2,IF(B9=C3,C2,IF(B9=D3,D2,E2))))</f>
        <v/>
      </c>
      <c r="B9" s="58" t="str">
        <f>IF(SMALL(B3:E3,1)=0,"",SMALL(B3:E3,1))</f>
        <v/>
      </c>
    </row>
    <row r="10" spans="1:5" ht="15.75" thickTop="1"/>
    <row r="11" spans="1:5" ht="15.75" thickBot="1"/>
    <row r="12" spans="1:5" ht="16.5" thickTop="1" thickBot="1">
      <c r="A12" s="69" t="s">
        <v>29</v>
      </c>
      <c r="B12" s="70"/>
      <c r="C12" s="71"/>
    </row>
    <row r="13" spans="1:5" ht="15.75" thickTop="1">
      <c r="A13" s="59" t="s">
        <v>0</v>
      </c>
      <c r="B13" s="72"/>
      <c r="C13" s="73"/>
    </row>
    <row r="14" spans="1:5">
      <c r="A14" s="60" t="s">
        <v>1</v>
      </c>
      <c r="B14" s="65"/>
      <c r="C14" s="66"/>
    </row>
    <row r="15" spans="1:5">
      <c r="A15" s="60" t="s">
        <v>2</v>
      </c>
      <c r="B15" s="65"/>
      <c r="C15" s="66"/>
    </row>
    <row r="16" spans="1:5">
      <c r="A16" s="60" t="s">
        <v>3</v>
      </c>
      <c r="B16" s="65"/>
      <c r="C16" s="66"/>
    </row>
    <row r="17" spans="1:3" ht="15.75" thickBot="1">
      <c r="A17" s="61" t="s">
        <v>4</v>
      </c>
      <c r="B17" s="67"/>
      <c r="C17" s="68"/>
    </row>
    <row r="18" spans="1:3" ht="15.75" thickTop="1"/>
  </sheetData>
  <mergeCells count="8">
    <mergeCell ref="B15:C15"/>
    <mergeCell ref="B16:C16"/>
    <mergeCell ref="B17:C17"/>
    <mergeCell ref="B1:E1"/>
    <mergeCell ref="A8:B8"/>
    <mergeCell ref="A12:C12"/>
    <mergeCell ref="B13:C13"/>
    <mergeCell ref="B14:C14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K22"/>
  <sheetViews>
    <sheetView workbookViewId="0">
      <selection activeCell="E21" sqref="E21"/>
    </sheetView>
  </sheetViews>
  <sheetFormatPr baseColWidth="10" defaultRowHeight="15"/>
  <cols>
    <col min="1" max="1" width="15" bestFit="1" customWidth="1"/>
    <col min="2" max="2" width="8.85546875" bestFit="1" customWidth="1"/>
    <col min="3" max="3" width="14.7109375" bestFit="1" customWidth="1"/>
    <col min="4" max="4" width="9.5703125" bestFit="1" customWidth="1"/>
    <col min="5" max="5" width="21.7109375" bestFit="1" customWidth="1"/>
    <col min="6" max="6" width="10.42578125" bestFit="1" customWidth="1"/>
    <col min="7" max="7" width="21.7109375" bestFit="1" customWidth="1"/>
    <col min="8" max="8" width="10" bestFit="1" customWidth="1"/>
    <col min="9" max="9" width="12.42578125" customWidth="1"/>
    <col min="10" max="10" width="14" bestFit="1" customWidth="1"/>
    <col min="11" max="11" width="9.5703125" bestFit="1" customWidth="1"/>
  </cols>
  <sheetData>
    <row r="1" spans="1:11" ht="16.5" thickTop="1" thickBot="1">
      <c r="B1" s="29" t="s">
        <v>5</v>
      </c>
      <c r="C1" s="30" t="s">
        <v>6</v>
      </c>
      <c r="D1" s="30" t="s">
        <v>7</v>
      </c>
      <c r="E1" s="30" t="s">
        <v>8</v>
      </c>
      <c r="F1" s="31" t="s">
        <v>9</v>
      </c>
      <c r="G1" s="3"/>
      <c r="H1" s="3"/>
      <c r="I1" s="3"/>
      <c r="J1" s="3"/>
      <c r="K1" s="3"/>
    </row>
    <row r="2" spans="1:11" ht="15.75" thickTop="1">
      <c r="A2" s="26" t="s">
        <v>0</v>
      </c>
      <c r="B2" s="5"/>
      <c r="C2" s="6"/>
      <c r="D2" s="16">
        <f>B2*C2</f>
        <v>0</v>
      </c>
      <c r="E2" s="17">
        <f>IF($B2&lt;100,$B$13*$D2,IF(100&lt;=$B2&lt;200,$B$14*$D2,IF(200&lt;=$B2&lt;300,$B$15*$D2,IF(300&lt;=$B2&lt;500,$B$16*$D2,$B$17*$D2))))</f>
        <v>0</v>
      </c>
      <c r="F2" s="18">
        <f>D2-E2</f>
        <v>0</v>
      </c>
      <c r="G2" s="1"/>
      <c r="H2" s="1"/>
      <c r="I2" s="1"/>
      <c r="J2" s="1"/>
      <c r="K2" s="1"/>
    </row>
    <row r="3" spans="1:11">
      <c r="A3" s="27" t="s">
        <v>1</v>
      </c>
      <c r="B3" s="7"/>
      <c r="C3" s="8"/>
      <c r="D3" s="19">
        <f t="shared" ref="D3:D6" si="0">B3*C3</f>
        <v>0</v>
      </c>
      <c r="E3" s="20">
        <f t="shared" ref="E3:E6" si="1">IF($B3&lt;100,$B$13*$D3,IF(100&lt;=$B3&lt;200,$B$14*$D3,IF(200&lt;=$B3&lt;300,$B$15*$D3,IF(300&lt;=$B3&lt;500,$B$16*$D3,$B$17*$D3))))</f>
        <v>0</v>
      </c>
      <c r="F3" s="21">
        <f t="shared" ref="F3:F6" si="2">D3-E3</f>
        <v>0</v>
      </c>
      <c r="G3" s="1"/>
      <c r="H3" s="1"/>
      <c r="I3" s="1"/>
      <c r="J3" s="1"/>
      <c r="K3" s="1"/>
    </row>
    <row r="4" spans="1:11">
      <c r="A4" s="27" t="s">
        <v>2</v>
      </c>
      <c r="B4" s="7"/>
      <c r="C4" s="8"/>
      <c r="D4" s="19">
        <f t="shared" si="0"/>
        <v>0</v>
      </c>
      <c r="E4" s="20">
        <f t="shared" si="1"/>
        <v>0</v>
      </c>
      <c r="F4" s="21">
        <f t="shared" si="2"/>
        <v>0</v>
      </c>
      <c r="G4" s="1"/>
      <c r="H4" s="1"/>
      <c r="I4" s="1"/>
      <c r="J4" s="1"/>
      <c r="K4" s="1"/>
    </row>
    <row r="5" spans="1:11">
      <c r="A5" s="27" t="s">
        <v>3</v>
      </c>
      <c r="B5" s="7"/>
      <c r="C5" s="8"/>
      <c r="D5" s="19">
        <f t="shared" si="0"/>
        <v>0</v>
      </c>
      <c r="E5" s="20">
        <f t="shared" si="1"/>
        <v>0</v>
      </c>
      <c r="F5" s="21">
        <f t="shared" si="2"/>
        <v>0</v>
      </c>
      <c r="G5" s="1"/>
      <c r="H5" s="1"/>
      <c r="I5" s="1"/>
      <c r="J5" s="1"/>
      <c r="K5" s="1"/>
    </row>
    <row r="6" spans="1:11" ht="15.75" thickBot="1">
      <c r="A6" s="28" t="s">
        <v>4</v>
      </c>
      <c r="B6" s="9"/>
      <c r="C6" s="10"/>
      <c r="D6" s="22">
        <f t="shared" si="0"/>
        <v>0</v>
      </c>
      <c r="E6" s="23">
        <f t="shared" si="1"/>
        <v>0</v>
      </c>
      <c r="F6" s="24">
        <f t="shared" si="2"/>
        <v>0</v>
      </c>
      <c r="G6" s="1"/>
      <c r="H6" s="1"/>
      <c r="I6" s="1"/>
      <c r="J6" s="1"/>
      <c r="K6" s="1"/>
    </row>
    <row r="7" spans="1:11" ht="15.75" thickTop="1">
      <c r="E7" s="32" t="s">
        <v>11</v>
      </c>
      <c r="F7" s="18">
        <f>SUM(F2:F6)</f>
        <v>0</v>
      </c>
      <c r="H7" s="1"/>
      <c r="J7" s="3"/>
      <c r="K7" s="1"/>
    </row>
    <row r="8" spans="1:11">
      <c r="E8" s="33" t="s">
        <v>10</v>
      </c>
      <c r="F8" s="21">
        <f>F7*C19</f>
        <v>0</v>
      </c>
      <c r="H8" s="1"/>
      <c r="J8" s="3"/>
      <c r="K8" s="2"/>
    </row>
    <row r="9" spans="1:11">
      <c r="E9" s="33" t="s">
        <v>14</v>
      </c>
      <c r="F9" s="21">
        <f>F7-F8</f>
        <v>0</v>
      </c>
      <c r="H9" s="1"/>
    </row>
    <row r="10" spans="1:11">
      <c r="E10" s="33" t="s">
        <v>12</v>
      </c>
      <c r="F10" s="21">
        <f>B21</f>
        <v>0</v>
      </c>
      <c r="H10" s="1"/>
    </row>
    <row r="11" spans="1:11" ht="15.75" thickBot="1">
      <c r="E11" s="33" t="s">
        <v>13</v>
      </c>
      <c r="F11" s="21">
        <f>IF(F9&lt;10000,F9*2%,IF(10000&lt;=F9&lt;20000,F9*1%,IF(20000&lt;=F9&lt;50000,F9*0.5%,F9*0.25%)))</f>
        <v>0</v>
      </c>
      <c r="J11" s="2"/>
    </row>
    <row r="12" spans="1:11" ht="16.5" thickTop="1" thickBot="1">
      <c r="A12" s="74" t="s">
        <v>15</v>
      </c>
      <c r="B12" s="75"/>
      <c r="E12" s="33" t="s">
        <v>21</v>
      </c>
      <c r="F12" s="21">
        <f>F9+F10+F11</f>
        <v>0</v>
      </c>
      <c r="J12" s="2"/>
    </row>
    <row r="13" spans="1:11" ht="16.5" thickTop="1" thickBot="1">
      <c r="A13" s="35" t="s">
        <v>16</v>
      </c>
      <c r="B13" s="11"/>
      <c r="E13" s="34" t="s">
        <v>22</v>
      </c>
      <c r="F13" s="25">
        <f>F12*0.7</f>
        <v>0</v>
      </c>
      <c r="J13" s="2"/>
    </row>
    <row r="14" spans="1:11" ht="15.75" thickTop="1">
      <c r="A14" s="36" t="s">
        <v>17</v>
      </c>
      <c r="B14" s="12"/>
      <c r="J14" s="2"/>
    </row>
    <row r="15" spans="1:11">
      <c r="A15" s="36" t="s">
        <v>18</v>
      </c>
      <c r="B15" s="12"/>
      <c r="J15" s="2"/>
    </row>
    <row r="16" spans="1:11">
      <c r="A16" s="36" t="s">
        <v>19</v>
      </c>
      <c r="B16" s="12"/>
      <c r="I16" s="2"/>
      <c r="J16" s="2"/>
    </row>
    <row r="17" spans="1:7" ht="15.75" thickBot="1">
      <c r="A17" s="37" t="s">
        <v>20</v>
      </c>
      <c r="B17" s="13"/>
      <c r="G17" s="2"/>
    </row>
    <row r="18" spans="1:7" ht="16.5" thickTop="1" thickBot="1"/>
    <row r="19" spans="1:7" ht="16.5" thickTop="1" thickBot="1">
      <c r="A19" s="69" t="s">
        <v>10</v>
      </c>
      <c r="B19" s="71"/>
      <c r="C19" s="14"/>
      <c r="G19" s="2"/>
    </row>
    <row r="20" spans="1:7" ht="16.5" thickTop="1" thickBot="1">
      <c r="G20" s="2"/>
    </row>
    <row r="21" spans="1:7" ht="16.5" thickTop="1" thickBot="1">
      <c r="A21" s="38" t="s">
        <v>23</v>
      </c>
      <c r="B21" s="15"/>
    </row>
    <row r="22" spans="1:7" ht="15.75" thickTop="1"/>
  </sheetData>
  <mergeCells count="2">
    <mergeCell ref="A12:B12"/>
    <mergeCell ref="A19:B19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K22"/>
  <sheetViews>
    <sheetView workbookViewId="0">
      <selection activeCell="E22" sqref="E22"/>
    </sheetView>
  </sheetViews>
  <sheetFormatPr baseColWidth="10" defaultRowHeight="15"/>
  <cols>
    <col min="1" max="1" width="15" bestFit="1" customWidth="1"/>
    <col min="2" max="2" width="8.85546875" bestFit="1" customWidth="1"/>
    <col min="3" max="3" width="14.7109375" bestFit="1" customWidth="1"/>
    <col min="4" max="4" width="9.5703125" bestFit="1" customWidth="1"/>
    <col min="5" max="5" width="21.7109375" bestFit="1" customWidth="1"/>
    <col min="6" max="6" width="10.42578125" bestFit="1" customWidth="1"/>
    <col min="7" max="7" width="21.7109375" bestFit="1" customWidth="1"/>
    <col min="8" max="8" width="10" bestFit="1" customWidth="1"/>
    <col min="9" max="9" width="12.42578125" customWidth="1"/>
    <col min="10" max="10" width="14" bestFit="1" customWidth="1"/>
    <col min="11" max="11" width="9.5703125" bestFit="1" customWidth="1"/>
  </cols>
  <sheetData>
    <row r="1" spans="1:11" ht="16.5" thickTop="1" thickBot="1">
      <c r="B1" s="29" t="s">
        <v>5</v>
      </c>
      <c r="C1" s="30" t="s">
        <v>6</v>
      </c>
      <c r="D1" s="30" t="s">
        <v>7</v>
      </c>
      <c r="E1" s="30" t="s">
        <v>8</v>
      </c>
      <c r="F1" s="31" t="s">
        <v>9</v>
      </c>
      <c r="G1" s="3"/>
      <c r="H1" s="3"/>
      <c r="I1" s="3"/>
      <c r="J1" s="3"/>
      <c r="K1" s="3"/>
    </row>
    <row r="2" spans="1:11" ht="15.75" thickTop="1">
      <c r="A2" s="26" t="s">
        <v>0</v>
      </c>
      <c r="B2" s="5"/>
      <c r="C2" s="41"/>
      <c r="D2" s="45">
        <f>B2*C2</f>
        <v>0</v>
      </c>
      <c r="E2" s="46">
        <f>IF($B2&lt;100,$B$13*$D2,IF(100&lt;=$B2&lt;200,$B$14*$D2,IF(200&lt;=$B2&lt;300,$B$15*$D2,IF(300&lt;=$B2&lt;500,$B$16*$D2,$B$17*$D2))))</f>
        <v>0</v>
      </c>
      <c r="F2" s="47">
        <f>D2-E2</f>
        <v>0</v>
      </c>
      <c r="G2" s="1"/>
      <c r="H2" s="1"/>
      <c r="I2" s="1"/>
      <c r="J2" s="1"/>
      <c r="K2" s="1"/>
    </row>
    <row r="3" spans="1:11">
      <c r="A3" s="27" t="s">
        <v>1</v>
      </c>
      <c r="B3" s="7"/>
      <c r="C3" s="42"/>
      <c r="D3" s="48">
        <f t="shared" ref="D3:D6" si="0">B3*C3</f>
        <v>0</v>
      </c>
      <c r="E3" s="49">
        <f t="shared" ref="E3:E6" si="1">IF($B3&lt;100,$B$13*$D3,IF(100&lt;=$B3&lt;200,$B$14*$D3,IF(200&lt;=$B3&lt;300,$B$15*$D3,IF(300&lt;=$B3&lt;500,$B$16*$D3,$B$17*$D3))))</f>
        <v>0</v>
      </c>
      <c r="F3" s="50">
        <f t="shared" ref="F3:F6" si="2">D3-E3</f>
        <v>0</v>
      </c>
      <c r="G3" s="1"/>
      <c r="H3" s="1"/>
      <c r="I3" s="1"/>
      <c r="J3" s="1"/>
      <c r="K3" s="1"/>
    </row>
    <row r="4" spans="1:11">
      <c r="A4" s="27" t="s">
        <v>2</v>
      </c>
      <c r="B4" s="7"/>
      <c r="C4" s="42"/>
      <c r="D4" s="48">
        <f t="shared" si="0"/>
        <v>0</v>
      </c>
      <c r="E4" s="49">
        <f t="shared" si="1"/>
        <v>0</v>
      </c>
      <c r="F4" s="50">
        <f t="shared" si="2"/>
        <v>0</v>
      </c>
      <c r="G4" s="1"/>
      <c r="H4" s="1"/>
      <c r="I4" s="1"/>
      <c r="J4" s="1"/>
      <c r="K4" s="1"/>
    </row>
    <row r="5" spans="1:11">
      <c r="A5" s="27" t="s">
        <v>3</v>
      </c>
      <c r="B5" s="7"/>
      <c r="C5" s="42"/>
      <c r="D5" s="48">
        <f t="shared" si="0"/>
        <v>0</v>
      </c>
      <c r="E5" s="49">
        <f t="shared" si="1"/>
        <v>0</v>
      </c>
      <c r="F5" s="50">
        <f t="shared" si="2"/>
        <v>0</v>
      </c>
      <c r="G5" s="1"/>
      <c r="H5" s="1"/>
      <c r="I5" s="1"/>
      <c r="J5" s="1"/>
      <c r="K5" s="1"/>
    </row>
    <row r="6" spans="1:11" ht="15.75" thickBot="1">
      <c r="A6" s="28" t="s">
        <v>4</v>
      </c>
      <c r="B6" s="9"/>
      <c r="C6" s="43"/>
      <c r="D6" s="51">
        <f t="shared" si="0"/>
        <v>0</v>
      </c>
      <c r="E6" s="52">
        <f t="shared" si="1"/>
        <v>0</v>
      </c>
      <c r="F6" s="25">
        <f t="shared" si="2"/>
        <v>0</v>
      </c>
      <c r="G6" s="1"/>
      <c r="H6" s="1"/>
      <c r="I6" s="1"/>
      <c r="J6" s="1"/>
      <c r="K6" s="1"/>
    </row>
    <row r="7" spans="1:11" ht="15.75" thickTop="1">
      <c r="E7" s="32" t="s">
        <v>11</v>
      </c>
      <c r="F7" s="47">
        <f>SUM(F2:F6)</f>
        <v>0</v>
      </c>
      <c r="H7" s="1"/>
      <c r="J7" s="3"/>
      <c r="K7" s="1"/>
    </row>
    <row r="8" spans="1:11">
      <c r="E8" s="33" t="s">
        <v>10</v>
      </c>
      <c r="F8" s="50">
        <f>F7*C19</f>
        <v>0</v>
      </c>
      <c r="H8" s="1"/>
      <c r="J8" s="3"/>
      <c r="K8" s="2"/>
    </row>
    <row r="9" spans="1:11">
      <c r="E9" s="33" t="s">
        <v>14</v>
      </c>
      <c r="F9" s="50">
        <f>F7-F8</f>
        <v>0</v>
      </c>
      <c r="H9" s="1"/>
    </row>
    <row r="10" spans="1:11">
      <c r="E10" s="33" t="s">
        <v>12</v>
      </c>
      <c r="F10" s="50">
        <f>B21</f>
        <v>0</v>
      </c>
      <c r="H10" s="1"/>
    </row>
    <row r="11" spans="1:11" ht="15.75" thickBot="1">
      <c r="E11" s="33" t="s">
        <v>13</v>
      </c>
      <c r="F11" s="50">
        <f>IF(F9&lt;10000,F9*2%,IF(10000&lt;=F9&lt;20000,F9*1%,IF(20000&lt;=F9&lt;50000,F9*0.5%,F9*0.25%)))</f>
        <v>0</v>
      </c>
    </row>
    <row r="12" spans="1:11" ht="16.5" thickTop="1" thickBot="1">
      <c r="A12" s="74" t="s">
        <v>15</v>
      </c>
      <c r="B12" s="75"/>
      <c r="E12" s="40" t="s">
        <v>22</v>
      </c>
      <c r="F12" s="53">
        <f>F9+F10+F11</f>
        <v>0</v>
      </c>
    </row>
    <row r="13" spans="1:11" ht="15.75" thickTop="1">
      <c r="A13" s="35" t="s">
        <v>16</v>
      </c>
      <c r="B13" s="11"/>
      <c r="E13" s="4"/>
      <c r="F13" s="4"/>
    </row>
    <row r="14" spans="1:11">
      <c r="A14" s="36" t="s">
        <v>17</v>
      </c>
      <c r="B14" s="12"/>
    </row>
    <row r="15" spans="1:11">
      <c r="A15" s="36" t="s">
        <v>18</v>
      </c>
      <c r="B15" s="12"/>
    </row>
    <row r="16" spans="1:11">
      <c r="A16" s="36" t="s">
        <v>19</v>
      </c>
      <c r="B16" s="12"/>
    </row>
    <row r="17" spans="1:3" ht="15.75" thickBot="1">
      <c r="A17" s="37" t="s">
        <v>20</v>
      </c>
      <c r="B17" s="13"/>
    </row>
    <row r="18" spans="1:3" ht="16.5" thickTop="1" thickBot="1"/>
    <row r="19" spans="1:3" ht="16.5" thickTop="1" thickBot="1">
      <c r="A19" s="69" t="s">
        <v>10</v>
      </c>
      <c r="B19" s="71"/>
      <c r="C19" s="14"/>
    </row>
    <row r="20" spans="1:3" ht="16.5" thickTop="1" thickBot="1"/>
    <row r="21" spans="1:3" ht="16.5" thickTop="1" thickBot="1">
      <c r="A21" s="38" t="s">
        <v>23</v>
      </c>
      <c r="B21" s="44"/>
    </row>
    <row r="22" spans="1:3" ht="15.75" thickTop="1"/>
  </sheetData>
  <mergeCells count="2">
    <mergeCell ref="A12:B12"/>
    <mergeCell ref="A19:B19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K22"/>
  <sheetViews>
    <sheetView workbookViewId="0">
      <selection activeCell="E23" sqref="E23"/>
    </sheetView>
  </sheetViews>
  <sheetFormatPr baseColWidth="10" defaultRowHeight="15"/>
  <cols>
    <col min="1" max="1" width="15" bestFit="1" customWidth="1"/>
    <col min="2" max="2" width="8.85546875" bestFit="1" customWidth="1"/>
    <col min="3" max="3" width="14.7109375" bestFit="1" customWidth="1"/>
    <col min="4" max="4" width="10" bestFit="1" customWidth="1"/>
    <col min="5" max="5" width="21.7109375" bestFit="1" customWidth="1"/>
    <col min="6" max="6" width="10.42578125" bestFit="1" customWidth="1"/>
    <col min="7" max="7" width="21.7109375" bestFit="1" customWidth="1"/>
    <col min="8" max="8" width="10" bestFit="1" customWidth="1"/>
    <col min="9" max="9" width="12.42578125" customWidth="1"/>
    <col min="10" max="10" width="14" bestFit="1" customWidth="1"/>
    <col min="11" max="11" width="9.5703125" bestFit="1" customWidth="1"/>
  </cols>
  <sheetData>
    <row r="1" spans="1:11" ht="16.5" thickTop="1" thickBot="1">
      <c r="B1" s="29" t="s">
        <v>5</v>
      </c>
      <c r="C1" s="30" t="s">
        <v>6</v>
      </c>
      <c r="D1" s="30" t="s">
        <v>7</v>
      </c>
      <c r="E1" s="30" t="s">
        <v>8</v>
      </c>
      <c r="F1" s="31" t="s">
        <v>9</v>
      </c>
      <c r="G1" s="3"/>
      <c r="H1" s="3"/>
      <c r="I1" s="3"/>
      <c r="J1" s="3"/>
      <c r="K1" s="3"/>
    </row>
    <row r="2" spans="1:11" ht="15.75" thickTop="1">
      <c r="A2" s="26" t="s">
        <v>0</v>
      </c>
      <c r="B2" s="5"/>
      <c r="C2" s="6"/>
      <c r="D2" s="16">
        <f>B2*C2</f>
        <v>0</v>
      </c>
      <c r="E2" s="17">
        <f>IF($B2&lt;100,$B$13*$D2,IF(100&lt;=$B2&lt;200,$B$14*$D2,IF(200&lt;=$B2&lt;300,$B$15*$D2,IF(300&lt;=$B2&lt;500,$B$16*$D2,$B$17*$D2))))</f>
        <v>0</v>
      </c>
      <c r="F2" s="18">
        <f>D2-E2</f>
        <v>0</v>
      </c>
      <c r="G2" s="1"/>
      <c r="H2" s="1"/>
      <c r="I2" s="1"/>
      <c r="J2" s="1"/>
      <c r="K2" s="1"/>
    </row>
    <row r="3" spans="1:11">
      <c r="A3" s="27" t="s">
        <v>1</v>
      </c>
      <c r="B3" s="7"/>
      <c r="C3" s="8"/>
      <c r="D3" s="19">
        <f t="shared" ref="D3:D6" si="0">B3*C3</f>
        <v>0</v>
      </c>
      <c r="E3" s="20">
        <f t="shared" ref="E3:E6" si="1">IF($B3&lt;100,$B$13*$D3,IF(100&lt;=$B3&lt;200,$B$14*$D3,IF(200&lt;=$B3&lt;300,$B$15*$D3,IF(300&lt;=$B3&lt;500,$B$16*$D3,$B$17*$D3))))</f>
        <v>0</v>
      </c>
      <c r="F3" s="21">
        <f t="shared" ref="F3:F6" si="2">D3-E3</f>
        <v>0</v>
      </c>
      <c r="G3" s="1"/>
      <c r="H3" s="1"/>
      <c r="I3" s="1"/>
      <c r="J3" s="1"/>
      <c r="K3" s="1"/>
    </row>
    <row r="4" spans="1:11">
      <c r="A4" s="27" t="s">
        <v>2</v>
      </c>
      <c r="B4" s="7"/>
      <c r="C4" s="8"/>
      <c r="D4" s="19">
        <f t="shared" si="0"/>
        <v>0</v>
      </c>
      <c r="E4" s="20">
        <f t="shared" si="1"/>
        <v>0</v>
      </c>
      <c r="F4" s="21">
        <f t="shared" si="2"/>
        <v>0</v>
      </c>
      <c r="G4" s="1"/>
      <c r="H4" s="1"/>
      <c r="I4" s="1"/>
      <c r="J4" s="1"/>
      <c r="K4" s="1"/>
    </row>
    <row r="5" spans="1:11">
      <c r="A5" s="27" t="s">
        <v>3</v>
      </c>
      <c r="B5" s="7"/>
      <c r="C5" s="8"/>
      <c r="D5" s="19">
        <f t="shared" si="0"/>
        <v>0</v>
      </c>
      <c r="E5" s="20">
        <f t="shared" si="1"/>
        <v>0</v>
      </c>
      <c r="F5" s="21">
        <f t="shared" si="2"/>
        <v>0</v>
      </c>
      <c r="G5" s="1"/>
      <c r="H5" s="1"/>
      <c r="I5" s="1"/>
      <c r="J5" s="1"/>
      <c r="K5" s="1"/>
    </row>
    <row r="6" spans="1:11" ht="15.75" thickBot="1">
      <c r="A6" s="28" t="s">
        <v>4</v>
      </c>
      <c r="B6" s="9"/>
      <c r="C6" s="10"/>
      <c r="D6" s="22">
        <f t="shared" si="0"/>
        <v>0</v>
      </c>
      <c r="E6" s="23">
        <f t="shared" si="1"/>
        <v>0</v>
      </c>
      <c r="F6" s="24">
        <f t="shared" si="2"/>
        <v>0</v>
      </c>
      <c r="G6" s="1"/>
      <c r="H6" s="1"/>
      <c r="I6" s="1"/>
      <c r="J6" s="1"/>
      <c r="K6" s="1"/>
    </row>
    <row r="7" spans="1:11" ht="15.75" thickTop="1">
      <c r="E7" s="32" t="s">
        <v>11</v>
      </c>
      <c r="F7" s="18">
        <f>SUM(F2:F6)</f>
        <v>0</v>
      </c>
      <c r="H7" s="1"/>
      <c r="J7" s="3"/>
      <c r="K7" s="1"/>
    </row>
    <row r="8" spans="1:11">
      <c r="E8" s="33" t="s">
        <v>10</v>
      </c>
      <c r="F8" s="21">
        <f>F7*C19</f>
        <v>0</v>
      </c>
      <c r="H8" s="1"/>
      <c r="J8" s="3"/>
      <c r="K8" s="2"/>
    </row>
    <row r="9" spans="1:11">
      <c r="E9" s="33" t="s">
        <v>14</v>
      </c>
      <c r="F9" s="21">
        <f>F7-F8</f>
        <v>0</v>
      </c>
      <c r="H9" s="1"/>
    </row>
    <row r="10" spans="1:11">
      <c r="E10" s="33" t="s">
        <v>12</v>
      </c>
      <c r="F10" s="21">
        <f>B21</f>
        <v>0</v>
      </c>
      <c r="H10" s="1"/>
    </row>
    <row r="11" spans="1:11" ht="15.75" thickBot="1">
      <c r="E11" s="33" t="s">
        <v>13</v>
      </c>
      <c r="F11" s="21">
        <f>IF(F9&lt;10000,F9*2%,IF(10000&lt;=F9&lt;20000,F9*1%,IF(20000&lt;=F9&lt;50000,F9*0.5%,F9*0.25%)))</f>
        <v>0</v>
      </c>
    </row>
    <row r="12" spans="1:11" ht="16.5" thickTop="1" thickBot="1">
      <c r="A12" s="74" t="s">
        <v>15</v>
      </c>
      <c r="B12" s="75"/>
      <c r="E12" s="33" t="s">
        <v>21</v>
      </c>
      <c r="F12" s="21">
        <f>F9+F10+F11</f>
        <v>0</v>
      </c>
    </row>
    <row r="13" spans="1:11" ht="15.75" customHeight="1" thickTop="1" thickBot="1">
      <c r="A13" s="35" t="s">
        <v>16</v>
      </c>
      <c r="B13" s="11"/>
      <c r="E13" s="34" t="s">
        <v>22</v>
      </c>
      <c r="F13" s="25">
        <f>F12*0.7</f>
        <v>0</v>
      </c>
    </row>
    <row r="14" spans="1:11" ht="15.75" thickTop="1">
      <c r="A14" s="36" t="s">
        <v>17</v>
      </c>
      <c r="B14" s="12"/>
      <c r="F14" s="54"/>
    </row>
    <row r="15" spans="1:11">
      <c r="A15" s="36" t="s">
        <v>18</v>
      </c>
      <c r="B15" s="12"/>
    </row>
    <row r="16" spans="1:11">
      <c r="A16" s="36" t="s">
        <v>19</v>
      </c>
      <c r="B16" s="12"/>
    </row>
    <row r="17" spans="1:3" ht="15.75" thickBot="1">
      <c r="A17" s="37" t="s">
        <v>20</v>
      </c>
      <c r="B17" s="13"/>
    </row>
    <row r="18" spans="1:3" ht="16.5" thickTop="1" thickBot="1"/>
    <row r="19" spans="1:3" ht="16.5" thickTop="1" thickBot="1">
      <c r="A19" s="69" t="s">
        <v>10</v>
      </c>
      <c r="B19" s="71"/>
      <c r="C19" s="14"/>
    </row>
    <row r="20" spans="1:3" ht="16.5" thickTop="1" thickBot="1"/>
    <row r="21" spans="1:3" ht="16.5" thickTop="1" thickBot="1">
      <c r="A21" s="38" t="s">
        <v>23</v>
      </c>
      <c r="B21" s="15"/>
    </row>
    <row r="22" spans="1:3" ht="15.75" thickTop="1"/>
  </sheetData>
  <mergeCells count="2">
    <mergeCell ref="A12:B12"/>
    <mergeCell ref="A19:B19"/>
  </mergeCells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K15"/>
  <sheetViews>
    <sheetView tabSelected="1" workbookViewId="0">
      <selection activeCell="D8" sqref="D8"/>
    </sheetView>
  </sheetViews>
  <sheetFormatPr baseColWidth="10" defaultRowHeight="15"/>
  <cols>
    <col min="1" max="1" width="15" bestFit="1" customWidth="1"/>
    <col min="2" max="2" width="8.85546875" bestFit="1" customWidth="1"/>
    <col min="3" max="3" width="21.7109375" bestFit="1" customWidth="1"/>
    <col min="4" max="4" width="10.42578125" bestFit="1" customWidth="1"/>
    <col min="5" max="7" width="21.7109375" bestFit="1" customWidth="1"/>
    <col min="8" max="8" width="10" bestFit="1" customWidth="1"/>
    <col min="9" max="9" width="12.42578125" customWidth="1"/>
    <col min="10" max="10" width="14" bestFit="1" customWidth="1"/>
    <col min="11" max="11" width="9.5703125" bestFit="1" customWidth="1"/>
  </cols>
  <sheetData>
    <row r="1" spans="1:11" ht="16.5" thickTop="1" thickBot="1">
      <c r="B1" s="29" t="s">
        <v>5</v>
      </c>
      <c r="C1" s="30" t="s">
        <v>6</v>
      </c>
      <c r="D1" s="64" t="s">
        <v>7</v>
      </c>
      <c r="E1" s="76"/>
      <c r="F1" s="74" t="s">
        <v>15</v>
      </c>
      <c r="G1" s="75"/>
      <c r="I1" s="3"/>
      <c r="J1" s="3"/>
      <c r="K1" s="3"/>
    </row>
    <row r="2" spans="1:11" ht="15.75" thickTop="1">
      <c r="A2" s="26" t="s">
        <v>0</v>
      </c>
      <c r="B2" s="5">
        <v>100</v>
      </c>
      <c r="C2" s="41">
        <v>12</v>
      </c>
      <c r="D2" s="47">
        <f>B2*C2</f>
        <v>1200</v>
      </c>
      <c r="E2" s="87"/>
      <c r="F2" s="35" t="s">
        <v>16</v>
      </c>
      <c r="G2" s="11">
        <v>0.01</v>
      </c>
      <c r="I2" s="1"/>
      <c r="J2" s="1"/>
      <c r="K2" s="1"/>
    </row>
    <row r="3" spans="1:11">
      <c r="A3" s="27" t="s">
        <v>1</v>
      </c>
      <c r="B3" s="7">
        <v>12</v>
      </c>
      <c r="C3" s="42">
        <v>12</v>
      </c>
      <c r="D3" s="50">
        <f t="shared" ref="D3:D6" si="0">B3*C3</f>
        <v>144</v>
      </c>
      <c r="E3" s="87"/>
      <c r="F3" s="36" t="s">
        <v>17</v>
      </c>
      <c r="G3" s="12">
        <v>0.1</v>
      </c>
      <c r="I3" s="1"/>
      <c r="J3" s="1"/>
      <c r="K3" s="1"/>
    </row>
    <row r="4" spans="1:11">
      <c r="A4" s="27" t="s">
        <v>2</v>
      </c>
      <c r="B4" s="7">
        <v>12</v>
      </c>
      <c r="C4" s="42">
        <v>12</v>
      </c>
      <c r="D4" s="50">
        <f t="shared" si="0"/>
        <v>144</v>
      </c>
      <c r="E4" s="87"/>
      <c r="F4" s="36" t="s">
        <v>18</v>
      </c>
      <c r="G4" s="12">
        <v>0.1</v>
      </c>
      <c r="I4" s="1"/>
      <c r="J4" s="1"/>
      <c r="K4" s="1"/>
    </row>
    <row r="5" spans="1:11">
      <c r="A5" s="27" t="s">
        <v>3</v>
      </c>
      <c r="B5" s="7">
        <v>12</v>
      </c>
      <c r="C5" s="42">
        <v>12</v>
      </c>
      <c r="D5" s="50">
        <f t="shared" si="0"/>
        <v>144</v>
      </c>
      <c r="E5" s="87"/>
      <c r="F5" s="36" t="s">
        <v>19</v>
      </c>
      <c r="G5" s="12">
        <v>0.18</v>
      </c>
      <c r="I5" s="1"/>
      <c r="J5" s="1"/>
      <c r="K5" s="1"/>
    </row>
    <row r="6" spans="1:11" ht="15.75" thickBot="1">
      <c r="A6" s="28" t="s">
        <v>4</v>
      </c>
      <c r="B6" s="9">
        <v>12</v>
      </c>
      <c r="C6" s="43">
        <v>12</v>
      </c>
      <c r="D6" s="25">
        <f t="shared" si="0"/>
        <v>144</v>
      </c>
      <c r="E6" s="87"/>
      <c r="F6" s="37" t="s">
        <v>20</v>
      </c>
      <c r="G6" s="13">
        <v>0.18</v>
      </c>
      <c r="I6" s="1"/>
      <c r="J6" s="1"/>
      <c r="K6" s="1"/>
    </row>
    <row r="7" spans="1:11" ht="16.5" thickTop="1" thickBot="1">
      <c r="A7" s="78" t="s">
        <v>31</v>
      </c>
      <c r="B7" s="82">
        <f>SUM(B2:B6)</f>
        <v>148</v>
      </c>
      <c r="C7" s="85" t="s">
        <v>9</v>
      </c>
      <c r="D7" s="47">
        <f>SUM(D2:D6)</f>
        <v>1776</v>
      </c>
      <c r="E7" s="87"/>
      <c r="G7" s="79"/>
      <c r="I7" s="1"/>
      <c r="J7" s="1"/>
      <c r="K7" s="1"/>
    </row>
    <row r="8" spans="1:11" ht="16.5" thickTop="1" thickBot="1">
      <c r="A8" s="76"/>
      <c r="B8" s="77"/>
      <c r="C8" s="86" t="s">
        <v>8</v>
      </c>
      <c r="D8" s="50">
        <f>IF(B7&lt;100,G2*D7,IF(100&lt;=B7&lt;200,G3*D7,IF(200&lt;=B7&lt;300,G4*D7,IF(300&lt;=B7&lt;500,G5*D7,G6*D7))))</f>
        <v>319.68</v>
      </c>
      <c r="E8" s="87"/>
      <c r="F8" s="62" t="s">
        <v>10</v>
      </c>
      <c r="G8" s="63"/>
      <c r="H8" s="14"/>
      <c r="I8" s="1"/>
      <c r="J8" s="1"/>
      <c r="K8" s="1"/>
    </row>
    <row r="9" spans="1:11" ht="16.5" thickTop="1" thickBot="1">
      <c r="C9" s="83" t="s">
        <v>11</v>
      </c>
      <c r="D9" s="84">
        <f>D7-D8</f>
        <v>1456.32</v>
      </c>
      <c r="J9" s="3"/>
      <c r="K9" s="1"/>
    </row>
    <row r="10" spans="1:11" ht="16.5" thickTop="1" thickBot="1">
      <c r="C10" s="33" t="s">
        <v>10</v>
      </c>
      <c r="D10" s="50">
        <f>D9*H8</f>
        <v>0</v>
      </c>
      <c r="F10" s="38" t="s">
        <v>23</v>
      </c>
      <c r="G10" s="44"/>
      <c r="J10" s="3"/>
      <c r="K10" s="2"/>
    </row>
    <row r="11" spans="1:11" ht="15.75" thickTop="1">
      <c r="C11" s="33" t="s">
        <v>14</v>
      </c>
      <c r="D11" s="50">
        <f>D9-D10</f>
        <v>1456.32</v>
      </c>
      <c r="H11" s="1"/>
    </row>
    <row r="12" spans="1:11">
      <c r="C12" s="33" t="s">
        <v>12</v>
      </c>
      <c r="D12" s="50">
        <f>G10</f>
        <v>0</v>
      </c>
      <c r="H12" s="1"/>
    </row>
    <row r="13" spans="1:11">
      <c r="C13" s="33" t="s">
        <v>13</v>
      </c>
      <c r="D13" s="50">
        <f>IF(D11&lt;10000,D11*2%,IF(10000&lt;=D11&lt;20000,D11*1%,IF(20000&lt;=D11&lt;50000,D11*0.5%,D11*0.25%)))</f>
        <v>29.1264</v>
      </c>
    </row>
    <row r="14" spans="1:11" ht="15.75" thickBot="1">
      <c r="C14" s="34" t="s">
        <v>22</v>
      </c>
      <c r="D14" s="25">
        <f>D11+D12+D13</f>
        <v>1485.4464</v>
      </c>
      <c r="E14" s="81"/>
      <c r="F14" s="80"/>
    </row>
    <row r="15" spans="1:11" ht="15.75" thickTop="1">
      <c r="E15" s="80"/>
      <c r="F15" s="80"/>
    </row>
  </sheetData>
  <mergeCells count="1">
    <mergeCell ref="F1:G1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meilleur fourn. et cout unitair</vt:lpstr>
      <vt:lpstr>Wang</vt:lpstr>
      <vt:lpstr>Kose</vt:lpstr>
      <vt:lpstr>Atlas</vt:lpstr>
      <vt:lpstr>Kumpas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Matthieu</dc:creator>
  <cp:lastModifiedBy>Matthieu</cp:lastModifiedBy>
  <dcterms:created xsi:type="dcterms:W3CDTF">2009-12-20T13:17:59Z</dcterms:created>
  <dcterms:modified xsi:type="dcterms:W3CDTF">2009-12-21T12:20:30Z</dcterms:modified>
</cp:coreProperties>
</file>