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2.xml" ContentType="application/vnd.ms-excel.controlproperties+xml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4.xml" ContentType="application/vnd.ms-excel.controlproperti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d1-my.sharepoint.com/personal/pablo_fernandez_bd_com/Documents/03 - Validation Fichiers Excel/XSi/"/>
    </mc:Choice>
  </mc:AlternateContent>
  <xr:revisionPtr revIDLastSave="34" documentId="8_{4181C23B-0946-40EE-B967-5A06474B02FD}" xr6:coauthVersionLast="47" xr6:coauthVersionMax="47" xr10:uidLastSave="{E91BC8CC-8E8E-4ED6-AE3B-F96F72AF89AD}"/>
  <bookViews>
    <workbookView xWindow="-120" yWindow="-120" windowWidth="29040" windowHeight="15990" tabRatio="712" activeTab="1" xr2:uid="{1A5DE23C-768D-4C05-B696-46403DEF0831}"/>
  </bookViews>
  <sheets>
    <sheet name="HISTORY" sheetId="1" r:id="rId1"/>
    <sheet name="Sélection équipement" sheetId="2" r:id="rId2"/>
    <sheet name="Vérification S121 MFI" sheetId="3" state="hidden" r:id="rId3"/>
    <sheet name="Vérification S121 HIAC" sheetId="4" state="hidden" r:id="rId4"/>
    <sheet name="BA MFI 1mLL" sheetId="5" state="hidden" r:id="rId5"/>
    <sheet name="BA MFI 2.25mL" sheetId="6" state="hidden" r:id="rId6"/>
    <sheet name="BA HIAC 1mLL" sheetId="7" state="hidden" r:id="rId7"/>
    <sheet name="BA HIAC 2.25mL" sheetId="8" state="hidden" r:id="rId8"/>
    <sheet name="ppk_MFI_1mLL" sheetId="10" state="hidden" r:id="rId9"/>
    <sheet name="ppk_MFI_2.25mL" sheetId="11" state="hidden" r:id="rId10"/>
    <sheet name="ppk_HIAC_1mLL" sheetId="12" state="hidden" r:id="rId11"/>
    <sheet name="ppk_HIAC_2.25mL" sheetId="13" state="hidden" r:id="rId12"/>
    <sheet name="Audit Trail" sheetId="9" r:id="rId13"/>
  </sheets>
  <definedNames>
    <definedName name="_xlnm._FilterDatabase" localSheetId="4" hidden="1">'BA MFI 1mLL'!$B$12:$E$13</definedName>
    <definedName name="_xlnm.Criteria" localSheetId="4">'BA MFI 1mLL'!$B$13:$E$13</definedName>
    <definedName name="_xlnm.Print_Area" localSheetId="4">'BA MFI 1mLL'!$A$1:$F$34</definedName>
    <definedName name="_xlnm.Print_Area" localSheetId="2">'Vérification S121 MFI'!$A$1:$H$27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5" l="1"/>
  <c r="E14" i="5"/>
  <c r="D14" i="5"/>
  <c r="B14" i="5"/>
  <c r="C14" i="5"/>
  <c r="B16" i="3" l="1"/>
  <c r="D18" i="5"/>
  <c r="D19" i="7"/>
  <c r="E17" i="7" l="1"/>
  <c r="D17" i="7"/>
  <c r="C17" i="7"/>
  <c r="B17" i="7"/>
  <c r="E16" i="7"/>
  <c r="D16" i="7"/>
  <c r="C16" i="7"/>
  <c r="B16" i="7"/>
  <c r="E15" i="7"/>
  <c r="D15" i="7"/>
  <c r="C15" i="7"/>
  <c r="B15" i="7"/>
  <c r="E12" i="4" l="1"/>
  <c r="E11" i="4"/>
  <c r="E10" i="4"/>
  <c r="D10" i="4"/>
  <c r="B16" i="4"/>
  <c r="H13" i="3" l="1"/>
  <c r="H12" i="3"/>
  <c r="D11" i="3"/>
  <c r="E11" i="3"/>
  <c r="F11" i="3"/>
  <c r="G11" i="3"/>
  <c r="C11" i="3"/>
  <c r="H11" i="3" s="1"/>
</calcChain>
</file>

<file path=xl/sharedStrings.xml><?xml version="1.0" encoding="utf-8"?>
<sst xmlns="http://schemas.openxmlformats.org/spreadsheetml/2006/main" count="111" uniqueCount="58">
  <si>
    <t>Sélection équipement :</t>
  </si>
  <si>
    <t>≥ 1µm/mL</t>
  </si>
  <si>
    <t>≥ 2µm/mL</t>
  </si>
  <si>
    <t>≥ 5µm/mL</t>
  </si>
  <si>
    <t>≥ 10µm/mL</t>
  </si>
  <si>
    <t>≥ 25µm/mL</t>
  </si>
  <si>
    <t>Nombre de particules</t>
  </si>
  <si>
    <t>N° solution</t>
  </si>
  <si>
    <t>Blanc 1</t>
  </si>
  <si>
    <t>Blanc 2</t>
  </si>
  <si>
    <t>Run 1</t>
  </si>
  <si>
    <t>Run 2</t>
  </si>
  <si>
    <t>Run 3</t>
  </si>
  <si>
    <t>Run 4</t>
  </si>
  <si>
    <t>Run 5</t>
  </si>
  <si>
    <t>Moyenne</t>
  </si>
  <si>
    <t>Conformité</t>
  </si>
  <si>
    <t>Commentaires</t>
  </si>
  <si>
    <t>Analyse et Audit Trail
vérifiées par / Date :</t>
  </si>
  <si>
    <t>Analyse et Audit Trail
approuvées par / Date :</t>
  </si>
  <si>
    <t>Analyse et Audit Trail
réalisées par / Date :</t>
  </si>
  <si>
    <t>Date de préparation</t>
  </si>
  <si>
    <t>Date de péremption</t>
  </si>
  <si>
    <t>N° réalisation journalière</t>
  </si>
  <si>
    <t>Contrôle solution de remplissage S121 par HIAC</t>
  </si>
  <si>
    <t>Nombres de particules</t>
  </si>
  <si>
    <t>Date d'analyse</t>
  </si>
  <si>
    <t>N° Lot</t>
  </si>
  <si>
    <t>Code produit</t>
  </si>
  <si>
    <t>Désignation</t>
  </si>
  <si>
    <t>Machine</t>
  </si>
  <si>
    <t>N° Echantillon</t>
  </si>
  <si>
    <t>N° DA</t>
  </si>
  <si>
    <t>DAXX-YY-ZZ/0000</t>
  </si>
  <si>
    <t>Identification tub</t>
  </si>
  <si>
    <t>Minimum</t>
  </si>
  <si>
    <t>Maximum</t>
  </si>
  <si>
    <t>Spécifications</t>
  </si>
  <si>
    <t>N/A</t>
  </si>
  <si>
    <t>Pour information</t>
  </si>
  <si>
    <t>&lt; 500 part/seringue</t>
  </si>
  <si>
    <t>&lt; 100 part/seringue</t>
  </si>
  <si>
    <t>Analyse et Audit Trail
réalisée par / Date :</t>
  </si>
  <si>
    <t>Analyse et Audit Trail
vérifiée par / Date :</t>
  </si>
  <si>
    <t>Analyse et Audit Trail
approuvée par / Date :</t>
  </si>
  <si>
    <t>Bulletin d'analyse Comptage Particulaire
par HIAC</t>
  </si>
  <si>
    <t>&lt; 200 part/seringue</t>
  </si>
  <si>
    <t>&lt; 50 part/seringue</t>
  </si>
  <si>
    <t>Solution de remplissage</t>
  </si>
  <si>
    <t>Onglets</t>
  </si>
  <si>
    <t>Cellule</t>
  </si>
  <si>
    <t>Date + Heure</t>
  </si>
  <si>
    <t>Ancienne valeur</t>
  </si>
  <si>
    <t>Nouvelle valeur</t>
  </si>
  <si>
    <t>Raison de la modification</t>
  </si>
  <si>
    <t>Global ID</t>
  </si>
  <si>
    <r>
      <t xml:space="preserve">Contrôle solution de remplissage S121 par MFI
</t>
    </r>
    <r>
      <rPr>
        <b/>
        <sz val="10"/>
        <color theme="1"/>
        <rFont val="Arial"/>
        <family val="2"/>
      </rPr>
      <t>selon QCL-WI-544</t>
    </r>
  </si>
  <si>
    <r>
      <t>Bulletin d'analyse Comptage Particulaire
par MFI</t>
    </r>
    <r>
      <rPr>
        <b/>
        <sz val="10"/>
        <color theme="1"/>
        <rFont val="Arial"/>
        <family val="2"/>
      </rPr>
      <t xml:space="preserve"> selon QCL-WI-544 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</si>
</sst>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6"/>
      <color theme="1"/>
      <name val="Arial"/>
      <family val="2"/>
    </font>
    <font>
      <b/>
      <u/>
      <sz val="10"/>
      <color theme="1"/>
      <name val="Arial"/>
      <family val="2"/>
    </font>
    <font>
      <sz val="8"/>
      <color rgb="FF000000"/>
      <name val="Segoe UI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1" xfId="0" applyFill="1" applyBorder="1" applyProtection="1">
      <protection locked="0"/>
    </xf>
    <xf numFmtId="0" fontId="0" fillId="2" borderId="0" xfId="0" applyFill="1" applyProtection="1"/>
    <xf numFmtId="0" fontId="2" fillId="2" borderId="0" xfId="0" applyFont="1" applyFill="1" applyAlignment="1" applyProtection="1">
      <alignment vertical="center"/>
    </xf>
    <xf numFmtId="0" fontId="0" fillId="2" borderId="0" xfId="0" applyFill="1" applyBorder="1" applyProtection="1"/>
    <xf numFmtId="0" fontId="1" fillId="3" borderId="1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/>
    <xf numFmtId="0" fontId="1" fillId="3" borderId="1" xfId="0" applyFont="1" applyFill="1" applyBorder="1" applyAlignment="1" applyProtection="1">
      <alignment horizontal="center" vertical="center"/>
    </xf>
    <xf numFmtId="0" fontId="1" fillId="0" borderId="1" xfId="0" applyFont="1" applyBorder="1" applyProtection="1"/>
    <xf numFmtId="0" fontId="0" fillId="3" borderId="2" xfId="0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vertical="center" wrapText="1"/>
    </xf>
    <xf numFmtId="0" fontId="3" fillId="2" borderId="0" xfId="0" applyFont="1" applyFill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1" xfId="0" applyFont="1" applyFill="1" applyBorder="1" applyProtection="1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3" xfId="0" applyFont="1" applyFill="1" applyBorder="1"/>
    <xf numFmtId="0" fontId="0" fillId="2" borderId="7" xfId="0" applyFill="1" applyBorder="1"/>
    <xf numFmtId="164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2" xfId="0" applyFill="1" applyBorder="1"/>
    <xf numFmtId="0" fontId="5" fillId="5" borderId="1" xfId="0" applyFont="1" applyFill="1" applyBorder="1" applyAlignment="1" applyProtection="1">
      <alignment horizontal="center" vertical="center"/>
    </xf>
    <xf numFmtId="0" fontId="5" fillId="5" borderId="3" xfId="0" applyFont="1" applyFill="1" applyBorder="1" applyAlignment="1" applyProtection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</xf>
    <xf numFmtId="1" fontId="0" fillId="3" borderId="13" xfId="0" applyNumberFormat="1" applyFont="1" applyFill="1" applyBorder="1" applyAlignment="1" applyProtection="1">
      <alignment horizontal="center" vertical="center"/>
    </xf>
    <xf numFmtId="1" fontId="0" fillId="3" borderId="14" xfId="0" applyNumberFormat="1" applyFont="1" applyFill="1" applyBorder="1" applyAlignment="1" applyProtection="1">
      <alignment horizontal="center" vertical="center"/>
    </xf>
    <xf numFmtId="1" fontId="0" fillId="3" borderId="12" xfId="0" applyNumberFormat="1" applyFont="1" applyFill="1" applyBorder="1" applyAlignment="1" applyProtection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164" fontId="0" fillId="2" borderId="6" xfId="0" applyNumberFormat="1" applyFont="1" applyFill="1" applyBorder="1" applyAlignment="1" applyProtection="1">
      <alignment horizontal="center" vertical="center" wrapText="1"/>
    </xf>
    <xf numFmtId="0" fontId="0" fillId="2" borderId="3" xfId="0" applyFont="1" applyFill="1" applyBorder="1" applyAlignment="1" applyProtection="1">
      <alignment horizontal="center" vertical="center" wrapText="1"/>
    </xf>
    <xf numFmtId="1" fontId="0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164" fontId="0" fillId="3" borderId="3" xfId="0" applyNumberFormat="1" applyFill="1" applyBorder="1" applyAlignment="1" applyProtection="1">
      <alignment horizontal="center" vertical="center"/>
    </xf>
    <xf numFmtId="20" fontId="0" fillId="0" borderId="0" xfId="0" applyNumberFormat="1" applyAlignment="1">
      <alignment horizontal="center"/>
    </xf>
    <xf numFmtId="0" fontId="0" fillId="2" borderId="16" xfId="0" applyFill="1" applyBorder="1" applyAlignment="1" applyProtection="1">
      <alignment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0" fillId="2" borderId="6" xfId="0" applyFill="1" applyBorder="1" applyAlignment="1" applyProtection="1">
      <alignment vertical="center"/>
    </xf>
    <xf numFmtId="0" fontId="0" fillId="2" borderId="16" xfId="0" applyFill="1" applyBorder="1" applyAlignment="1" applyProtection="1">
      <alignment vertical="center"/>
    </xf>
    <xf numFmtId="0" fontId="0" fillId="2" borderId="10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0" fillId="2" borderId="13" xfId="0" applyFill="1" applyBorder="1" applyAlignment="1" applyProtection="1">
      <alignment vertical="center"/>
    </xf>
    <xf numFmtId="0" fontId="0" fillId="2" borderId="9" xfId="0" applyFill="1" applyBorder="1" applyAlignment="1" applyProtection="1">
      <alignment vertical="center"/>
    </xf>
    <xf numFmtId="0" fontId="0" fillId="2" borderId="8" xfId="0" applyFill="1" applyBorder="1" applyAlignment="1" applyProtection="1">
      <alignment vertical="center"/>
    </xf>
    <xf numFmtId="0" fontId="0" fillId="2" borderId="9" xfId="0" applyFill="1" applyBorder="1" applyAlignment="1"/>
    <xf numFmtId="164" fontId="0" fillId="2" borderId="7" xfId="0" applyNumberFormat="1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3" xfId="0" applyFont="1" applyFill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6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1" fillId="5" borderId="1" xfId="0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 applyProtection="1">
      <alignment horizontal="center" vertical="center" wrapText="1"/>
      <protection locked="0"/>
    </xf>
    <xf numFmtId="0" fontId="0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 applyProtection="1">
      <alignment horizontal="center" vertical="center" wrapText="1"/>
      <protection locked="0"/>
    </xf>
    <xf numFmtId="0" fontId="0" fillId="2" borderId="8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3" xfId="0" applyNumberFormat="1" applyFill="1" applyBorder="1" applyAlignment="1" applyProtection="1">
      <alignment horizontal="center" vertical="center"/>
    </xf>
    <xf numFmtId="164" fontId="0" fillId="2" borderId="5" xfId="0" applyNumberForma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2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0"/>
    </dxf>
    <dxf>
      <numFmt numFmtId="1" formatCode="0"/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</xdr:colOff>
      <xdr:row>3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2575" cy="581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</xdr:row>
          <xdr:rowOff>0</xdr:rowOff>
        </xdr:from>
        <xdr:to>
          <xdr:col>3</xdr:col>
          <xdr:colOff>323850</xdr:colOff>
          <xdr:row>7</xdr:row>
          <xdr:rowOff>76200</xdr:rowOff>
        </xdr:to>
        <xdr:sp macro="" textlink="">
          <xdr:nvSpPr>
            <xdr:cNvPr id="1025" name="Co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</xdr:row>
          <xdr:rowOff>0</xdr:rowOff>
        </xdr:from>
        <xdr:to>
          <xdr:col>6</xdr:col>
          <xdr:colOff>704850</xdr:colOff>
          <xdr:row>7</xdr:row>
          <xdr:rowOff>76200</xdr:rowOff>
        </xdr:to>
        <xdr:sp macro="" textlink="">
          <xdr:nvSpPr>
            <xdr:cNvPr id="1028" name="CoB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95250</xdr:rowOff>
    </xdr:from>
    <xdr:to>
      <xdr:col>1</xdr:col>
      <xdr:colOff>891267</xdr:colOff>
      <xdr:row>2</xdr:row>
      <xdr:rowOff>419558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90500"/>
          <a:ext cx="1548492" cy="5814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15</xdr:row>
          <xdr:rowOff>0</xdr:rowOff>
        </xdr:from>
        <xdr:to>
          <xdr:col>2</xdr:col>
          <xdr:colOff>504825</xdr:colOff>
          <xdr:row>15</xdr:row>
          <xdr:rowOff>219075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1</xdr:row>
          <xdr:rowOff>228600</xdr:rowOff>
        </xdr:from>
        <xdr:to>
          <xdr:col>6</xdr:col>
          <xdr:colOff>619125</xdr:colOff>
          <xdr:row>2</xdr:row>
          <xdr:rowOff>247650</xdr:rowOff>
        </xdr:to>
        <xdr:sp macro="" textlink="">
          <xdr:nvSpPr>
            <xdr:cNvPr id="3078" name="CoB4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0</xdr:row>
          <xdr:rowOff>38100</xdr:rowOff>
        </xdr:from>
        <xdr:to>
          <xdr:col>6</xdr:col>
          <xdr:colOff>619125</xdr:colOff>
          <xdr:row>1</xdr:row>
          <xdr:rowOff>219075</xdr:rowOff>
        </xdr:to>
        <xdr:sp macro="" textlink="">
          <xdr:nvSpPr>
            <xdr:cNvPr id="3079" name="CoB3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0</xdr:row>
          <xdr:rowOff>38100</xdr:rowOff>
        </xdr:from>
        <xdr:to>
          <xdr:col>7</xdr:col>
          <xdr:colOff>695325</xdr:colOff>
          <xdr:row>2</xdr:row>
          <xdr:rowOff>257175</xdr:rowOff>
        </xdr:to>
        <xdr:sp macro="" textlink="">
          <xdr:nvSpPr>
            <xdr:cNvPr id="3080" name="CoB5" descr="Création&#10;Bulletin d'analyse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1</xdr:row>
          <xdr:rowOff>228600</xdr:rowOff>
        </xdr:from>
        <xdr:to>
          <xdr:col>6</xdr:col>
          <xdr:colOff>619125</xdr:colOff>
          <xdr:row>2</xdr:row>
          <xdr:rowOff>247650</xdr:rowOff>
        </xdr:to>
        <xdr:sp macro="" textlink="">
          <xdr:nvSpPr>
            <xdr:cNvPr id="3081" name="CoB6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85726</xdr:rowOff>
    </xdr:from>
    <xdr:to>
      <xdr:col>2</xdr:col>
      <xdr:colOff>166875</xdr:colOff>
      <xdr:row>3</xdr:row>
      <xdr:rowOff>55439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85726"/>
          <a:ext cx="1548000" cy="57931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14</xdr:row>
          <xdr:rowOff>47625</xdr:rowOff>
        </xdr:from>
        <xdr:to>
          <xdr:col>4</xdr:col>
          <xdr:colOff>285750</xdr:colOff>
          <xdr:row>15</xdr:row>
          <xdr:rowOff>95250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7</xdr:col>
          <xdr:colOff>76200</xdr:colOff>
          <xdr:row>7</xdr:row>
          <xdr:rowOff>152400</xdr:rowOff>
        </xdr:to>
        <xdr:sp macro="" textlink="">
          <xdr:nvSpPr>
            <xdr:cNvPr id="4099" name="CoB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9525</xdr:rowOff>
        </xdr:from>
        <xdr:to>
          <xdr:col>7</xdr:col>
          <xdr:colOff>76200</xdr:colOff>
          <xdr:row>12</xdr:row>
          <xdr:rowOff>0</xdr:rowOff>
        </xdr:to>
        <xdr:sp macro="" textlink="">
          <xdr:nvSpPr>
            <xdr:cNvPr id="4100" name="CoB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2</xdr:row>
      <xdr:rowOff>228600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2575" cy="581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20</xdr:row>
          <xdr:rowOff>47625</xdr:rowOff>
        </xdr:from>
        <xdr:to>
          <xdr:col>0</xdr:col>
          <xdr:colOff>552450</xdr:colOff>
          <xdr:row>21</xdr:row>
          <xdr:rowOff>114300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N/A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76200</xdr:rowOff>
        </xdr:from>
        <xdr:to>
          <xdr:col>5</xdr:col>
          <xdr:colOff>0</xdr:colOff>
          <xdr:row>5</xdr:row>
          <xdr:rowOff>85725</xdr:rowOff>
        </xdr:to>
        <xdr:sp macro="" textlink="">
          <xdr:nvSpPr>
            <xdr:cNvPr id="5126" name="CoB20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76200</xdr:rowOff>
        </xdr:from>
        <xdr:to>
          <xdr:col>4</xdr:col>
          <xdr:colOff>0</xdr:colOff>
          <xdr:row>5</xdr:row>
          <xdr:rowOff>85725</xdr:rowOff>
        </xdr:to>
        <xdr:sp macro="" textlink="">
          <xdr:nvSpPr>
            <xdr:cNvPr id="5127" name="CoB19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4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76200</xdr:rowOff>
        </xdr:from>
        <xdr:to>
          <xdr:col>4</xdr:col>
          <xdr:colOff>0</xdr:colOff>
          <xdr:row>5</xdr:row>
          <xdr:rowOff>85725</xdr:rowOff>
        </xdr:to>
        <xdr:sp macro="" textlink="">
          <xdr:nvSpPr>
            <xdr:cNvPr id="5128" name="CoB2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</xdr:colOff>
      <xdr:row>3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2575" cy="5810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21</xdr:row>
          <xdr:rowOff>47625</xdr:rowOff>
        </xdr:from>
        <xdr:to>
          <xdr:col>0</xdr:col>
          <xdr:colOff>1095375</xdr:colOff>
          <xdr:row>22</xdr:row>
          <xdr:rowOff>95250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N/A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2</xdr:row>
      <xdr:rowOff>228600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2575" cy="5810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</xdr:colOff>
      <xdr:row>3</xdr:row>
      <xdr:rowOff>95250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52575" cy="5810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01239E-289C-4B9A-810B-E055D996B5D4}" name="Tableau1" displayName="Tableau1" ref="B12:E14" totalsRowCount="1" headerRowDxfId="14" dataDxfId="12" totalsRowDxfId="10" headerRowBorderDxfId="13" tableBorderDxfId="11">
  <autoFilter ref="B12:E13" xr:uid="{E2FD42FB-EF2D-4FEA-8B06-5325C7F60D11}"/>
  <tableColumns count="4">
    <tableColumn id="1" xr3:uid="{48FE2F8B-E165-4C66-99FA-3C80305CBBCA}" name="≥ 2µm/mL" totalsRowFunction="average" dataDxfId="9" totalsRowDxfId="8"/>
    <tableColumn id="2" xr3:uid="{0CD3F7E4-95AA-4FD8-8530-D404673AFDE7}" name="≥ 5µm/mL" totalsRowFunction="average" dataDxfId="7" totalsRowDxfId="6"/>
    <tableColumn id="3" xr3:uid="{1A0CA1E3-27CD-427A-B6E3-3C9ECDB1BF82}" name="≥ 10µm/mL" totalsRowFunction="average" dataDxfId="5" totalsRowDxfId="4"/>
    <tableColumn id="4" xr3:uid="{9DF0629D-4247-41CA-8B9D-E7B365A9962B}" name="≥ 25µm/mL" totalsRowFunction="average" dataDxfId="3" totalsRow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3.xml"/><Relationship Id="rId9" Type="http://schemas.openxmlformats.org/officeDocument/2006/relationships/image" Target="../media/image6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0.xml"/><Relationship Id="rId11" Type="http://schemas.openxmlformats.org/officeDocument/2006/relationships/table" Target="../tables/table1.xml"/><Relationship Id="rId5" Type="http://schemas.openxmlformats.org/officeDocument/2006/relationships/image" Target="../media/image10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9.xml"/><Relationship Id="rId9" Type="http://schemas.openxmlformats.org/officeDocument/2006/relationships/image" Target="../media/image12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E6843-2FA3-4D7A-A0A5-615A53B3263E}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89210-C4D4-4DC1-8A71-F7E2752831C1}">
  <sheetPr codeName="Feuil2"/>
  <dimension ref="D2"/>
  <sheetViews>
    <sheetView tabSelected="1" view="pageBreakPreview" zoomScaleNormal="100" zoomScaleSheetLayoutView="100" workbookViewId="0">
      <selection activeCell="E32" sqref="E32"/>
    </sheetView>
  </sheetViews>
  <sheetFormatPr baseColWidth="10" defaultRowHeight="12.75" x14ac:dyDescent="0.2"/>
  <cols>
    <col min="1" max="2" width="11.42578125" style="1"/>
    <col min="3" max="4" width="5.7109375" style="1" customWidth="1"/>
    <col min="5" max="16384" width="11.42578125" style="1"/>
  </cols>
  <sheetData>
    <row r="2" spans="4:4" ht="20.25" x14ac:dyDescent="0.3">
      <c r="D2" s="2" t="s">
        <v>0</v>
      </c>
    </row>
  </sheetData>
  <sheetProtection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B2">
          <controlPr defaultSize="0" autoLine="0" r:id="rId5">
            <anchor moveWithCells="1">
              <from>
                <xdr:col>4</xdr:col>
                <xdr:colOff>66675</xdr:colOff>
                <xdr:row>3</xdr:row>
                <xdr:rowOff>0</xdr:rowOff>
              </from>
              <to>
                <xdr:col>6</xdr:col>
                <xdr:colOff>704850</xdr:colOff>
                <xdr:row>7</xdr:row>
                <xdr:rowOff>76200</xdr:rowOff>
              </to>
            </anchor>
          </controlPr>
        </control>
      </mc:Choice>
      <mc:Fallback>
        <control shapeId="1028" r:id="rId4" name="CoB2"/>
      </mc:Fallback>
    </mc:AlternateContent>
    <mc:AlternateContent xmlns:mc="http://schemas.openxmlformats.org/markup-compatibility/2006">
      <mc:Choice Requires="x14">
        <control shapeId="1025" r:id="rId6" name="CoB1">
          <controlPr defaultSize="0" autoLine="0" r:id="rId7">
            <anchor moveWithCells="1">
              <from>
                <xdr:col>0</xdr:col>
                <xdr:colOff>66675</xdr:colOff>
                <xdr:row>3</xdr:row>
                <xdr:rowOff>0</xdr:rowOff>
              </from>
              <to>
                <xdr:col>3</xdr:col>
                <xdr:colOff>323850</xdr:colOff>
                <xdr:row>7</xdr:row>
                <xdr:rowOff>76200</xdr:rowOff>
              </to>
            </anchor>
          </controlPr>
        </control>
      </mc:Choice>
      <mc:Fallback>
        <control shapeId="1025" r:id="rId6" name="CoB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D45F7-3266-48B2-BCC8-54BD17A31AD1}">
  <sheetPr codeName="Feuil3"/>
  <dimension ref="A1:I27"/>
  <sheetViews>
    <sheetView view="pageBreakPreview" zoomScaleNormal="100" zoomScaleSheetLayoutView="100" workbookViewId="0">
      <selection activeCell="B19" sqref="B19"/>
    </sheetView>
  </sheetViews>
  <sheetFormatPr baseColWidth="10" defaultRowHeight="12.75" x14ac:dyDescent="0.2"/>
  <cols>
    <col min="1" max="1" width="14.28515625" style="4" customWidth="1"/>
    <col min="2" max="2" width="17.85546875" style="4" customWidth="1"/>
    <col min="3" max="5" width="10.7109375" style="4" customWidth="1"/>
    <col min="6" max="7" width="10.7109375" style="4" bestFit="1" customWidth="1"/>
    <col min="8" max="8" width="11" style="4" bestFit="1" customWidth="1"/>
    <col min="9" max="16384" width="11.42578125" style="4"/>
  </cols>
  <sheetData>
    <row r="1" spans="1:9" ht="7.5" customHeight="1" x14ac:dyDescent="0.2"/>
    <row r="2" spans="1:9" ht="20.25" customHeight="1" x14ac:dyDescent="0.2">
      <c r="C2" s="79" t="s">
        <v>56</v>
      </c>
      <c r="D2" s="79"/>
      <c r="E2" s="79"/>
      <c r="F2" s="79"/>
      <c r="G2" s="16"/>
      <c r="H2" s="16"/>
      <c r="I2" s="5"/>
    </row>
    <row r="3" spans="1:9" ht="36" customHeight="1" x14ac:dyDescent="0.2">
      <c r="C3" s="80"/>
      <c r="D3" s="80"/>
      <c r="E3" s="80"/>
      <c r="F3" s="80"/>
      <c r="G3" s="17"/>
      <c r="H3" s="17"/>
      <c r="I3" s="5"/>
    </row>
    <row r="4" spans="1:9" x14ac:dyDescent="0.2">
      <c r="A4" s="6"/>
      <c r="B4" s="6"/>
      <c r="C4" s="82" t="s">
        <v>6</v>
      </c>
      <c r="D4" s="83"/>
      <c r="E4" s="83"/>
      <c r="F4" s="83"/>
      <c r="G4" s="84"/>
    </row>
    <row r="5" spans="1:9" x14ac:dyDescent="0.2">
      <c r="A5" s="6"/>
      <c r="B5" s="6"/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8"/>
    </row>
    <row r="6" spans="1:9" x14ac:dyDescent="0.2">
      <c r="A6" s="82" t="s">
        <v>10</v>
      </c>
      <c r="B6" s="83"/>
      <c r="C6" s="44"/>
      <c r="D6" s="44"/>
      <c r="E6" s="44"/>
      <c r="F6" s="44"/>
      <c r="G6" s="44"/>
      <c r="H6" s="9"/>
    </row>
    <row r="7" spans="1:9" x14ac:dyDescent="0.2">
      <c r="A7" s="82" t="s">
        <v>11</v>
      </c>
      <c r="B7" s="83"/>
      <c r="C7" s="44"/>
      <c r="D7" s="44"/>
      <c r="E7" s="44"/>
      <c r="F7" s="44"/>
      <c r="G7" s="44"/>
      <c r="H7" s="9"/>
    </row>
    <row r="8" spans="1:9" x14ac:dyDescent="0.2">
      <c r="A8" s="82" t="s">
        <v>12</v>
      </c>
      <c r="B8" s="83"/>
      <c r="C8" s="44"/>
      <c r="D8" s="44"/>
      <c r="E8" s="44"/>
      <c r="F8" s="44"/>
      <c r="G8" s="44"/>
      <c r="H8" s="9"/>
    </row>
    <row r="9" spans="1:9" x14ac:dyDescent="0.2">
      <c r="A9" s="82" t="s">
        <v>13</v>
      </c>
      <c r="B9" s="83"/>
      <c r="C9" s="44"/>
      <c r="D9" s="44"/>
      <c r="E9" s="44"/>
      <c r="F9" s="44"/>
      <c r="G9" s="44"/>
      <c r="H9" s="9"/>
    </row>
    <row r="10" spans="1:9" x14ac:dyDescent="0.2">
      <c r="A10" s="81" t="s">
        <v>14</v>
      </c>
      <c r="B10" s="81"/>
      <c r="C10" s="44"/>
      <c r="D10" s="44"/>
      <c r="E10" s="44"/>
      <c r="F10" s="44"/>
      <c r="G10" s="44"/>
      <c r="H10" s="7" t="s">
        <v>16</v>
      </c>
    </row>
    <row r="11" spans="1:9" x14ac:dyDescent="0.2">
      <c r="A11" s="81" t="s">
        <v>15</v>
      </c>
      <c r="B11" s="81"/>
      <c r="C11" s="34" t="e">
        <f>AVERAGE(C6:C10)</f>
        <v>#DIV/0!</v>
      </c>
      <c r="D11" s="34" t="e">
        <f t="shared" ref="D11:G11" si="0">AVERAGE(D6:D10)</f>
        <v>#DIV/0!</v>
      </c>
      <c r="E11" s="34" t="e">
        <f t="shared" si="0"/>
        <v>#DIV/0!</v>
      </c>
      <c r="F11" s="34" t="e">
        <f t="shared" si="0"/>
        <v>#DIV/0!</v>
      </c>
      <c r="G11" s="34" t="e">
        <f t="shared" si="0"/>
        <v>#DIV/0!</v>
      </c>
      <c r="H11" s="13" t="e">
        <f>IF(C11&lt;500.49,"C","NC")</f>
        <v>#DIV/0!</v>
      </c>
    </row>
    <row r="12" spans="1:9" x14ac:dyDescent="0.2">
      <c r="A12" s="81" t="s">
        <v>8</v>
      </c>
      <c r="B12" s="81"/>
      <c r="C12" s="12"/>
      <c r="D12" s="44"/>
      <c r="E12" s="44"/>
      <c r="F12" s="44"/>
      <c r="G12" s="44"/>
      <c r="H12" s="13" t="str">
        <f>IF(D12&lt;100.49,"C","NC")</f>
        <v>C</v>
      </c>
    </row>
    <row r="13" spans="1:9" x14ac:dyDescent="0.2">
      <c r="A13" s="81" t="s">
        <v>9</v>
      </c>
      <c r="B13" s="81"/>
      <c r="C13" s="12"/>
      <c r="D13" s="44"/>
      <c r="E13" s="44"/>
      <c r="F13" s="44"/>
      <c r="G13" s="44"/>
      <c r="H13" s="13" t="str">
        <f>IF(D13&lt;100.49,"C","NC")</f>
        <v>C</v>
      </c>
    </row>
    <row r="14" spans="1:9" x14ac:dyDescent="0.2">
      <c r="C14" s="6"/>
      <c r="D14" s="6"/>
      <c r="E14" s="6"/>
      <c r="F14" s="6"/>
      <c r="G14" s="6"/>
      <c r="H14" s="14"/>
    </row>
    <row r="15" spans="1:9" ht="25.5" customHeight="1" x14ac:dyDescent="0.2">
      <c r="A15" s="39" t="s">
        <v>21</v>
      </c>
      <c r="B15" s="40"/>
      <c r="C15" s="78" t="s">
        <v>17</v>
      </c>
      <c r="D15" s="78"/>
      <c r="E15" s="78"/>
      <c r="F15" s="78"/>
      <c r="G15" s="78"/>
      <c r="H15" s="78"/>
    </row>
    <row r="16" spans="1:9" ht="25.5" x14ac:dyDescent="0.2">
      <c r="A16" s="15" t="s">
        <v>22</v>
      </c>
      <c r="B16" s="49">
        <f>EDATE(B15,1)</f>
        <v>31</v>
      </c>
      <c r="C16" s="54"/>
      <c r="D16" s="51"/>
      <c r="E16" s="55"/>
      <c r="F16" s="55"/>
      <c r="G16" s="55"/>
      <c r="H16" s="56"/>
    </row>
    <row r="17" spans="1:8" ht="25.5" x14ac:dyDescent="0.2">
      <c r="A17" s="15" t="s">
        <v>23</v>
      </c>
      <c r="B17" s="41"/>
      <c r="C17" s="52"/>
      <c r="D17" s="57"/>
      <c r="E17" s="57"/>
      <c r="F17" s="57"/>
      <c r="G17" s="57"/>
      <c r="H17" s="58"/>
    </row>
    <row r="18" spans="1:8" x14ac:dyDescent="0.2">
      <c r="A18" s="15" t="s">
        <v>7</v>
      </c>
      <c r="B18" s="42"/>
      <c r="C18" s="53"/>
      <c r="D18" s="59"/>
      <c r="E18" s="59"/>
      <c r="F18" s="59"/>
      <c r="G18" s="59"/>
      <c r="H18" s="60"/>
    </row>
    <row r="20" spans="1:8" ht="30.75" customHeight="1" x14ac:dyDescent="0.2">
      <c r="A20" s="85" t="s">
        <v>20</v>
      </c>
      <c r="B20" s="85"/>
      <c r="C20" s="85" t="s">
        <v>18</v>
      </c>
      <c r="D20" s="85"/>
      <c r="E20" s="85"/>
      <c r="F20" s="85" t="s">
        <v>19</v>
      </c>
      <c r="G20" s="85"/>
      <c r="H20" s="85"/>
    </row>
    <row r="21" spans="1:8" x14ac:dyDescent="0.2">
      <c r="A21" s="86"/>
      <c r="B21" s="86"/>
      <c r="C21" s="86"/>
      <c r="D21" s="86"/>
      <c r="E21" s="86"/>
      <c r="F21" s="86"/>
      <c r="G21" s="86"/>
      <c r="H21" s="86"/>
    </row>
    <row r="22" spans="1:8" x14ac:dyDescent="0.2">
      <c r="A22" s="86"/>
      <c r="B22" s="86"/>
      <c r="C22" s="86"/>
      <c r="D22" s="86"/>
      <c r="E22" s="86"/>
      <c r="F22" s="86"/>
      <c r="G22" s="86"/>
      <c r="H22" s="86"/>
    </row>
    <row r="23" spans="1:8" x14ac:dyDescent="0.2">
      <c r="A23" s="86"/>
      <c r="B23" s="86"/>
      <c r="C23" s="86"/>
      <c r="D23" s="86"/>
      <c r="E23" s="86"/>
      <c r="F23" s="86"/>
      <c r="G23" s="86"/>
      <c r="H23" s="86"/>
    </row>
    <row r="24" spans="1:8" x14ac:dyDescent="0.2">
      <c r="A24" s="86"/>
      <c r="B24" s="86"/>
      <c r="C24" s="86"/>
      <c r="D24" s="86"/>
      <c r="E24" s="86"/>
      <c r="F24" s="86"/>
      <c r="G24" s="86"/>
      <c r="H24" s="86"/>
    </row>
    <row r="25" spans="1:8" x14ac:dyDescent="0.2">
      <c r="A25" s="86"/>
      <c r="B25" s="86"/>
      <c r="C25" s="86"/>
      <c r="D25" s="86"/>
      <c r="E25" s="86"/>
      <c r="F25" s="86"/>
      <c r="G25" s="86"/>
      <c r="H25" s="86"/>
    </row>
    <row r="26" spans="1:8" x14ac:dyDescent="0.2">
      <c r="A26" s="86"/>
      <c r="B26" s="86"/>
      <c r="C26" s="86"/>
      <c r="D26" s="86"/>
      <c r="E26" s="86"/>
      <c r="F26" s="86"/>
      <c r="G26" s="86"/>
      <c r="H26" s="86"/>
    </row>
    <row r="27" spans="1:8" x14ac:dyDescent="0.2">
      <c r="A27" s="86"/>
      <c r="B27" s="86"/>
      <c r="C27" s="86"/>
      <c r="D27" s="86"/>
      <c r="E27" s="86"/>
      <c r="F27" s="86"/>
      <c r="G27" s="86"/>
      <c r="H27" s="86"/>
    </row>
  </sheetData>
  <sheetProtection selectLockedCells="1"/>
  <mergeCells count="17">
    <mergeCell ref="A20:B20"/>
    <mergeCell ref="C20:E20"/>
    <mergeCell ref="F20:H20"/>
    <mergeCell ref="F21:H27"/>
    <mergeCell ref="C21:E27"/>
    <mergeCell ref="A21:B27"/>
    <mergeCell ref="C15:H15"/>
    <mergeCell ref="C2:F3"/>
    <mergeCell ref="A12:B12"/>
    <mergeCell ref="A11:B11"/>
    <mergeCell ref="A10:B10"/>
    <mergeCell ref="A13:B13"/>
    <mergeCell ref="C4:G4"/>
    <mergeCell ref="A9:B9"/>
    <mergeCell ref="A8:B8"/>
    <mergeCell ref="A7:B7"/>
    <mergeCell ref="A6:B6"/>
  </mergeCells>
  <conditionalFormatting sqref="H11:H14">
    <cfRule type="containsText" dxfId="20" priority="1" operator="containsText" text="NC">
      <formula>NOT(ISERROR(SEARCH("NC",H11)))</formula>
    </cfRule>
    <cfRule type="containsText" dxfId="19" priority="2" operator="containsText" text="C">
      <formula>NOT(ISERROR(SEARCH("C",H11)))</formula>
    </cfRule>
  </conditionalFormatting>
  <pageMargins left="0.7" right="0.7" top="0.75" bottom="0.75" header="0.3" footer="0.3"/>
  <pageSetup scale="95" orientation="portrait" r:id="rId1"/>
  <drawing r:id="rId2"/>
  <legacyDrawing r:id="rId3"/>
  <controls>
    <mc:AlternateContent xmlns:mc="http://schemas.openxmlformats.org/markup-compatibility/2006">
      <mc:Choice Requires="x14">
        <control shapeId="3081" r:id="rId4" name="CoB6">
          <controlPr defaultSize="0" print="0" autoLine="0" r:id="rId5">
            <anchor moveWithCells="1">
              <from>
                <xdr:col>5</xdr:col>
                <xdr:colOff>600075</xdr:colOff>
                <xdr:row>1</xdr:row>
                <xdr:rowOff>228600</xdr:rowOff>
              </from>
              <to>
                <xdr:col>6</xdr:col>
                <xdr:colOff>619125</xdr:colOff>
                <xdr:row>2</xdr:row>
                <xdr:rowOff>247650</xdr:rowOff>
              </to>
            </anchor>
          </controlPr>
        </control>
      </mc:Choice>
      <mc:Fallback>
        <control shapeId="3081" r:id="rId4" name="CoB6"/>
      </mc:Fallback>
    </mc:AlternateContent>
    <mc:AlternateContent xmlns:mc="http://schemas.openxmlformats.org/markup-compatibility/2006">
      <mc:Choice Requires="x14">
        <control shapeId="3080" r:id="rId6" name="CoB5">
          <controlPr defaultSize="0" print="0" autoLine="0" altText="Création_x000a_Bulletin d'analyse" r:id="rId7">
            <anchor moveWithCells="1">
              <from>
                <xdr:col>6</xdr:col>
                <xdr:colOff>638175</xdr:colOff>
                <xdr:row>0</xdr:row>
                <xdr:rowOff>38100</xdr:rowOff>
              </from>
              <to>
                <xdr:col>7</xdr:col>
                <xdr:colOff>695325</xdr:colOff>
                <xdr:row>2</xdr:row>
                <xdr:rowOff>257175</xdr:rowOff>
              </to>
            </anchor>
          </controlPr>
        </control>
      </mc:Choice>
      <mc:Fallback>
        <control shapeId="3080" r:id="rId6" name="CoB5"/>
      </mc:Fallback>
    </mc:AlternateContent>
    <mc:AlternateContent xmlns:mc="http://schemas.openxmlformats.org/markup-compatibility/2006">
      <mc:Choice Requires="x14">
        <control shapeId="3079" r:id="rId8" name="CoB3">
          <controlPr defaultSize="0" print="0" autoLine="0" r:id="rId9">
            <anchor moveWithCells="1">
              <from>
                <xdr:col>5</xdr:col>
                <xdr:colOff>600075</xdr:colOff>
                <xdr:row>0</xdr:row>
                <xdr:rowOff>38100</xdr:rowOff>
              </from>
              <to>
                <xdr:col>6</xdr:col>
                <xdr:colOff>619125</xdr:colOff>
                <xdr:row>1</xdr:row>
                <xdr:rowOff>219075</xdr:rowOff>
              </to>
            </anchor>
          </controlPr>
        </control>
      </mc:Choice>
      <mc:Fallback>
        <control shapeId="3079" r:id="rId8" name="CoB3"/>
      </mc:Fallback>
    </mc:AlternateContent>
    <mc:AlternateContent xmlns:mc="http://schemas.openxmlformats.org/markup-compatibility/2006">
      <mc:Choice Requires="x14">
        <control shapeId="3078" r:id="rId10" name="CoB4">
          <controlPr defaultSize="0" print="0" disabled="1" autoLine="0" r:id="rId11">
            <anchor moveWithCells="1">
              <from>
                <xdr:col>5</xdr:col>
                <xdr:colOff>600075</xdr:colOff>
                <xdr:row>1</xdr:row>
                <xdr:rowOff>228600</xdr:rowOff>
              </from>
              <to>
                <xdr:col>6</xdr:col>
                <xdr:colOff>619125</xdr:colOff>
                <xdr:row>2</xdr:row>
                <xdr:rowOff>247650</xdr:rowOff>
              </to>
            </anchor>
          </controlPr>
        </control>
      </mc:Choice>
      <mc:Fallback>
        <control shapeId="3078" r:id="rId10" name="CoB4"/>
      </mc:Fallback>
    </mc:AlternateContent>
    <mc:AlternateContent xmlns:mc="http://schemas.openxmlformats.org/markup-compatibility/2006">
      <mc:Choice Requires="x14">
        <control shapeId="3073" r:id="rId12" name="Check Box 1">
          <controlPr defaultSize="0" autoFill="0" autoLine="0" autoPict="0">
            <anchor moveWithCells="1">
              <from>
                <xdr:col>2</xdr:col>
                <xdr:colOff>76200</xdr:colOff>
                <xdr:row>15</xdr:row>
                <xdr:rowOff>0</xdr:rowOff>
              </from>
              <to>
                <xdr:col>2</xdr:col>
                <xdr:colOff>504825</xdr:colOff>
                <xdr:row>15</xdr:row>
                <xdr:rowOff>219075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4ADDB-B31D-44D1-8504-2D7921F3F912}">
  <sheetPr codeName="Feuil4"/>
  <dimension ref="A1:I27"/>
  <sheetViews>
    <sheetView view="pageBreakPreview" zoomScaleNormal="100" zoomScaleSheetLayoutView="100" workbookViewId="0">
      <selection activeCell="D15" sqref="D15:I18"/>
    </sheetView>
  </sheetViews>
  <sheetFormatPr baseColWidth="10" defaultRowHeight="12.75" x14ac:dyDescent="0.2"/>
  <cols>
    <col min="1" max="1" width="14.28515625" style="4" customWidth="1"/>
    <col min="2" max="2" width="10.7109375" style="4" customWidth="1"/>
    <col min="3" max="3" width="7.140625" style="4" customWidth="1"/>
    <col min="4" max="16384" width="11.42578125" style="4"/>
  </cols>
  <sheetData>
    <row r="1" spans="1:9" ht="7.5" customHeight="1" x14ac:dyDescent="0.2"/>
    <row r="2" spans="1:9" ht="20.25" customHeight="1" x14ac:dyDescent="0.2">
      <c r="D2" s="87" t="s">
        <v>24</v>
      </c>
      <c r="E2" s="87"/>
      <c r="F2" s="87"/>
      <c r="G2" s="87"/>
    </row>
    <row r="3" spans="1:9" ht="20.25" customHeight="1" x14ac:dyDescent="0.2">
      <c r="D3" s="88"/>
      <c r="E3" s="88"/>
      <c r="F3" s="88"/>
      <c r="G3" s="88"/>
    </row>
    <row r="4" spans="1:9" x14ac:dyDescent="0.2">
      <c r="D4" s="6"/>
      <c r="E4" s="6"/>
      <c r="F4" s="6"/>
      <c r="G4" s="6"/>
    </row>
    <row r="5" spans="1:9" x14ac:dyDescent="0.2">
      <c r="A5" s="82" t="s">
        <v>25</v>
      </c>
      <c r="B5" s="83"/>
      <c r="C5" s="84"/>
      <c r="D5" s="10" t="s">
        <v>2</v>
      </c>
      <c r="E5" s="6"/>
      <c r="F5" s="6"/>
      <c r="G5" s="6"/>
    </row>
    <row r="6" spans="1:9" x14ac:dyDescent="0.2">
      <c r="A6" s="82" t="s">
        <v>10</v>
      </c>
      <c r="B6" s="83"/>
      <c r="C6" s="84"/>
      <c r="D6" s="3"/>
    </row>
    <row r="7" spans="1:9" x14ac:dyDescent="0.2">
      <c r="A7" s="82" t="s">
        <v>11</v>
      </c>
      <c r="B7" s="83"/>
      <c r="C7" s="84"/>
      <c r="D7" s="3"/>
    </row>
    <row r="8" spans="1:9" x14ac:dyDescent="0.2">
      <c r="A8" s="82" t="s">
        <v>12</v>
      </c>
      <c r="B8" s="83"/>
      <c r="C8" s="84"/>
      <c r="D8" s="3"/>
    </row>
    <row r="9" spans="1:9" x14ac:dyDescent="0.2">
      <c r="A9" s="82" t="s">
        <v>13</v>
      </c>
      <c r="B9" s="83"/>
      <c r="C9" s="84"/>
      <c r="D9" s="3"/>
      <c r="E9" s="10" t="s">
        <v>16</v>
      </c>
    </row>
    <row r="10" spans="1:9" x14ac:dyDescent="0.2">
      <c r="A10" s="81" t="s">
        <v>15</v>
      </c>
      <c r="B10" s="81"/>
      <c r="C10" s="81"/>
      <c r="D10" s="20" t="e">
        <f>AVERAGE(D6:D9)</f>
        <v>#DIV/0!</v>
      </c>
      <c r="E10" s="11" t="e">
        <f>IF(#REF!&lt;500.49,"C","NC")</f>
        <v>#REF!</v>
      </c>
    </row>
    <row r="11" spans="1:9" x14ac:dyDescent="0.2">
      <c r="A11" s="81" t="s">
        <v>8</v>
      </c>
      <c r="B11" s="81"/>
      <c r="C11" s="81"/>
      <c r="D11" s="3"/>
      <c r="E11" s="13" t="str">
        <f>IF(D11&lt;100.49,"C","NC")</f>
        <v>C</v>
      </c>
    </row>
    <row r="12" spans="1:9" x14ac:dyDescent="0.2">
      <c r="A12" s="81" t="s">
        <v>9</v>
      </c>
      <c r="B12" s="81"/>
      <c r="C12" s="81"/>
      <c r="D12" s="3"/>
      <c r="E12" s="13" t="str">
        <f>IF(D12&lt;100.49,"C","NC")</f>
        <v>C</v>
      </c>
    </row>
    <row r="13" spans="1:9" x14ac:dyDescent="0.2">
      <c r="A13" s="14"/>
      <c r="B13" s="14"/>
      <c r="C13" s="14"/>
      <c r="D13" s="6"/>
      <c r="E13" s="6"/>
    </row>
    <row r="14" spans="1:9" x14ac:dyDescent="0.2">
      <c r="A14" s="85" t="s">
        <v>21</v>
      </c>
      <c r="B14" s="89"/>
      <c r="C14" s="90"/>
      <c r="D14" s="93" t="s">
        <v>17</v>
      </c>
      <c r="E14" s="93"/>
      <c r="F14" s="93"/>
      <c r="G14" s="93"/>
      <c r="H14" s="93"/>
      <c r="I14" s="93"/>
    </row>
    <row r="15" spans="1:9" x14ac:dyDescent="0.2">
      <c r="A15" s="85"/>
      <c r="B15" s="91"/>
      <c r="C15" s="92"/>
      <c r="D15" s="94"/>
      <c r="E15" s="94"/>
      <c r="F15" s="94"/>
      <c r="G15" s="94"/>
      <c r="H15" s="94"/>
      <c r="I15" s="94"/>
    </row>
    <row r="16" spans="1:9" ht="25.5" x14ac:dyDescent="0.2">
      <c r="A16" s="15" t="s">
        <v>22</v>
      </c>
      <c r="B16" s="95">
        <f>EDATE(C14,1)</f>
        <v>31</v>
      </c>
      <c r="C16" s="96"/>
      <c r="D16" s="94"/>
      <c r="E16" s="94"/>
      <c r="F16" s="94"/>
      <c r="G16" s="94"/>
      <c r="H16" s="94"/>
      <c r="I16" s="94"/>
    </row>
    <row r="17" spans="1:9" ht="25.5" x14ac:dyDescent="0.2">
      <c r="A17" s="15" t="s">
        <v>23</v>
      </c>
      <c r="B17" s="97"/>
      <c r="C17" s="98"/>
      <c r="D17" s="94"/>
      <c r="E17" s="94"/>
      <c r="F17" s="94"/>
      <c r="G17" s="94"/>
      <c r="H17" s="94"/>
      <c r="I17" s="94"/>
    </row>
    <row r="18" spans="1:9" x14ac:dyDescent="0.2">
      <c r="A18" s="15" t="s">
        <v>7</v>
      </c>
      <c r="B18" s="97"/>
      <c r="C18" s="98"/>
      <c r="D18" s="94"/>
      <c r="E18" s="94"/>
      <c r="F18" s="94"/>
      <c r="G18" s="94"/>
      <c r="H18" s="94"/>
      <c r="I18" s="94"/>
    </row>
    <row r="20" spans="1:9" ht="30.75" customHeight="1" x14ac:dyDescent="0.2">
      <c r="A20" s="85" t="s">
        <v>20</v>
      </c>
      <c r="B20" s="85"/>
      <c r="C20" s="85"/>
      <c r="D20" s="85" t="s">
        <v>18</v>
      </c>
      <c r="E20" s="85"/>
      <c r="F20" s="85"/>
      <c r="G20" s="85" t="s">
        <v>19</v>
      </c>
      <c r="H20" s="85"/>
      <c r="I20" s="85"/>
    </row>
    <row r="21" spans="1:9" x14ac:dyDescent="0.2">
      <c r="A21" s="86"/>
      <c r="B21" s="86"/>
      <c r="C21" s="86"/>
      <c r="D21" s="86"/>
      <c r="E21" s="86"/>
      <c r="F21" s="86"/>
      <c r="G21" s="86"/>
      <c r="H21" s="86"/>
      <c r="I21" s="86"/>
    </row>
    <row r="22" spans="1:9" x14ac:dyDescent="0.2">
      <c r="A22" s="86"/>
      <c r="B22" s="86"/>
      <c r="C22" s="86"/>
      <c r="D22" s="86"/>
      <c r="E22" s="86"/>
      <c r="F22" s="86"/>
      <c r="G22" s="86"/>
      <c r="H22" s="86"/>
      <c r="I22" s="86"/>
    </row>
    <row r="23" spans="1:9" x14ac:dyDescent="0.2">
      <c r="A23" s="86"/>
      <c r="B23" s="86"/>
      <c r="C23" s="86"/>
      <c r="D23" s="86"/>
      <c r="E23" s="86"/>
      <c r="F23" s="86"/>
      <c r="G23" s="86"/>
      <c r="H23" s="86"/>
      <c r="I23" s="86"/>
    </row>
    <row r="24" spans="1:9" x14ac:dyDescent="0.2">
      <c r="A24" s="86"/>
      <c r="B24" s="86"/>
      <c r="C24" s="86"/>
      <c r="D24" s="86"/>
      <c r="E24" s="86"/>
      <c r="F24" s="86"/>
      <c r="G24" s="86"/>
      <c r="H24" s="86"/>
      <c r="I24" s="86"/>
    </row>
    <row r="25" spans="1:9" x14ac:dyDescent="0.2">
      <c r="A25" s="86"/>
      <c r="B25" s="86"/>
      <c r="C25" s="86"/>
      <c r="D25" s="86"/>
      <c r="E25" s="86"/>
      <c r="F25" s="86"/>
      <c r="G25" s="86"/>
      <c r="H25" s="86"/>
      <c r="I25" s="86"/>
    </row>
    <row r="26" spans="1:9" x14ac:dyDescent="0.2">
      <c r="A26" s="86"/>
      <c r="B26" s="86"/>
      <c r="C26" s="86"/>
      <c r="D26" s="86"/>
      <c r="E26" s="86"/>
      <c r="F26" s="86"/>
      <c r="G26" s="86"/>
      <c r="H26" s="86"/>
      <c r="I26" s="86"/>
    </row>
    <row r="27" spans="1:9" x14ac:dyDescent="0.2">
      <c r="A27" s="86"/>
      <c r="B27" s="86"/>
      <c r="C27" s="86"/>
      <c r="D27" s="86"/>
      <c r="E27" s="86"/>
      <c r="F27" s="86"/>
      <c r="G27" s="86"/>
      <c r="H27" s="86"/>
      <c r="I27" s="86"/>
    </row>
  </sheetData>
  <mergeCells count="22">
    <mergeCell ref="A20:C20"/>
    <mergeCell ref="D20:F20"/>
    <mergeCell ref="G20:I20"/>
    <mergeCell ref="A21:C27"/>
    <mergeCell ref="D21:F27"/>
    <mergeCell ref="G21:I27"/>
    <mergeCell ref="D2:G3"/>
    <mergeCell ref="A14:A15"/>
    <mergeCell ref="B14:C15"/>
    <mergeCell ref="D14:I14"/>
    <mergeCell ref="D15:I18"/>
    <mergeCell ref="B16:C16"/>
    <mergeCell ref="B17:C17"/>
    <mergeCell ref="B18:C18"/>
    <mergeCell ref="A6:C6"/>
    <mergeCell ref="A7:C7"/>
    <mergeCell ref="A5:C5"/>
    <mergeCell ref="A8:C8"/>
    <mergeCell ref="A9:C9"/>
    <mergeCell ref="A10:C10"/>
    <mergeCell ref="A11:C11"/>
    <mergeCell ref="A12:C12"/>
  </mergeCells>
  <conditionalFormatting sqref="E10:E12">
    <cfRule type="containsText" dxfId="18" priority="1" operator="containsText" text="NC">
      <formula>NOT(ISERROR(SEARCH("NC",E10)))</formula>
    </cfRule>
    <cfRule type="containsText" dxfId="17" priority="2" operator="containsText" text="C">
      <formula>NOT(ISERROR(SEARCH("C",E10)))</formula>
    </cfRule>
  </conditionalFormatting>
  <pageMargins left="0.7" right="0.7" top="0.75" bottom="0.75" header="0.3" footer="0.3"/>
  <pageSetup scale="91" orientation="portrait" r:id="rId1"/>
  <drawing r:id="rId2"/>
  <legacyDrawing r:id="rId3"/>
  <controls>
    <mc:AlternateContent xmlns:mc="http://schemas.openxmlformats.org/markup-compatibility/2006">
      <mc:Choice Requires="x14">
        <control shapeId="4100" r:id="rId4" name="CoB8">
          <controlPr defaultSize="0" print="0" disabled="1" autoLine="0" r:id="rId5">
            <anchor moveWithCells="1">
              <from>
                <xdr:col>5</xdr:col>
                <xdr:colOff>76200</xdr:colOff>
                <xdr:row>8</xdr:row>
                <xdr:rowOff>9525</xdr:rowOff>
              </from>
              <to>
                <xdr:col>7</xdr:col>
                <xdr:colOff>76200</xdr:colOff>
                <xdr:row>12</xdr:row>
                <xdr:rowOff>0</xdr:rowOff>
              </to>
            </anchor>
          </controlPr>
        </control>
      </mc:Choice>
      <mc:Fallback>
        <control shapeId="4100" r:id="rId4" name="CoB8"/>
      </mc:Fallback>
    </mc:AlternateContent>
    <mc:AlternateContent xmlns:mc="http://schemas.openxmlformats.org/markup-compatibility/2006">
      <mc:Choice Requires="x14">
        <control shapeId="4099" r:id="rId6" name="CoB7">
          <controlPr defaultSize="0" print="0" autoLine="0" r:id="rId7">
            <anchor moveWithCells="1">
              <from>
                <xdr:col>5</xdr:col>
                <xdr:colOff>76200</xdr:colOff>
                <xdr:row>4</xdr:row>
                <xdr:rowOff>0</xdr:rowOff>
              </from>
              <to>
                <xdr:col>7</xdr:col>
                <xdr:colOff>76200</xdr:colOff>
                <xdr:row>7</xdr:row>
                <xdr:rowOff>152400</xdr:rowOff>
              </to>
            </anchor>
          </controlPr>
        </control>
      </mc:Choice>
      <mc:Fallback>
        <control shapeId="4099" r:id="rId6" name="CoB7"/>
      </mc:Fallback>
    </mc:AlternateContent>
    <mc:AlternateContent xmlns:mc="http://schemas.openxmlformats.org/markup-compatibility/2006">
      <mc:Choice Requires="x14">
        <control shapeId="4097" r:id="rId8" name="Check Box 1">
          <controlPr defaultSize="0" autoFill="0" autoLine="0" autoPict="0">
            <anchor moveWithCells="1">
              <from>
                <xdr:col>3</xdr:col>
                <xdr:colOff>76200</xdr:colOff>
                <xdr:row>14</xdr:row>
                <xdr:rowOff>47625</xdr:rowOff>
              </from>
              <to>
                <xdr:col>4</xdr:col>
                <xdr:colOff>285750</xdr:colOff>
                <xdr:row>15</xdr:row>
                <xdr:rowOff>95250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6337B-2011-41F4-872B-19A9F924449D}">
  <sheetPr codeName="Feuil5"/>
  <dimension ref="A1:F34"/>
  <sheetViews>
    <sheetView view="pageBreakPreview" zoomScaleNormal="100" zoomScaleSheetLayoutView="100" workbookViewId="0">
      <selection activeCell="E13" sqref="E13"/>
    </sheetView>
  </sheetViews>
  <sheetFormatPr baseColWidth="10" defaultRowHeight="12.75" x14ac:dyDescent="0.2"/>
  <cols>
    <col min="1" max="3" width="17.140625" style="1" customWidth="1"/>
    <col min="4" max="5" width="17.140625" style="1" bestFit="1" customWidth="1"/>
    <col min="6" max="6" width="16.42578125" style="1" bestFit="1" customWidth="1"/>
    <col min="7" max="16384" width="11.42578125" style="1"/>
  </cols>
  <sheetData>
    <row r="1" spans="1:6" ht="7.5" customHeight="1" x14ac:dyDescent="0.2"/>
    <row r="2" spans="1:6" ht="20.25" customHeight="1" x14ac:dyDescent="0.2">
      <c r="C2" s="99" t="s">
        <v>57</v>
      </c>
      <c r="D2" s="100"/>
      <c r="E2" s="100"/>
      <c r="F2" s="100"/>
    </row>
    <row r="3" spans="1:6" ht="20.25" customHeight="1" x14ac:dyDescent="0.2">
      <c r="C3" s="100"/>
      <c r="D3" s="100"/>
      <c r="E3" s="100"/>
      <c r="F3" s="100"/>
    </row>
    <row r="4" spans="1:6" x14ac:dyDescent="0.2">
      <c r="A4" s="25" t="s">
        <v>26</v>
      </c>
      <c r="B4" s="62"/>
    </row>
    <row r="5" spans="1:6" x14ac:dyDescent="0.2">
      <c r="A5" s="25" t="s">
        <v>32</v>
      </c>
      <c r="B5" s="63"/>
    </row>
    <row r="6" spans="1:6" x14ac:dyDescent="0.2">
      <c r="A6" s="25" t="s">
        <v>27</v>
      </c>
      <c r="B6" s="64"/>
    </row>
    <row r="7" spans="1:6" x14ac:dyDescent="0.2">
      <c r="A7" s="25" t="s">
        <v>30</v>
      </c>
      <c r="B7" s="64"/>
      <c r="D7" s="101" t="s">
        <v>48</v>
      </c>
      <c r="E7" s="107" t="str">
        <f>'BA MFI 1mLL'!B18</f>
        <v>N/A</v>
      </c>
    </row>
    <row r="8" spans="1:6" x14ac:dyDescent="0.2">
      <c r="A8" s="25" t="s">
        <v>28</v>
      </c>
      <c r="B8" s="64"/>
      <c r="D8" s="101"/>
      <c r="E8" s="107"/>
    </row>
    <row r="9" spans="1:6" x14ac:dyDescent="0.2">
      <c r="A9" s="25" t="s">
        <v>29</v>
      </c>
      <c r="B9" s="63"/>
      <c r="C9" s="61"/>
      <c r="D9" s="61"/>
      <c r="E9" s="61"/>
    </row>
    <row r="11" spans="1:6" x14ac:dyDescent="0.2">
      <c r="A11" s="102" t="s">
        <v>31</v>
      </c>
      <c r="B11" s="104" t="s">
        <v>6</v>
      </c>
      <c r="C11" s="104"/>
      <c r="D11" s="104"/>
      <c r="E11" s="104"/>
      <c r="F11" s="30"/>
    </row>
    <row r="12" spans="1:6" x14ac:dyDescent="0.2">
      <c r="A12" s="102"/>
      <c r="B12" s="32" t="s">
        <v>2</v>
      </c>
      <c r="C12" s="32" t="s">
        <v>3</v>
      </c>
      <c r="D12" s="32" t="s">
        <v>4</v>
      </c>
      <c r="E12" s="33" t="s">
        <v>5</v>
      </c>
      <c r="F12" s="77" t="s">
        <v>34</v>
      </c>
    </row>
    <row r="13" spans="1:6" x14ac:dyDescent="0.2">
      <c r="A13" s="29">
        <v>1</v>
      </c>
      <c r="B13" s="65"/>
      <c r="C13" s="65"/>
      <c r="D13" s="65"/>
      <c r="E13" s="66"/>
      <c r="F13" s="67"/>
    </row>
    <row r="14" spans="1:6" x14ac:dyDescent="0.2">
      <c r="A14" s="29" t="s">
        <v>15</v>
      </c>
      <c r="B14" s="35" t="e">
        <f>SUBTOTAL(101,Tableau1[≥ 2µm/mL])</f>
        <v>#DIV/0!</v>
      </c>
      <c r="C14" s="36" t="e">
        <f>SUBTOTAL(101,Tableau1[≥ 5µm/mL])</f>
        <v>#DIV/0!</v>
      </c>
      <c r="D14" s="36" t="e">
        <f>SUBTOTAL(101,Tableau1[≥ 10µm/mL])</f>
        <v>#DIV/0!</v>
      </c>
      <c r="E14" s="37" t="e">
        <f>SUBTOTAL(101,Tableau1[≥ 25µm/mL])</f>
        <v>#DIV/0!</v>
      </c>
      <c r="F14" s="31"/>
    </row>
    <row r="15" spans="1:6" x14ac:dyDescent="0.2">
      <c r="A15" s="21" t="s">
        <v>35</v>
      </c>
      <c r="B15" s="38" t="e">
        <v>#DIV/0!</v>
      </c>
      <c r="C15" s="38" t="e">
        <v>#DIV/0!</v>
      </c>
      <c r="D15" s="38" t="e">
        <v>#DIV/0!</v>
      </c>
      <c r="E15" s="38" t="e">
        <v>#DIV/0!</v>
      </c>
    </row>
    <row r="16" spans="1:6" x14ac:dyDescent="0.2">
      <c r="A16" s="21" t="s">
        <v>36</v>
      </c>
      <c r="B16" s="38" t="e">
        <v>#DIV/0!</v>
      </c>
      <c r="C16" s="38" t="e">
        <v>#DIV/0!</v>
      </c>
      <c r="D16" s="38" t="e">
        <v>#DIV/0!</v>
      </c>
      <c r="E16" s="38" t="e">
        <v>#DIV/0!</v>
      </c>
    </row>
    <row r="17" spans="1:6" x14ac:dyDescent="0.2">
      <c r="A17" s="21" t="s">
        <v>37</v>
      </c>
      <c r="B17" s="22" t="s">
        <v>39</v>
      </c>
      <c r="C17" s="22" t="s">
        <v>39</v>
      </c>
      <c r="D17" s="22" t="s">
        <v>40</v>
      </c>
      <c r="E17" s="22" t="s">
        <v>41</v>
      </c>
    </row>
    <row r="18" spans="1:6" x14ac:dyDescent="0.2">
      <c r="A18" s="21" t="s">
        <v>16</v>
      </c>
      <c r="B18" s="22" t="s">
        <v>38</v>
      </c>
      <c r="C18" s="22" t="s">
        <v>38</v>
      </c>
      <c r="D18" s="105" t="e">
        <f>IF(AND(D16&lt;500.49,E16&lt;100.49),"CONFORME","NON CONFORME")</f>
        <v>#DIV/0!</v>
      </c>
      <c r="E18" s="105"/>
    </row>
    <row r="20" spans="1:6" x14ac:dyDescent="0.2">
      <c r="A20" s="106" t="s">
        <v>17</v>
      </c>
      <c r="B20" s="106"/>
      <c r="C20" s="106"/>
      <c r="D20" s="106"/>
      <c r="E20" s="106"/>
      <c r="F20" s="106"/>
    </row>
    <row r="21" spans="1:6" x14ac:dyDescent="0.2">
      <c r="A21" s="70"/>
      <c r="B21" s="51"/>
      <c r="C21" s="71"/>
      <c r="D21" s="71"/>
      <c r="E21" s="71"/>
      <c r="F21" s="72"/>
    </row>
    <row r="22" spans="1:6" x14ac:dyDescent="0.2">
      <c r="A22" s="73"/>
      <c r="B22" s="69"/>
      <c r="C22" s="68"/>
      <c r="D22" s="68"/>
      <c r="E22" s="68"/>
      <c r="F22" s="74"/>
    </row>
    <row r="23" spans="1:6" x14ac:dyDescent="0.2">
      <c r="A23" s="52"/>
      <c r="B23" s="68"/>
      <c r="C23" s="68"/>
      <c r="D23" s="68"/>
      <c r="E23" s="68"/>
      <c r="F23" s="74"/>
    </row>
    <row r="24" spans="1:6" x14ac:dyDescent="0.2">
      <c r="A24" s="52"/>
      <c r="B24" s="68"/>
      <c r="C24" s="68"/>
      <c r="D24" s="68"/>
      <c r="E24" s="68"/>
      <c r="F24" s="74"/>
    </row>
    <row r="25" spans="1:6" x14ac:dyDescent="0.2">
      <c r="A25" s="53"/>
      <c r="B25" s="75"/>
      <c r="C25" s="75"/>
      <c r="D25" s="75"/>
      <c r="E25" s="75"/>
      <c r="F25" s="76"/>
    </row>
    <row r="27" spans="1:6" ht="30.75" customHeight="1" x14ac:dyDescent="0.2">
      <c r="A27" s="101" t="s">
        <v>42</v>
      </c>
      <c r="B27" s="102"/>
      <c r="C27" s="101" t="s">
        <v>43</v>
      </c>
      <c r="D27" s="102"/>
      <c r="E27" s="101" t="s">
        <v>44</v>
      </c>
      <c r="F27" s="102"/>
    </row>
    <row r="28" spans="1:6" x14ac:dyDescent="0.2">
      <c r="A28" s="103"/>
      <c r="B28" s="103"/>
      <c r="C28" s="103"/>
      <c r="D28" s="103"/>
      <c r="E28" s="103"/>
      <c r="F28" s="103"/>
    </row>
    <row r="29" spans="1:6" x14ac:dyDescent="0.2">
      <c r="A29" s="103"/>
      <c r="B29" s="103"/>
      <c r="C29" s="103"/>
      <c r="D29" s="103"/>
      <c r="E29" s="103"/>
      <c r="F29" s="103"/>
    </row>
    <row r="30" spans="1:6" x14ac:dyDescent="0.2">
      <c r="A30" s="103"/>
      <c r="B30" s="103"/>
      <c r="C30" s="103"/>
      <c r="D30" s="103"/>
      <c r="E30" s="103"/>
      <c r="F30" s="103"/>
    </row>
    <row r="31" spans="1:6" x14ac:dyDescent="0.2">
      <c r="A31" s="103"/>
      <c r="B31" s="103"/>
      <c r="C31" s="103"/>
      <c r="D31" s="103"/>
      <c r="E31" s="103"/>
      <c r="F31" s="103"/>
    </row>
    <row r="32" spans="1:6" x14ac:dyDescent="0.2">
      <c r="A32" s="103"/>
      <c r="B32" s="103"/>
      <c r="C32" s="103"/>
      <c r="D32" s="103"/>
      <c r="E32" s="103"/>
      <c r="F32" s="103"/>
    </row>
    <row r="33" spans="1:6" x14ac:dyDescent="0.2">
      <c r="A33" s="103"/>
      <c r="B33" s="103"/>
      <c r="C33" s="103"/>
      <c r="D33" s="103"/>
      <c r="E33" s="103"/>
      <c r="F33" s="103"/>
    </row>
    <row r="34" spans="1:6" x14ac:dyDescent="0.2">
      <c r="A34" s="103"/>
      <c r="B34" s="103"/>
      <c r="C34" s="103"/>
      <c r="D34" s="103"/>
      <c r="E34" s="103"/>
      <c r="F34" s="103"/>
    </row>
  </sheetData>
  <mergeCells count="13">
    <mergeCell ref="C2:F3"/>
    <mergeCell ref="E27:F27"/>
    <mergeCell ref="C27:D27"/>
    <mergeCell ref="A27:B27"/>
    <mergeCell ref="E28:F34"/>
    <mergeCell ref="C28:D34"/>
    <mergeCell ref="A28:B34"/>
    <mergeCell ref="A11:A12"/>
    <mergeCell ref="B11:E11"/>
    <mergeCell ref="D18:E18"/>
    <mergeCell ref="A20:F20"/>
    <mergeCell ref="D7:D8"/>
    <mergeCell ref="E7:E8"/>
  </mergeCells>
  <conditionalFormatting sqref="D18:E18">
    <cfRule type="containsText" dxfId="16" priority="1" operator="containsText" text="NON CONFORME">
      <formula>NOT(ISERROR(SEARCH("NON CONFORME",D18)))</formula>
    </cfRule>
    <cfRule type="containsText" dxfId="15" priority="2" operator="containsText" text="CONFORME">
      <formula>NOT(ISERROR(SEARCH("CONFORME",D18)))</formula>
    </cfRule>
  </conditionalFormatting>
  <pageMargins left="0.7" right="0.7" top="0.75" bottom="0.75" header="0.3" footer="0.3"/>
  <pageSetup scale="81" orientation="portrait" r:id="rId1"/>
  <drawing r:id="rId2"/>
  <legacyDrawing r:id="rId3"/>
  <controls>
    <mc:AlternateContent xmlns:mc="http://schemas.openxmlformats.org/markup-compatibility/2006">
      <mc:Choice Requires="x14">
        <control shapeId="5126" r:id="rId4" name="CoB20">
          <controlPr defaultSize="0" print="0" autoLine="0" r:id="rId5">
            <anchor moveWithCells="1">
              <from>
                <xdr:col>4</xdr:col>
                <xdr:colOff>0</xdr:colOff>
                <xdr:row>3</xdr:row>
                <xdr:rowOff>76200</xdr:rowOff>
              </from>
              <to>
                <xdr:col>5</xdr:col>
                <xdr:colOff>0</xdr:colOff>
                <xdr:row>5</xdr:row>
                <xdr:rowOff>85725</xdr:rowOff>
              </to>
            </anchor>
          </controlPr>
        </control>
      </mc:Choice>
      <mc:Fallback>
        <control shapeId="5126" r:id="rId4" name="CoB20"/>
      </mc:Fallback>
    </mc:AlternateContent>
    <mc:AlternateContent xmlns:mc="http://schemas.openxmlformats.org/markup-compatibility/2006">
      <mc:Choice Requires="x14">
        <control shapeId="5127" r:id="rId6" name="CoB19">
          <controlPr defaultSize="0" print="0" disabled="1" autoLine="0" r:id="rId7">
            <anchor moveWithCells="1">
              <from>
                <xdr:col>3</xdr:col>
                <xdr:colOff>0</xdr:colOff>
                <xdr:row>3</xdr:row>
                <xdr:rowOff>76200</xdr:rowOff>
              </from>
              <to>
                <xdr:col>4</xdr:col>
                <xdr:colOff>0</xdr:colOff>
                <xdr:row>5</xdr:row>
                <xdr:rowOff>85725</xdr:rowOff>
              </to>
            </anchor>
          </controlPr>
        </control>
      </mc:Choice>
      <mc:Fallback>
        <control shapeId="5127" r:id="rId6" name="CoB19"/>
      </mc:Fallback>
    </mc:AlternateContent>
    <mc:AlternateContent xmlns:mc="http://schemas.openxmlformats.org/markup-compatibility/2006">
      <mc:Choice Requires="x14">
        <control shapeId="5128" r:id="rId8" name="CoB21">
          <controlPr defaultSize="0" print="0" autoLine="0" r:id="rId9">
            <anchor moveWithCells="1">
              <from>
                <xdr:col>3</xdr:col>
                <xdr:colOff>0</xdr:colOff>
                <xdr:row>3</xdr:row>
                <xdr:rowOff>76200</xdr:rowOff>
              </from>
              <to>
                <xdr:col>4</xdr:col>
                <xdr:colOff>0</xdr:colOff>
                <xdr:row>5</xdr:row>
                <xdr:rowOff>85725</xdr:rowOff>
              </to>
            </anchor>
          </controlPr>
        </control>
      </mc:Choice>
      <mc:Fallback>
        <control shapeId="5128" r:id="rId8" name="CoB21"/>
      </mc:Fallback>
    </mc:AlternateContent>
    <mc:AlternateContent xmlns:mc="http://schemas.openxmlformats.org/markup-compatibility/2006">
      <mc:Choice Requires="x14">
        <control shapeId="5122" r:id="rId10" name="Check Box 2">
          <controlPr defaultSize="0" autoFill="0" autoLine="0" autoPict="0">
            <anchor moveWithCells="1">
              <from>
                <xdr:col>0</xdr:col>
                <xdr:colOff>123825</xdr:colOff>
                <xdr:row>20</xdr:row>
                <xdr:rowOff>47625</xdr:rowOff>
              </from>
              <to>
                <xdr:col>0</xdr:col>
                <xdr:colOff>552450</xdr:colOff>
                <xdr:row>21</xdr:row>
                <xdr:rowOff>114300</xdr:rowOff>
              </to>
            </anchor>
          </controlPr>
        </control>
      </mc:Choice>
    </mc:AlternateContent>
  </controls>
  <tableParts count="1"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4E17-73F1-4D39-9833-F5C81673F7E5}">
  <sheetPr codeName="Feuil6"/>
  <dimension ref="A1"/>
  <sheetViews>
    <sheetView workbookViewId="0">
      <selection activeCell="J36" sqref="J3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EBCD-C0FA-464C-9676-9109CC683C10}">
  <sheetPr codeName="Feuil7"/>
  <dimension ref="A1:F35"/>
  <sheetViews>
    <sheetView view="pageBreakPreview" zoomScaleNormal="100" zoomScaleSheetLayoutView="100" workbookViewId="0">
      <selection activeCell="B5" sqref="B5"/>
    </sheetView>
  </sheetViews>
  <sheetFormatPr baseColWidth="10" defaultRowHeight="12.75" x14ac:dyDescent="0.2"/>
  <cols>
    <col min="1" max="3" width="17.140625" style="1" customWidth="1"/>
    <col min="4" max="5" width="17.140625" style="1" bestFit="1" customWidth="1"/>
    <col min="6" max="6" width="16.42578125" style="1" bestFit="1" customWidth="1"/>
    <col min="7" max="16384" width="11.42578125" style="1"/>
  </cols>
  <sheetData>
    <row r="1" spans="1:6" ht="7.5" customHeight="1" x14ac:dyDescent="0.2"/>
    <row r="2" spans="1:6" ht="20.25" customHeight="1" x14ac:dyDescent="0.2">
      <c r="C2" s="109" t="s">
        <v>45</v>
      </c>
      <c r="D2" s="110"/>
      <c r="E2" s="110"/>
      <c r="F2" s="110"/>
    </row>
    <row r="3" spans="1:6" ht="20.25" customHeight="1" x14ac:dyDescent="0.2">
      <c r="C3" s="110"/>
      <c r="D3" s="110"/>
      <c r="E3" s="110"/>
      <c r="F3" s="110"/>
    </row>
    <row r="4" spans="1:6" x14ac:dyDescent="0.2">
      <c r="A4" s="25" t="s">
        <v>26</v>
      </c>
      <c r="B4" s="27"/>
    </row>
    <row r="5" spans="1:6" x14ac:dyDescent="0.2">
      <c r="A5" s="25" t="s">
        <v>32</v>
      </c>
      <c r="B5" s="28" t="s">
        <v>33</v>
      </c>
    </row>
    <row r="6" spans="1:6" x14ac:dyDescent="0.2">
      <c r="A6" s="25" t="s">
        <v>27</v>
      </c>
      <c r="B6" s="26"/>
    </row>
    <row r="7" spans="1:6" x14ac:dyDescent="0.2">
      <c r="A7" s="25" t="s">
        <v>30</v>
      </c>
      <c r="B7" s="26"/>
    </row>
    <row r="8" spans="1:6" x14ac:dyDescent="0.2">
      <c r="A8" s="25" t="s">
        <v>28</v>
      </c>
      <c r="B8" s="26"/>
    </row>
    <row r="9" spans="1:6" x14ac:dyDescent="0.2">
      <c r="A9" s="25" t="s">
        <v>29</v>
      </c>
      <c r="B9" s="111"/>
      <c r="C9" s="112"/>
      <c r="D9" s="112"/>
      <c r="E9" s="112"/>
    </row>
    <row r="11" spans="1:6" x14ac:dyDescent="0.2">
      <c r="A11" s="102" t="s">
        <v>31</v>
      </c>
      <c r="B11" s="104" t="s">
        <v>6</v>
      </c>
      <c r="C11" s="104"/>
      <c r="D11" s="104"/>
      <c r="E11" s="104"/>
    </row>
    <row r="12" spans="1:6" x14ac:dyDescent="0.2">
      <c r="A12" s="102"/>
      <c r="B12" s="18" t="s">
        <v>2</v>
      </c>
      <c r="C12" s="18" t="s">
        <v>3</v>
      </c>
      <c r="D12" s="18" t="s">
        <v>4</v>
      </c>
      <c r="E12" s="19" t="s">
        <v>5</v>
      </c>
      <c r="F12" s="21" t="s">
        <v>34</v>
      </c>
    </row>
    <row r="13" spans="1:6" x14ac:dyDescent="0.2">
      <c r="A13" s="21">
        <v>1</v>
      </c>
      <c r="B13" s="23"/>
      <c r="C13" s="23"/>
      <c r="D13" s="23"/>
      <c r="E13" s="24"/>
      <c r="F13" s="23"/>
    </row>
    <row r="14" spans="1:6" x14ac:dyDescent="0.2">
      <c r="A14" s="21">
        <v>2</v>
      </c>
      <c r="B14" s="23"/>
      <c r="C14" s="23"/>
      <c r="D14" s="23"/>
      <c r="E14" s="23"/>
      <c r="F14" s="23"/>
    </row>
    <row r="15" spans="1:6" x14ac:dyDescent="0.2">
      <c r="A15" s="21" t="s">
        <v>15</v>
      </c>
      <c r="B15" s="22" t="e">
        <f>AVERAGE(B13:B14)</f>
        <v>#DIV/0!</v>
      </c>
      <c r="C15" s="22" t="e">
        <f t="shared" ref="C15:E15" si="0">AVERAGE(C13:C14)</f>
        <v>#DIV/0!</v>
      </c>
      <c r="D15" s="22" t="e">
        <f t="shared" si="0"/>
        <v>#DIV/0!</v>
      </c>
      <c r="E15" s="22" t="e">
        <f t="shared" si="0"/>
        <v>#DIV/0!</v>
      </c>
    </row>
    <row r="16" spans="1:6" x14ac:dyDescent="0.2">
      <c r="A16" s="21" t="s">
        <v>35</v>
      </c>
      <c r="B16" s="22">
        <f>MIN(B13:B14)</f>
        <v>0</v>
      </c>
      <c r="C16" s="22">
        <f t="shared" ref="C16:E16" si="1">MIN(C13:C14)</f>
        <v>0</v>
      </c>
      <c r="D16" s="22">
        <f t="shared" si="1"/>
        <v>0</v>
      </c>
      <c r="E16" s="22">
        <f t="shared" si="1"/>
        <v>0</v>
      </c>
    </row>
    <row r="17" spans="1:6" x14ac:dyDescent="0.2">
      <c r="A17" s="21" t="s">
        <v>36</v>
      </c>
      <c r="B17" s="22">
        <f>MAX(B13:B14)</f>
        <v>0</v>
      </c>
      <c r="C17" s="22">
        <f t="shared" ref="C17:E17" si="2">MAX(C13:C14)</f>
        <v>0</v>
      </c>
      <c r="D17" s="22">
        <f t="shared" si="2"/>
        <v>0</v>
      </c>
      <c r="E17" s="22">
        <f t="shared" si="2"/>
        <v>0</v>
      </c>
    </row>
    <row r="18" spans="1:6" x14ac:dyDescent="0.2">
      <c r="A18" s="21" t="s">
        <v>37</v>
      </c>
      <c r="B18" s="22" t="s">
        <v>39</v>
      </c>
      <c r="C18" s="22" t="s">
        <v>39</v>
      </c>
      <c r="D18" s="22" t="s">
        <v>46</v>
      </c>
      <c r="E18" s="22" t="s">
        <v>47</v>
      </c>
    </row>
    <row r="19" spans="1:6" x14ac:dyDescent="0.2">
      <c r="A19" s="21" t="s">
        <v>16</v>
      </c>
      <c r="B19" s="22" t="s">
        <v>38</v>
      </c>
      <c r="C19" s="22" t="s">
        <v>38</v>
      </c>
      <c r="D19" s="105" t="str">
        <f>IF(AND(D17&lt;200.49,E17&lt;50.49),"CONFORME","NON CONFORME")</f>
        <v>CONFORME</v>
      </c>
      <c r="E19" s="105"/>
    </row>
    <row r="21" spans="1:6" x14ac:dyDescent="0.2">
      <c r="A21" s="102" t="s">
        <v>17</v>
      </c>
      <c r="B21" s="102"/>
      <c r="C21" s="102"/>
      <c r="D21" s="102"/>
      <c r="E21" s="102"/>
      <c r="F21" s="102"/>
    </row>
    <row r="22" spans="1:6" x14ac:dyDescent="0.2">
      <c r="A22" s="108"/>
      <c r="B22" s="108"/>
      <c r="C22" s="108"/>
      <c r="D22" s="108"/>
      <c r="E22" s="108"/>
      <c r="F22" s="108"/>
    </row>
    <row r="23" spans="1:6" x14ac:dyDescent="0.2">
      <c r="A23" s="108"/>
      <c r="B23" s="108"/>
      <c r="C23" s="108"/>
      <c r="D23" s="108"/>
      <c r="E23" s="108"/>
      <c r="F23" s="108"/>
    </row>
    <row r="24" spans="1:6" x14ac:dyDescent="0.2">
      <c r="A24" s="108"/>
      <c r="B24" s="108"/>
      <c r="C24" s="108"/>
      <c r="D24" s="108"/>
      <c r="E24" s="108"/>
      <c r="F24" s="108"/>
    </row>
    <row r="25" spans="1:6" x14ac:dyDescent="0.2">
      <c r="A25" s="108"/>
      <c r="B25" s="108"/>
      <c r="C25" s="108"/>
      <c r="D25" s="108"/>
      <c r="E25" s="108"/>
      <c r="F25" s="108"/>
    </row>
    <row r="26" spans="1:6" x14ac:dyDescent="0.2">
      <c r="A26" s="108"/>
      <c r="B26" s="108"/>
      <c r="C26" s="108"/>
      <c r="D26" s="108"/>
      <c r="E26" s="108"/>
      <c r="F26" s="108"/>
    </row>
    <row r="28" spans="1:6" ht="30.75" customHeight="1" x14ac:dyDescent="0.2">
      <c r="A28" s="101" t="s">
        <v>42</v>
      </c>
      <c r="B28" s="102"/>
      <c r="C28" s="101" t="s">
        <v>43</v>
      </c>
      <c r="D28" s="102"/>
      <c r="E28" s="101" t="s">
        <v>44</v>
      </c>
      <c r="F28" s="102"/>
    </row>
    <row r="29" spans="1:6" x14ac:dyDescent="0.2">
      <c r="A29" s="103"/>
      <c r="B29" s="103"/>
      <c r="C29" s="103"/>
      <c r="D29" s="103"/>
      <c r="E29" s="103"/>
      <c r="F29" s="103"/>
    </row>
    <row r="30" spans="1:6" x14ac:dyDescent="0.2">
      <c r="A30" s="103"/>
      <c r="B30" s="103"/>
      <c r="C30" s="103"/>
      <c r="D30" s="103"/>
      <c r="E30" s="103"/>
      <c r="F30" s="103"/>
    </row>
    <row r="31" spans="1:6" x14ac:dyDescent="0.2">
      <c r="A31" s="103"/>
      <c r="B31" s="103"/>
      <c r="C31" s="103"/>
      <c r="D31" s="103"/>
      <c r="E31" s="103"/>
      <c r="F31" s="103"/>
    </row>
    <row r="32" spans="1:6" x14ac:dyDescent="0.2">
      <c r="A32" s="103"/>
      <c r="B32" s="103"/>
      <c r="C32" s="103"/>
      <c r="D32" s="103"/>
      <c r="E32" s="103"/>
      <c r="F32" s="103"/>
    </row>
    <row r="33" spans="1:6" x14ac:dyDescent="0.2">
      <c r="A33" s="103"/>
      <c r="B33" s="103"/>
      <c r="C33" s="103"/>
      <c r="D33" s="103"/>
      <c r="E33" s="103"/>
      <c r="F33" s="103"/>
    </row>
    <row r="34" spans="1:6" x14ac:dyDescent="0.2">
      <c r="A34" s="103"/>
      <c r="B34" s="103"/>
      <c r="C34" s="103"/>
      <c r="D34" s="103"/>
      <c r="E34" s="103"/>
      <c r="F34" s="103"/>
    </row>
    <row r="35" spans="1:6" x14ac:dyDescent="0.2">
      <c r="A35" s="103"/>
      <c r="B35" s="103"/>
      <c r="C35" s="103"/>
      <c r="D35" s="103"/>
      <c r="E35" s="103"/>
      <c r="F35" s="103"/>
    </row>
  </sheetData>
  <mergeCells count="13">
    <mergeCell ref="A21:F21"/>
    <mergeCell ref="C2:F3"/>
    <mergeCell ref="B9:E9"/>
    <mergeCell ref="A11:A12"/>
    <mergeCell ref="B11:E11"/>
    <mergeCell ref="D19:E19"/>
    <mergeCell ref="A22:F26"/>
    <mergeCell ref="A28:B28"/>
    <mergeCell ref="C28:D28"/>
    <mergeCell ref="E28:F28"/>
    <mergeCell ref="A29:B35"/>
    <mergeCell ref="C29:D35"/>
    <mergeCell ref="E29:F35"/>
  </mergeCells>
  <conditionalFormatting sqref="D19:E19">
    <cfRule type="containsText" dxfId="1" priority="1" operator="containsText" text="NON CONFORME">
      <formula>NOT(ISERROR(SEARCH("NON CONFORME",D19)))</formula>
    </cfRule>
    <cfRule type="containsText" dxfId="0" priority="2" operator="containsText" text="CONFORME">
      <formula>NOT(ISERROR(SEARCH("CONFORME",D19)))</formula>
    </cfRule>
  </conditionalFormatting>
  <pageMargins left="0.7" right="0.7" top="0.75" bottom="0.75" header="0.3" footer="0.3"/>
  <pageSetup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0</xdr:col>
                    <xdr:colOff>123825</xdr:colOff>
                    <xdr:row>21</xdr:row>
                    <xdr:rowOff>47625</xdr:rowOff>
                  </from>
                  <to>
                    <xdr:col>0</xdr:col>
                    <xdr:colOff>1095375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867A7-0769-428A-B7CD-9A5AEC6392F9}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0FB8E-23D0-48EA-AFA6-7C6AFB06FFA6}">
  <sheetPr codeName="Feuil5_1"/>
  <dimension ref="A1"/>
  <sheetViews>
    <sheetView workbookViewId="0">
      <selection activeCell="O40" sqref="O4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19A8B-96FA-4591-A1BC-B26F5669467A}">
  <sheetPr codeName="Feuil6_1"/>
  <dimension ref="A1"/>
  <sheetViews>
    <sheetView workbookViewId="0">
      <selection activeCell="N35" sqref="N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A7B3-9162-4DDF-894A-E8FA6BC06A8C}">
  <sheetPr codeName="Feuil7_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2DABC-FEF0-4C95-9EA6-E9277B7D110F}">
  <sheetPr codeName="Feuil8_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9BF90-33F3-44BC-91B7-C2F06D4EF5D4}">
  <sheetPr codeName="Feuil9"/>
  <dimension ref="A1:G38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22.85546875" style="45" customWidth="1"/>
    <col min="2" max="2" width="7.42578125" style="45" bestFit="1" customWidth="1"/>
    <col min="3" max="3" width="18.42578125" style="45" customWidth="1"/>
    <col min="4" max="5" width="45.42578125" style="48" customWidth="1"/>
    <col min="6" max="6" width="24.42578125" style="45" bestFit="1" customWidth="1"/>
    <col min="7" max="7" width="11.42578125" style="45"/>
  </cols>
  <sheetData>
    <row r="1" spans="1:7" x14ac:dyDescent="0.2">
      <c r="A1" s="43" t="s">
        <v>49</v>
      </c>
      <c r="B1" s="43" t="s">
        <v>50</v>
      </c>
      <c r="C1" s="43" t="s">
        <v>51</v>
      </c>
      <c r="D1" s="47" t="s">
        <v>52</v>
      </c>
      <c r="E1" s="47" t="s">
        <v>53</v>
      </c>
      <c r="F1" s="43" t="s">
        <v>54</v>
      </c>
      <c r="G1" s="43" t="s">
        <v>55</v>
      </c>
    </row>
    <row r="2" spans="1:7" x14ac:dyDescent="0.2">
      <c r="B2" s="50"/>
      <c r="C2" s="46"/>
    </row>
    <row r="3" spans="1:7" x14ac:dyDescent="0.2">
      <c r="B3" s="50"/>
      <c r="C3" s="46"/>
    </row>
    <row r="4" spans="1:7" x14ac:dyDescent="0.2">
      <c r="B4" s="50"/>
      <c r="C4" s="46"/>
    </row>
    <row r="5" spans="1:7" x14ac:dyDescent="0.2">
      <c r="B5" s="50"/>
      <c r="C5" s="46"/>
    </row>
    <row r="6" spans="1:7" x14ac:dyDescent="0.2">
      <c r="B6" s="50"/>
      <c r="C6" s="46"/>
    </row>
    <row r="7" spans="1:7" x14ac:dyDescent="0.2">
      <c r="B7" s="50"/>
      <c r="C7" s="46"/>
    </row>
    <row r="8" spans="1:7" x14ac:dyDescent="0.2">
      <c r="B8" s="50"/>
      <c r="C8" s="46"/>
    </row>
    <row r="9" spans="1:7" x14ac:dyDescent="0.2">
      <c r="C9" s="46"/>
    </row>
    <row r="10" spans="1:7" x14ac:dyDescent="0.2">
      <c r="B10" s="50"/>
      <c r="C10" s="46"/>
    </row>
    <row r="11" spans="1:7" x14ac:dyDescent="0.2">
      <c r="C11" s="46"/>
    </row>
    <row r="12" spans="1:7" x14ac:dyDescent="0.2">
      <c r="B12" s="50"/>
      <c r="C12" s="46"/>
    </row>
    <row r="13" spans="1:7" x14ac:dyDescent="0.2">
      <c r="C13" s="46"/>
    </row>
    <row r="14" spans="1:7" x14ac:dyDescent="0.2">
      <c r="C14" s="46"/>
    </row>
    <row r="15" spans="1:7" x14ac:dyDescent="0.2">
      <c r="C15" s="46"/>
    </row>
    <row r="16" spans="1:7" x14ac:dyDescent="0.2">
      <c r="C16" s="46"/>
    </row>
    <row r="17" spans="3:3" x14ac:dyDescent="0.2">
      <c r="C17" s="46"/>
    </row>
    <row r="18" spans="3:3" x14ac:dyDescent="0.2">
      <c r="C18" s="46"/>
    </row>
    <row r="19" spans="3:3" x14ac:dyDescent="0.2">
      <c r="C19" s="46"/>
    </row>
    <row r="20" spans="3:3" x14ac:dyDescent="0.2">
      <c r="C20" s="46"/>
    </row>
    <row r="21" spans="3:3" x14ac:dyDescent="0.2">
      <c r="C21" s="46"/>
    </row>
    <row r="22" spans="3:3" x14ac:dyDescent="0.2">
      <c r="C22" s="46"/>
    </row>
    <row r="23" spans="3:3" x14ac:dyDescent="0.2">
      <c r="C23" s="46"/>
    </row>
    <row r="24" spans="3:3" x14ac:dyDescent="0.2">
      <c r="C24" s="46"/>
    </row>
    <row r="25" spans="3:3" x14ac:dyDescent="0.2">
      <c r="C25" s="46"/>
    </row>
    <row r="26" spans="3:3" x14ac:dyDescent="0.2">
      <c r="C26" s="46"/>
    </row>
    <row r="27" spans="3:3" x14ac:dyDescent="0.2">
      <c r="C27" s="46"/>
    </row>
    <row r="28" spans="3:3" x14ac:dyDescent="0.2">
      <c r="C28" s="46"/>
    </row>
    <row r="29" spans="3:3" x14ac:dyDescent="0.2">
      <c r="C29" s="46"/>
    </row>
    <row r="30" spans="3:3" x14ac:dyDescent="0.2">
      <c r="C30" s="46"/>
    </row>
    <row r="31" spans="3:3" x14ac:dyDescent="0.2">
      <c r="C31" s="46"/>
    </row>
    <row r="32" spans="3:3" x14ac:dyDescent="0.2">
      <c r="C32" s="46"/>
    </row>
    <row r="33" spans="3:3" x14ac:dyDescent="0.2">
      <c r="C33" s="46"/>
    </row>
    <row r="34" spans="3:3" x14ac:dyDescent="0.2">
      <c r="C34" s="46"/>
    </row>
    <row r="35" spans="3:3" x14ac:dyDescent="0.2">
      <c r="C35" s="46"/>
    </row>
    <row r="36" spans="3:3" x14ac:dyDescent="0.2">
      <c r="C36" s="46"/>
    </row>
    <row r="37" spans="3:3" x14ac:dyDescent="0.2">
      <c r="C37" s="46"/>
    </row>
    <row r="38" spans="3:3" x14ac:dyDescent="0.2">
      <c r="C38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HISTORY</vt:lpstr>
      <vt:lpstr>Sélection équipement</vt:lpstr>
      <vt:lpstr>Vérification S121 MFI</vt:lpstr>
      <vt:lpstr>Vérification S121 HIAC</vt:lpstr>
      <vt:lpstr>BA MFI 1mLL</vt:lpstr>
      <vt:lpstr>BA MFI 2.25mL</vt:lpstr>
      <vt:lpstr>BA HIAC 1mLL</vt:lpstr>
      <vt:lpstr>BA HIAC 2.25mL</vt:lpstr>
      <vt:lpstr>ppk_MFI_1mLL</vt:lpstr>
      <vt:lpstr>ppk_MFI_2.25mL</vt:lpstr>
      <vt:lpstr>ppk_HIAC_1mLL</vt:lpstr>
      <vt:lpstr>ppk_HIAC_2.25mL</vt:lpstr>
      <vt:lpstr>Audit Trail</vt:lpstr>
      <vt:lpstr>'BA MFI 1mLL'!Criteres</vt:lpstr>
      <vt:lpstr>'BA MFI 1mLL'!Zone_d_impression</vt:lpstr>
      <vt:lpstr>'Vérification S121 MFI'!Zone_d_impression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Fernandez</dc:creator>
  <cp:lastModifiedBy>Pablo Fernandez</cp:lastModifiedBy>
  <cp:lastPrinted>2021-09-21T06:08:07Z</cp:lastPrinted>
  <dcterms:created xsi:type="dcterms:W3CDTF">2021-09-02T09:06:25Z</dcterms:created>
  <dcterms:modified xsi:type="dcterms:W3CDTF">2021-09-23T14:22:31Z</dcterms:modified>
</cp:coreProperties>
</file>