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480" windowHeight="82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2" i="1" l="1" a="1"/>
  <c r="G12" i="1" s="1"/>
  <c r="G11" i="1" a="1"/>
  <c r="G11" i="1" s="1"/>
  <c r="G10" i="1" a="1"/>
  <c r="G10" i="1" s="1"/>
  <c r="G9" i="1" a="1"/>
  <c r="G9" i="1" s="1"/>
  <c r="G8" i="1" a="1"/>
  <c r="G8" i="1" s="1"/>
  <c r="G7" i="1" a="1"/>
  <c r="G7" i="1" s="1"/>
  <c r="G6" i="1" a="1"/>
  <c r="G6" i="1" s="1"/>
  <c r="F12" i="1" a="1"/>
  <c r="F12" i="1" s="1"/>
  <c r="F11" i="1" a="1"/>
  <c r="F11" i="1" s="1"/>
  <c r="F10" i="1" a="1"/>
  <c r="F10" i="1" s="1"/>
  <c r="F9" i="1" a="1"/>
  <c r="F9" i="1" s="1"/>
  <c r="F8" i="1" a="1"/>
  <c r="F8" i="1" s="1"/>
  <c r="F7" i="1" a="1"/>
  <c r="F7" i="1" s="1"/>
  <c r="F6" i="1" a="1"/>
  <c r="F6" i="1" s="1"/>
  <c r="B26" i="1" l="1"/>
  <c r="B27" i="1"/>
  <c r="B28" i="1"/>
  <c r="B29" i="1"/>
  <c r="B30" i="1"/>
  <c r="B31" i="1"/>
  <c r="B32" i="1"/>
  <c r="B33" i="1"/>
  <c r="B34" i="1"/>
  <c r="B35" i="1"/>
  <c r="B36" i="1"/>
  <c r="B38" i="1"/>
  <c r="B39" i="1"/>
  <c r="B40" i="1"/>
  <c r="B41" i="1"/>
  <c r="B42" i="1"/>
  <c r="B53" i="1"/>
  <c r="B54" i="1"/>
  <c r="B55" i="1"/>
  <c r="B56" i="1"/>
  <c r="B58" i="1"/>
  <c r="B59" i="1"/>
  <c r="B60" i="1"/>
  <c r="B61" i="1"/>
  <c r="B62" i="1"/>
  <c r="B46" i="1"/>
  <c r="B47" i="1"/>
  <c r="B57" i="1" s="1"/>
  <c r="B48" i="1"/>
  <c r="B49" i="1"/>
  <c r="B50" i="1"/>
  <c r="B51" i="1"/>
  <c r="B52" i="1"/>
  <c r="B45" i="1"/>
  <c r="G12" i="3" a="1"/>
  <c r="G12" i="3" l="1"/>
  <c r="I12" i="3" l="1" a="1"/>
  <c r="I12" i="3" s="1"/>
  <c r="H12" i="3" a="1"/>
  <c r="H12" i="3" s="1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C1" i="2"/>
  <c r="F9" i="3" a="1"/>
  <c r="F9" i="3" s="1"/>
  <c r="F14" i="3" a="1"/>
  <c r="F14" i="3" s="1"/>
  <c r="F13" i="3" a="1"/>
  <c r="F13" i="3" s="1"/>
  <c r="F12" i="3" a="1"/>
  <c r="F12" i="3" s="1"/>
  <c r="F11" i="3" a="1"/>
  <c r="F11" i="3" s="1"/>
  <c r="F10" i="3" a="1"/>
  <c r="F10" i="3" s="1"/>
  <c r="F8" i="3" a="1"/>
  <c r="F8" i="3" s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" i="1"/>
  <c r="G12" i="2" a="1"/>
  <c r="G12" i="2" s="1"/>
  <c r="G8" i="2" a="1"/>
  <c r="G8" i="2"/>
  <c r="G14" i="2" a="1"/>
  <c r="G14" i="2" s="1"/>
  <c r="G13" i="2" a="1"/>
  <c r="G13" i="2" s="1"/>
  <c r="G11" i="2" a="1"/>
  <c r="G11" i="2" s="1"/>
  <c r="G10" i="2" a="1"/>
  <c r="G10" i="2" s="1"/>
  <c r="G9" i="2" a="1"/>
  <c r="G9" i="2" s="1"/>
</calcChain>
</file>

<file path=xl/sharedStrings.xml><?xml version="1.0" encoding="utf-8"?>
<sst xmlns="http://schemas.openxmlformats.org/spreadsheetml/2006/main" count="50" uniqueCount="18">
  <si>
    <t>Lundi</t>
  </si>
  <si>
    <t>Mardi</t>
  </si>
  <si>
    <t>Mercredi</t>
  </si>
  <si>
    <t>Jeudi</t>
  </si>
  <si>
    <t>Vendredi</t>
  </si>
  <si>
    <t>Samedi</t>
  </si>
  <si>
    <t>Dimanche</t>
  </si>
  <si>
    <t>OK</t>
  </si>
  <si>
    <t>=SOMME.SI((Feuil1!$D$1:$D$52;"";Feuil1!$B$1:$B$5)*(JOURSEM(Feuil1!$A$1:$A$52;2)=2))</t>
  </si>
  <si>
    <t>A FAIRE</t>
  </si>
  <si>
    <t>Feuil2</t>
  </si>
  <si>
    <t>Feuil1</t>
  </si>
  <si>
    <t>Feuil1+Feuil2</t>
  </si>
  <si>
    <t>Totaux Feuil1</t>
  </si>
  <si>
    <t>Totaux Feuil2</t>
  </si>
  <si>
    <t>Totaux Feuil1+Feuil2</t>
  </si>
  <si>
    <t>avec SOMMEPROD</t>
  </si>
  <si>
    <t>avec 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</si>
</sst>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7"/>
        <bgColor indexed="5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Border="1" applyAlignment="1" applyProtection="1">
      <alignment horizontal="center" vertical="center" wrapText="1"/>
      <protection locked="0"/>
    </xf>
    <xf numFmtId="164" fontId="1" fillId="0" borderId="3" xfId="0" applyNumberFormat="1" applyFont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5" xfId="0" applyNumberFormat="1" applyBorder="1"/>
    <xf numFmtId="2" fontId="0" fillId="0" borderId="6" xfId="0" applyNumberFormat="1" applyBorder="1"/>
    <xf numFmtId="2" fontId="0" fillId="0" borderId="7" xfId="0" applyNumberFormat="1" applyBorder="1"/>
    <xf numFmtId="0" fontId="3" fillId="3" borderId="8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workbookViewId="0">
      <selection activeCell="F14" sqref="F14"/>
    </sheetView>
  </sheetViews>
  <sheetFormatPr baseColWidth="10" defaultRowHeight="15" x14ac:dyDescent="0.25"/>
  <cols>
    <col min="1" max="1" width="25.7109375" bestFit="1" customWidth="1"/>
    <col min="3" max="3" width="11.42578125" style="14"/>
    <col min="5" max="5" width="18.28515625" customWidth="1"/>
    <col min="6" max="6" width="14.28515625" customWidth="1"/>
  </cols>
  <sheetData>
    <row r="1" spans="1:7" x14ac:dyDescent="0.25">
      <c r="A1" s="1">
        <v>42630</v>
      </c>
      <c r="B1" s="5">
        <v>3.6</v>
      </c>
      <c r="C1" s="14" t="str">
        <f>IF(B1&gt;0,IF(D1="",B1,""),"")</f>
        <v/>
      </c>
      <c r="D1" t="s">
        <v>7</v>
      </c>
    </row>
    <row r="2" spans="1:7" x14ac:dyDescent="0.25">
      <c r="A2" s="1">
        <v>42630</v>
      </c>
      <c r="B2" s="6">
        <v>3.45</v>
      </c>
      <c r="C2" s="14">
        <f t="shared" ref="C2:C52" si="0">IF(B2&gt;0,IF(D2="",B2,""),"")</f>
        <v>3.45</v>
      </c>
    </row>
    <row r="3" spans="1:7" x14ac:dyDescent="0.25">
      <c r="A3" s="1">
        <v>42630</v>
      </c>
      <c r="B3" s="6">
        <v>3</v>
      </c>
      <c r="C3" s="14">
        <f t="shared" si="0"/>
        <v>3</v>
      </c>
    </row>
    <row r="4" spans="1:7" x14ac:dyDescent="0.25">
      <c r="A4" s="1">
        <v>42630</v>
      </c>
      <c r="B4" s="6">
        <v>3.1</v>
      </c>
      <c r="C4" s="14">
        <f t="shared" si="0"/>
        <v>3.1</v>
      </c>
      <c r="E4" t="s">
        <v>13</v>
      </c>
      <c r="F4" t="s">
        <v>17</v>
      </c>
      <c r="G4" t="s">
        <v>16</v>
      </c>
    </row>
    <row r="5" spans="1:7" ht="15.75" thickBot="1" x14ac:dyDescent="0.3">
      <c r="A5" s="1">
        <v>42630</v>
      </c>
      <c r="B5" s="6"/>
      <c r="C5" s="14" t="str">
        <f t="shared" si="0"/>
        <v/>
      </c>
    </row>
    <row r="6" spans="1:7" ht="15.75" thickBot="1" x14ac:dyDescent="0.3">
      <c r="A6" s="1">
        <v>42630</v>
      </c>
      <c r="B6" s="5"/>
      <c r="C6" s="14" t="str">
        <f t="shared" si="0"/>
        <v/>
      </c>
      <c r="E6" s="11" t="s">
        <v>0</v>
      </c>
      <c r="F6" s="8" t="e">
        <f t="array" ref="F6">SUM(($B$1:$B$100)*(WEEKDAY($A$1:$A$100,2)=1)*($D$1:$D$100=""))</f>
        <v>#VALUE!</v>
      </c>
      <c r="G6" s="8" t="e">
        <f t="array" ref="G6">SUMPRODUCT(($B$1:$B$100)*(WEEKDAY($A$1:$A$100,2)=1)*($D$1:$D$100=""))</f>
        <v>#VALUE!</v>
      </c>
    </row>
    <row r="7" spans="1:7" ht="15.75" thickBot="1" x14ac:dyDescent="0.3">
      <c r="A7" s="1">
        <v>42630</v>
      </c>
      <c r="B7" s="6">
        <v>3.4</v>
      </c>
      <c r="C7" s="14">
        <f t="shared" si="0"/>
        <v>3.4</v>
      </c>
      <c r="E7" s="12" t="s">
        <v>1</v>
      </c>
      <c r="F7" s="8" t="e">
        <f t="array" ref="F7">SUM(($B$1:$B$100)*(WEEKDAY($A$1:$A$100,2)=2)*($D$1:$D$100=""))</f>
        <v>#VALUE!</v>
      </c>
      <c r="G7" s="8" t="e">
        <f t="array" ref="G7">SUMPRODUCT(($B$1:$B$100)*(WEEKDAY($A$1:$A$100,2)=2)*($D$1:$D$100=""))</f>
        <v>#VALUE!</v>
      </c>
    </row>
    <row r="8" spans="1:7" ht="15.75" thickBot="1" x14ac:dyDescent="0.3">
      <c r="A8" s="2">
        <v>42630</v>
      </c>
      <c r="B8" s="7">
        <v>3.35</v>
      </c>
      <c r="C8" s="14">
        <f t="shared" si="0"/>
        <v>3.35</v>
      </c>
      <c r="E8" s="12" t="s">
        <v>2</v>
      </c>
      <c r="F8" s="8" t="e">
        <f t="array" ref="F8">SUM(($B$1:$B$100)*(WEEKDAY($A$1:$A$100,2)=3)*($D$1:$D$100=""))</f>
        <v>#VALUE!</v>
      </c>
      <c r="G8" s="8" t="e">
        <f t="array" ref="G8">SUMPRODUCT(($B$1:$B$100)*(WEEKDAY($A$1:$A$100,2)=3)*($D$1:$D$100=""))</f>
        <v>#VALUE!</v>
      </c>
    </row>
    <row r="9" spans="1:7" ht="16.5" thickTop="1" thickBot="1" x14ac:dyDescent="0.3">
      <c r="A9" s="1">
        <v>42634</v>
      </c>
      <c r="B9" s="5">
        <v>3.25</v>
      </c>
      <c r="C9" s="14">
        <f t="shared" si="0"/>
        <v>3.25</v>
      </c>
      <c r="E9" s="12" t="s">
        <v>3</v>
      </c>
      <c r="F9" s="8" t="e">
        <f t="array" ref="F9">SUM(($B$1:$B$100)*(WEEKDAY($A$1:$A$100,2)=4)*($D$1:$D$100=""))</f>
        <v>#VALUE!</v>
      </c>
      <c r="G9" s="8" t="e">
        <f t="array" ref="G9">SUMPRODUCT(($B$1:$B$100)*(WEEKDAY($A$1:$A$100,2)=4)*($D$1:$D$100=""))</f>
        <v>#VALUE!</v>
      </c>
    </row>
    <row r="10" spans="1:7" ht="15.75" thickBot="1" x14ac:dyDescent="0.3">
      <c r="A10" s="1">
        <v>42634</v>
      </c>
      <c r="B10" s="6">
        <v>3.15</v>
      </c>
      <c r="C10" s="14" t="str">
        <f t="shared" si="0"/>
        <v/>
      </c>
      <c r="D10" t="s">
        <v>7</v>
      </c>
      <c r="E10" s="12" t="s">
        <v>4</v>
      </c>
      <c r="F10" s="8" t="e">
        <f t="array" ref="F10">SUM(($B$1:$B$100)*(WEEKDAY($A$1:$A$100,2)=5)*($D$1:$D$100=""))</f>
        <v>#VALUE!</v>
      </c>
      <c r="G10" s="8" t="e">
        <f t="array" ref="G10">SUMPRODUCT(($B$1:$B$100)*(WEEKDAY($A$1:$A$100,2)=5)*($D$1:$D$100=""))</f>
        <v>#VALUE!</v>
      </c>
    </row>
    <row r="11" spans="1:7" ht="15.75" thickBot="1" x14ac:dyDescent="0.3">
      <c r="A11" s="1">
        <v>42634</v>
      </c>
      <c r="B11" s="6">
        <v>3</v>
      </c>
      <c r="C11" s="14">
        <f t="shared" si="0"/>
        <v>3</v>
      </c>
      <c r="E11" s="12" t="s">
        <v>5</v>
      </c>
      <c r="F11" s="8" t="e">
        <f t="array" ref="F11">SUM(($B$1:$B$100)*(WEEKDAY($A$1:$A$100,2)=6)*($D$1:$D$100=""))</f>
        <v>#VALUE!</v>
      </c>
      <c r="G11" s="8" t="e">
        <f t="array" ref="G11">SUMPRODUCT(($B$1:$B$100)*(WEEKDAY($A$1:$A$100,2)=6)*($D$1:$D$100=""))</f>
        <v>#VALUE!</v>
      </c>
    </row>
    <row r="12" spans="1:7" ht="15.75" thickBot="1" x14ac:dyDescent="0.3">
      <c r="A12" s="1">
        <v>42633</v>
      </c>
      <c r="B12" s="6">
        <v>3.25</v>
      </c>
      <c r="C12" s="14">
        <f t="shared" si="0"/>
        <v>3.25</v>
      </c>
      <c r="E12" s="13" t="s">
        <v>6</v>
      </c>
      <c r="F12" s="8" t="e">
        <f t="array" ref="F12">SUM(($B$1:$B$100)*(WEEKDAY($A$1:$A$100,2)=7)*($D$1:$D$100=""))</f>
        <v>#VALUE!</v>
      </c>
      <c r="G12" s="8" t="e">
        <f t="array" ref="G12">SUMPRODUCT(($B$1:$B$100)*(WEEKDAY($A$1:$A$100,2)=7)*($D$1:$D$100=""))</f>
        <v>#VALUE!</v>
      </c>
    </row>
    <row r="13" spans="1:7" x14ac:dyDescent="0.25">
      <c r="A13" s="1">
        <v>42634</v>
      </c>
      <c r="B13" s="6">
        <v>3.3</v>
      </c>
      <c r="C13" s="14" t="str">
        <f t="shared" si="0"/>
        <v/>
      </c>
      <c r="D13" t="s">
        <v>7</v>
      </c>
    </row>
    <row r="14" spans="1:7" x14ac:dyDescent="0.25">
      <c r="A14" s="1">
        <v>42634</v>
      </c>
      <c r="B14" s="6">
        <v>3.25</v>
      </c>
      <c r="C14" s="14">
        <f t="shared" si="0"/>
        <v>3.25</v>
      </c>
    </row>
    <row r="15" spans="1:7" x14ac:dyDescent="0.25">
      <c r="A15" s="1">
        <v>42633</v>
      </c>
      <c r="B15" s="6">
        <v>3.25</v>
      </c>
      <c r="C15" s="14">
        <f t="shared" si="0"/>
        <v>3.25</v>
      </c>
    </row>
    <row r="16" spans="1:7" ht="15.75" thickBot="1" x14ac:dyDescent="0.3">
      <c r="A16" s="2">
        <v>42634</v>
      </c>
      <c r="B16" s="7">
        <v>3.25</v>
      </c>
      <c r="C16" s="14">
        <f t="shared" si="0"/>
        <v>3.25</v>
      </c>
    </row>
    <row r="17" spans="1:4" ht="15.75" thickTop="1" x14ac:dyDescent="0.25">
      <c r="A17" s="1">
        <v>42637</v>
      </c>
      <c r="B17" s="5">
        <v>3.75</v>
      </c>
      <c r="C17" s="14">
        <f t="shared" si="0"/>
        <v>3.75</v>
      </c>
    </row>
    <row r="18" spans="1:4" x14ac:dyDescent="0.25">
      <c r="A18" s="1">
        <v>42637</v>
      </c>
      <c r="B18" s="6">
        <v>3.5</v>
      </c>
      <c r="C18" s="14">
        <f t="shared" si="0"/>
        <v>3.5</v>
      </c>
    </row>
    <row r="19" spans="1:4" x14ac:dyDescent="0.25">
      <c r="A19" s="1">
        <v>42638</v>
      </c>
      <c r="B19" s="6">
        <v>3.3</v>
      </c>
      <c r="C19" s="14">
        <f t="shared" si="0"/>
        <v>3.3</v>
      </c>
    </row>
    <row r="20" spans="1:4" x14ac:dyDescent="0.25">
      <c r="A20" s="1">
        <v>42638</v>
      </c>
      <c r="B20" s="6">
        <v>3.1</v>
      </c>
      <c r="C20" s="14" t="str">
        <f t="shared" si="0"/>
        <v/>
      </c>
      <c r="D20" t="s">
        <v>7</v>
      </c>
    </row>
    <row r="21" spans="1:4" x14ac:dyDescent="0.25">
      <c r="A21" s="1">
        <v>42637</v>
      </c>
      <c r="B21" s="6">
        <v>3.45</v>
      </c>
      <c r="C21" s="14" t="str">
        <f t="shared" si="0"/>
        <v/>
      </c>
      <c r="D21" t="s">
        <v>7</v>
      </c>
    </row>
    <row r="22" spans="1:4" x14ac:dyDescent="0.25">
      <c r="A22" s="1">
        <v>42637</v>
      </c>
      <c r="B22" s="6">
        <v>3.55</v>
      </c>
      <c r="C22" s="14">
        <f t="shared" si="0"/>
        <v>3.55</v>
      </c>
    </row>
    <row r="23" spans="1:4" x14ac:dyDescent="0.25">
      <c r="A23" s="1">
        <v>42637</v>
      </c>
      <c r="B23" s="6">
        <v>3.25</v>
      </c>
      <c r="C23" s="14">
        <f t="shared" si="0"/>
        <v>3.25</v>
      </c>
    </row>
    <row r="24" spans="1:4" x14ac:dyDescent="0.25">
      <c r="A24" s="1">
        <v>42636</v>
      </c>
      <c r="B24" s="6">
        <v>4.4000000000000004</v>
      </c>
      <c r="C24" s="14" t="str">
        <f t="shared" si="0"/>
        <v/>
      </c>
      <c r="D24" t="s">
        <v>7</v>
      </c>
    </row>
    <row r="25" spans="1:4" ht="15.75" thickBot="1" x14ac:dyDescent="0.3">
      <c r="A25" s="2">
        <v>42638</v>
      </c>
      <c r="B25" s="7">
        <v>3.3</v>
      </c>
      <c r="C25" s="14">
        <f t="shared" si="0"/>
        <v>3.3</v>
      </c>
    </row>
    <row r="26" spans="1:4" ht="15.75" thickTop="1" x14ac:dyDescent="0.25">
      <c r="A26" s="1">
        <v>42644</v>
      </c>
      <c r="B26" s="5" t="str">
        <f t="shared" ref="B26:B29" si="1">IF(D16="OK",0.2,IF(D16="A FAIRE",B16*2,""))</f>
        <v/>
      </c>
      <c r="C26" s="14" t="str">
        <f t="shared" si="0"/>
        <v/>
      </c>
    </row>
    <row r="27" spans="1:4" x14ac:dyDescent="0.25">
      <c r="A27" s="1">
        <v>42644</v>
      </c>
      <c r="B27" s="5" t="str">
        <f t="shared" si="1"/>
        <v/>
      </c>
      <c r="C27" s="14" t="str">
        <f t="shared" si="0"/>
        <v/>
      </c>
    </row>
    <row r="28" spans="1:4" x14ac:dyDescent="0.25">
      <c r="A28" s="1">
        <v>42644</v>
      </c>
      <c r="B28" s="5" t="str">
        <f t="shared" si="1"/>
        <v/>
      </c>
      <c r="C28" s="14" t="str">
        <f t="shared" si="0"/>
        <v/>
      </c>
    </row>
    <row r="29" spans="1:4" x14ac:dyDescent="0.25">
      <c r="A29" s="1">
        <v>42644</v>
      </c>
      <c r="B29" s="5" t="str">
        <f t="shared" si="1"/>
        <v/>
      </c>
      <c r="C29" s="14" t="str">
        <f t="shared" si="0"/>
        <v/>
      </c>
    </row>
    <row r="30" spans="1:4" x14ac:dyDescent="0.25">
      <c r="A30" s="1">
        <v>42645</v>
      </c>
      <c r="B30" s="5">
        <f t="shared" ref="B30:B42" si="2">IF(D20="OK",0.2,IF(D20="A FAIRE",B20*2,""))</f>
        <v>0.2</v>
      </c>
      <c r="C30" s="14">
        <f t="shared" si="0"/>
        <v>0.2</v>
      </c>
    </row>
    <row r="31" spans="1:4" x14ac:dyDescent="0.25">
      <c r="A31" s="1">
        <v>42645</v>
      </c>
      <c r="B31" s="5">
        <f t="shared" si="2"/>
        <v>0.2</v>
      </c>
      <c r="C31" s="14" t="str">
        <f t="shared" si="0"/>
        <v/>
      </c>
      <c r="D31" t="s">
        <v>9</v>
      </c>
    </row>
    <row r="32" spans="1:4" x14ac:dyDescent="0.25">
      <c r="A32" s="1">
        <v>42643</v>
      </c>
      <c r="B32" s="5" t="str">
        <f t="shared" si="2"/>
        <v/>
      </c>
      <c r="C32" s="14" t="str">
        <f t="shared" si="0"/>
        <v/>
      </c>
    </row>
    <row r="33" spans="1:4" x14ac:dyDescent="0.25">
      <c r="A33" s="1">
        <v>42644</v>
      </c>
      <c r="B33" s="5" t="str">
        <f t="shared" si="2"/>
        <v/>
      </c>
      <c r="C33" s="14" t="str">
        <f t="shared" si="0"/>
        <v/>
      </c>
    </row>
    <row r="34" spans="1:4" ht="15.75" thickBot="1" x14ac:dyDescent="0.3">
      <c r="A34" s="2">
        <v>42645</v>
      </c>
      <c r="B34" s="5">
        <f t="shared" si="2"/>
        <v>0.2</v>
      </c>
      <c r="C34" s="14">
        <f t="shared" si="0"/>
        <v>0.2</v>
      </c>
    </row>
    <row r="35" spans="1:4" ht="15.75" thickTop="1" x14ac:dyDescent="0.25">
      <c r="A35" s="3">
        <v>42657</v>
      </c>
      <c r="B35" s="5" t="str">
        <f t="shared" si="2"/>
        <v/>
      </c>
      <c r="C35" s="14" t="str">
        <f t="shared" si="0"/>
        <v/>
      </c>
    </row>
    <row r="36" spans="1:4" x14ac:dyDescent="0.25">
      <c r="A36" s="4">
        <v>42658</v>
      </c>
      <c r="B36" s="5" t="str">
        <f t="shared" si="2"/>
        <v/>
      </c>
      <c r="C36" s="14" t="str">
        <f t="shared" si="0"/>
        <v/>
      </c>
    </row>
    <row r="37" spans="1:4" x14ac:dyDescent="0.25">
      <c r="A37" s="4">
        <v>42658</v>
      </c>
      <c r="B37" s="5">
        <v>4</v>
      </c>
      <c r="C37" s="14" t="str">
        <f t="shared" si="0"/>
        <v/>
      </c>
      <c r="D37" t="s">
        <v>9</v>
      </c>
    </row>
    <row r="38" spans="1:4" x14ac:dyDescent="0.25">
      <c r="A38" s="4">
        <v>42658</v>
      </c>
      <c r="B38" s="5" t="str">
        <f t="shared" si="2"/>
        <v/>
      </c>
      <c r="C38" s="14" t="str">
        <f t="shared" si="0"/>
        <v/>
      </c>
    </row>
    <row r="39" spans="1:4" x14ac:dyDescent="0.25">
      <c r="A39" s="4">
        <v>42658</v>
      </c>
      <c r="B39" s="5" t="str">
        <f t="shared" si="2"/>
        <v/>
      </c>
      <c r="C39" s="14" t="str">
        <f t="shared" si="0"/>
        <v/>
      </c>
    </row>
    <row r="40" spans="1:4" x14ac:dyDescent="0.25">
      <c r="A40" s="4">
        <v>42658</v>
      </c>
      <c r="B40" s="5" t="str">
        <f t="shared" si="2"/>
        <v/>
      </c>
      <c r="C40" s="14" t="str">
        <f t="shared" si="0"/>
        <v/>
      </c>
    </row>
    <row r="41" spans="1:4" x14ac:dyDescent="0.25">
      <c r="A41" s="4">
        <v>42658</v>
      </c>
      <c r="B41" s="5">
        <f t="shared" si="2"/>
        <v>0.4</v>
      </c>
      <c r="C41" s="14">
        <f t="shared" si="0"/>
        <v>0.4</v>
      </c>
    </row>
    <row r="42" spans="1:4" x14ac:dyDescent="0.25">
      <c r="A42" s="4">
        <v>42658</v>
      </c>
      <c r="B42" s="5" t="str">
        <f t="shared" si="2"/>
        <v/>
      </c>
      <c r="C42" s="14" t="str">
        <f t="shared" si="0"/>
        <v/>
      </c>
      <c r="D42" t="s">
        <v>7</v>
      </c>
    </row>
    <row r="43" spans="1:4" x14ac:dyDescent="0.25">
      <c r="A43" s="4">
        <v>42657</v>
      </c>
      <c r="B43" s="5">
        <v>3</v>
      </c>
      <c r="C43" s="14" t="str">
        <f t="shared" si="0"/>
        <v/>
      </c>
      <c r="D43" t="s">
        <v>9</v>
      </c>
    </row>
    <row r="44" spans="1:4" ht="15.75" thickBot="1" x14ac:dyDescent="0.3">
      <c r="A44" s="2">
        <v>42658</v>
      </c>
      <c r="B44" s="5">
        <v>7</v>
      </c>
      <c r="C44" s="14">
        <f t="shared" si="0"/>
        <v>7</v>
      </c>
    </row>
    <row r="45" spans="1:4" ht="15.75" thickTop="1" x14ac:dyDescent="0.25">
      <c r="A45" s="1">
        <v>42664</v>
      </c>
      <c r="B45" s="5" t="str">
        <f>IF(D35="OK",0.2,IF(D35="A FAIRE",B35*2,""))</f>
        <v/>
      </c>
      <c r="C45" s="14" t="str">
        <f t="shared" si="0"/>
        <v/>
      </c>
    </row>
    <row r="46" spans="1:4" x14ac:dyDescent="0.25">
      <c r="A46" s="1">
        <v>42665</v>
      </c>
      <c r="B46" s="5" t="str">
        <f t="shared" ref="B46:B62" si="3">IF(D36="OK",0.2,IF(D36="A FAIRE",B36*2,""))</f>
        <v/>
      </c>
      <c r="C46" s="14" t="str">
        <f t="shared" si="0"/>
        <v/>
      </c>
    </row>
    <row r="47" spans="1:4" x14ac:dyDescent="0.25">
      <c r="A47" s="1">
        <v>42665</v>
      </c>
      <c r="B47" s="5">
        <f t="shared" si="3"/>
        <v>8</v>
      </c>
      <c r="C47" s="14" t="str">
        <f t="shared" si="0"/>
        <v/>
      </c>
      <c r="D47" t="s">
        <v>9</v>
      </c>
    </row>
    <row r="48" spans="1:4" x14ac:dyDescent="0.25">
      <c r="A48" s="1">
        <v>42665</v>
      </c>
      <c r="B48" s="5" t="str">
        <f t="shared" si="3"/>
        <v/>
      </c>
      <c r="C48" s="14" t="str">
        <f t="shared" si="0"/>
        <v/>
      </c>
    </row>
    <row r="49" spans="1:3" x14ac:dyDescent="0.25">
      <c r="A49" s="1">
        <v>42665</v>
      </c>
      <c r="B49" s="5" t="str">
        <f t="shared" si="3"/>
        <v/>
      </c>
      <c r="C49" s="14" t="str">
        <f t="shared" si="0"/>
        <v/>
      </c>
    </row>
    <row r="50" spans="1:3" x14ac:dyDescent="0.25">
      <c r="A50" s="1">
        <v>42665</v>
      </c>
      <c r="B50" s="5" t="str">
        <f t="shared" si="3"/>
        <v/>
      </c>
      <c r="C50" s="14" t="str">
        <f t="shared" si="0"/>
        <v/>
      </c>
    </row>
    <row r="51" spans="1:3" x14ac:dyDescent="0.25">
      <c r="A51" s="1">
        <v>42665</v>
      </c>
      <c r="B51" s="5" t="str">
        <f t="shared" si="3"/>
        <v/>
      </c>
      <c r="C51" s="14" t="str">
        <f t="shared" si="0"/>
        <v/>
      </c>
    </row>
    <row r="52" spans="1:3" ht="15.75" thickBot="1" x14ac:dyDescent="0.3">
      <c r="A52" s="2">
        <v>42666</v>
      </c>
      <c r="B52" s="5">
        <f t="shared" si="3"/>
        <v>0.2</v>
      </c>
      <c r="C52" s="14">
        <f t="shared" si="0"/>
        <v>0.2</v>
      </c>
    </row>
    <row r="53" spans="1:3" ht="16.5" thickTop="1" thickBot="1" x14ac:dyDescent="0.3">
      <c r="A53" s="2">
        <v>42667</v>
      </c>
      <c r="B53" s="5">
        <f t="shared" si="3"/>
        <v>6</v>
      </c>
    </row>
    <row r="54" spans="1:3" ht="16.5" thickTop="1" thickBot="1" x14ac:dyDescent="0.3">
      <c r="A54" s="2">
        <v>42668</v>
      </c>
      <c r="B54" s="5" t="str">
        <f t="shared" si="3"/>
        <v/>
      </c>
    </row>
    <row r="55" spans="1:3" ht="16.5" thickTop="1" thickBot="1" x14ac:dyDescent="0.3">
      <c r="A55" s="2">
        <v>42669</v>
      </c>
      <c r="B55" s="5" t="str">
        <f t="shared" si="3"/>
        <v/>
      </c>
    </row>
    <row r="56" spans="1:3" ht="16.5" thickTop="1" thickBot="1" x14ac:dyDescent="0.3">
      <c r="A56" s="2">
        <v>42670</v>
      </c>
      <c r="B56" s="5" t="str">
        <f t="shared" si="3"/>
        <v/>
      </c>
    </row>
    <row r="57" spans="1:3" ht="16.5" thickTop="1" thickBot="1" x14ac:dyDescent="0.3">
      <c r="A57" s="2">
        <v>42671</v>
      </c>
      <c r="B57" s="5">
        <f t="shared" si="3"/>
        <v>16</v>
      </c>
    </row>
    <row r="58" spans="1:3" ht="16.5" thickTop="1" thickBot="1" x14ac:dyDescent="0.3">
      <c r="A58" s="2">
        <v>42672</v>
      </c>
      <c r="B58" s="5" t="str">
        <f t="shared" si="3"/>
        <v/>
      </c>
    </row>
    <row r="59" spans="1:3" ht="16.5" thickTop="1" thickBot="1" x14ac:dyDescent="0.3">
      <c r="A59" s="2">
        <v>42673</v>
      </c>
      <c r="B59" s="5" t="str">
        <f t="shared" si="3"/>
        <v/>
      </c>
    </row>
    <row r="60" spans="1:3" ht="16.5" thickTop="1" thickBot="1" x14ac:dyDescent="0.3">
      <c r="A60" s="2">
        <v>42674</v>
      </c>
      <c r="B60" s="5" t="str">
        <f t="shared" si="3"/>
        <v/>
      </c>
    </row>
    <row r="61" spans="1:3" ht="16.5" thickTop="1" thickBot="1" x14ac:dyDescent="0.3">
      <c r="A61" s="2">
        <v>42675</v>
      </c>
      <c r="B61" s="5" t="str">
        <f t="shared" si="3"/>
        <v/>
      </c>
    </row>
    <row r="62" spans="1:3" ht="16.5" thickTop="1" thickBot="1" x14ac:dyDescent="0.3">
      <c r="A62" s="2">
        <v>42676</v>
      </c>
      <c r="B62" s="5" t="str">
        <f t="shared" si="3"/>
        <v/>
      </c>
    </row>
    <row r="63" spans="1:3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workbookViewId="0">
      <selection activeCell="F7" sqref="F7"/>
    </sheetView>
  </sheetViews>
  <sheetFormatPr baseColWidth="10" defaultRowHeight="15" x14ac:dyDescent="0.25"/>
  <cols>
    <col min="1" max="1" width="25.7109375" bestFit="1" customWidth="1"/>
    <col min="3" max="3" width="11.42578125" style="14"/>
  </cols>
  <sheetData>
    <row r="1" spans="1:7" x14ac:dyDescent="0.25">
      <c r="A1" s="1">
        <v>42630</v>
      </c>
      <c r="B1" s="5">
        <v>3.6</v>
      </c>
      <c r="C1" s="14" t="str">
        <f>IF(B1&gt;0,IF(D1="",B1,""),"")</f>
        <v/>
      </c>
      <c r="D1" t="s">
        <v>7</v>
      </c>
    </row>
    <row r="2" spans="1:7" x14ac:dyDescent="0.25">
      <c r="A2" s="1">
        <v>42630</v>
      </c>
      <c r="B2" s="6">
        <v>3.45</v>
      </c>
      <c r="C2" s="14">
        <f t="shared" ref="C2:C52" si="0">IF(B2&gt;0,IF(D2="",B2,""),"")</f>
        <v>3.45</v>
      </c>
    </row>
    <row r="3" spans="1:7" x14ac:dyDescent="0.25">
      <c r="A3" s="1">
        <v>42630</v>
      </c>
      <c r="B3" s="6">
        <v>3</v>
      </c>
      <c r="C3" s="14">
        <f t="shared" si="0"/>
        <v>3</v>
      </c>
    </row>
    <row r="4" spans="1:7" x14ac:dyDescent="0.25">
      <c r="A4" s="1">
        <v>42631</v>
      </c>
      <c r="B4" s="6">
        <v>3.1</v>
      </c>
      <c r="C4" s="14">
        <f t="shared" si="0"/>
        <v>3.1</v>
      </c>
    </row>
    <row r="5" spans="1:7" x14ac:dyDescent="0.25">
      <c r="A5" s="1">
        <v>42630</v>
      </c>
      <c r="B5" s="6"/>
      <c r="C5" s="14" t="str">
        <f t="shared" si="0"/>
        <v/>
      </c>
    </row>
    <row r="6" spans="1:7" x14ac:dyDescent="0.25">
      <c r="A6" s="1">
        <v>42630</v>
      </c>
      <c r="B6" s="5"/>
      <c r="C6" s="14" t="str">
        <f t="shared" si="0"/>
        <v/>
      </c>
      <c r="F6" t="s">
        <v>14</v>
      </c>
    </row>
    <row r="7" spans="1:7" ht="15.75" thickBot="1" x14ac:dyDescent="0.3">
      <c r="A7" s="1">
        <v>42630</v>
      </c>
      <c r="B7" s="6">
        <v>3.4</v>
      </c>
      <c r="C7" s="14">
        <f t="shared" si="0"/>
        <v>3.4</v>
      </c>
    </row>
    <row r="8" spans="1:7" ht="15.75" thickBot="1" x14ac:dyDescent="0.3">
      <c r="A8" s="2">
        <v>42630</v>
      </c>
      <c r="B8" s="7">
        <v>3.35</v>
      </c>
      <c r="C8" s="14">
        <f t="shared" si="0"/>
        <v>3.35</v>
      </c>
      <c r="F8" s="11" t="s">
        <v>0</v>
      </c>
      <c r="G8" s="8" t="e">
        <f t="array" ref="G8">SUM((Feuil1!$B$1:$B$52)*(WEEKDAY($A$1:$A$52,2)=1))</f>
        <v>#VALUE!</v>
      </c>
    </row>
    <row r="9" spans="1:7" ht="15.75" thickTop="1" x14ac:dyDescent="0.25">
      <c r="A9" s="1">
        <v>42634</v>
      </c>
      <c r="B9" s="5">
        <v>3.25</v>
      </c>
      <c r="C9" s="14">
        <f t="shared" si="0"/>
        <v>3.25</v>
      </c>
      <c r="F9" s="12" t="s">
        <v>1</v>
      </c>
      <c r="G9" s="9">
        <f t="array" ref="G9">SUM(($B$1:$B$52)*(WEEKDAY($A$1:$A$52,2)=2))</f>
        <v>6.5</v>
      </c>
    </row>
    <row r="10" spans="1:7" x14ac:dyDescent="0.25">
      <c r="A10" s="1">
        <v>42635</v>
      </c>
      <c r="B10" s="6">
        <v>3.15</v>
      </c>
      <c r="C10" s="14" t="str">
        <f t="shared" si="0"/>
        <v/>
      </c>
      <c r="D10" t="s">
        <v>7</v>
      </c>
      <c r="F10" s="12" t="s">
        <v>2</v>
      </c>
      <c r="G10" s="9">
        <f t="array" ref="G10">SUM(($B$1:$B$52)*(WEEKDAY($A$1:$A$52,2)=3))</f>
        <v>12.8</v>
      </c>
    </row>
    <row r="11" spans="1:7" x14ac:dyDescent="0.25">
      <c r="A11" s="1">
        <v>42634</v>
      </c>
      <c r="B11" s="6">
        <v>3</v>
      </c>
      <c r="C11" s="14">
        <f t="shared" si="0"/>
        <v>3</v>
      </c>
      <c r="F11" s="12" t="s">
        <v>3</v>
      </c>
      <c r="G11" s="9">
        <f t="array" ref="G11">SUM(($B$1:$B$52)*(WEEKDAY($A$1:$A$52,2)=4))</f>
        <v>6.4</v>
      </c>
    </row>
    <row r="12" spans="1:7" x14ac:dyDescent="0.25">
      <c r="A12" s="1">
        <v>42633</v>
      </c>
      <c r="B12" s="6">
        <v>3.25</v>
      </c>
      <c r="C12" s="14">
        <f t="shared" si="0"/>
        <v>3.25</v>
      </c>
      <c r="F12" s="12" t="s">
        <v>4</v>
      </c>
      <c r="G12" s="9" t="e">
        <f t="array" ref="G12">SUM((Feuil1!$B$1:$B$52)*(WEEKDAY(Feuil1!$A$1:$A$52,2)=5))</f>
        <v>#VALUE!</v>
      </c>
    </row>
    <row r="13" spans="1:7" x14ac:dyDescent="0.25">
      <c r="A13" s="1">
        <v>42634</v>
      </c>
      <c r="B13" s="6">
        <v>3.3</v>
      </c>
      <c r="C13" s="14" t="str">
        <f t="shared" si="0"/>
        <v/>
      </c>
      <c r="D13" t="s">
        <v>7</v>
      </c>
      <c r="F13" s="12" t="s">
        <v>5</v>
      </c>
      <c r="G13" s="9">
        <f t="array" ref="G13">SUM(($B$1:$B$52)*(WEEKDAY($A$1:$A$52,2)=6))</f>
        <v>75.8</v>
      </c>
    </row>
    <row r="14" spans="1:7" ht="15.75" thickBot="1" x14ac:dyDescent="0.3">
      <c r="A14" s="1">
        <v>42635</v>
      </c>
      <c r="B14" s="6">
        <v>3.25</v>
      </c>
      <c r="C14" s="14">
        <f t="shared" si="0"/>
        <v>3.25</v>
      </c>
      <c r="F14" s="13" t="s">
        <v>6</v>
      </c>
      <c r="G14" s="10">
        <f t="array" ref="G14">SUM(($B$1:$B$52)*(WEEKDAY($A$1:$A$52,2)=7))</f>
        <v>28.950000000000003</v>
      </c>
    </row>
    <row r="15" spans="1:7" x14ac:dyDescent="0.25">
      <c r="A15" s="1">
        <v>42633</v>
      </c>
      <c r="B15" s="6">
        <v>3.25</v>
      </c>
      <c r="C15" s="14">
        <f t="shared" si="0"/>
        <v>3.25</v>
      </c>
    </row>
    <row r="16" spans="1:7" ht="15.75" thickBot="1" x14ac:dyDescent="0.3">
      <c r="A16" s="2">
        <v>42634</v>
      </c>
      <c r="B16" s="7">
        <v>3.25</v>
      </c>
      <c r="C16" s="14">
        <f t="shared" si="0"/>
        <v>3.25</v>
      </c>
    </row>
    <row r="17" spans="1:4" ht="15.75" thickTop="1" x14ac:dyDescent="0.25">
      <c r="A17" s="1">
        <v>42637</v>
      </c>
      <c r="B17" s="5">
        <v>3.75</v>
      </c>
      <c r="C17" s="14">
        <f t="shared" si="0"/>
        <v>3.75</v>
      </c>
    </row>
    <row r="18" spans="1:4" x14ac:dyDescent="0.25">
      <c r="A18" s="1">
        <v>42637</v>
      </c>
      <c r="B18" s="6">
        <v>3.5</v>
      </c>
      <c r="C18" s="14">
        <f t="shared" si="0"/>
        <v>3.5</v>
      </c>
    </row>
    <row r="19" spans="1:4" x14ac:dyDescent="0.25">
      <c r="A19" s="1">
        <v>42638</v>
      </c>
      <c r="B19" s="6">
        <v>3.3</v>
      </c>
      <c r="C19" s="14">
        <f t="shared" si="0"/>
        <v>3.3</v>
      </c>
    </row>
    <row r="20" spans="1:4" x14ac:dyDescent="0.25">
      <c r="A20" s="1">
        <v>42638</v>
      </c>
      <c r="B20" s="6">
        <v>3.1</v>
      </c>
      <c r="C20" s="14" t="str">
        <f t="shared" si="0"/>
        <v/>
      </c>
      <c r="D20" t="s">
        <v>7</v>
      </c>
    </row>
    <row r="21" spans="1:4" x14ac:dyDescent="0.25">
      <c r="A21" s="1">
        <v>42637</v>
      </c>
      <c r="B21" s="6">
        <v>3.45</v>
      </c>
      <c r="C21" s="14" t="str">
        <f t="shared" si="0"/>
        <v/>
      </c>
      <c r="D21" t="s">
        <v>7</v>
      </c>
    </row>
    <row r="22" spans="1:4" x14ac:dyDescent="0.25">
      <c r="A22" s="1">
        <v>42636</v>
      </c>
      <c r="B22" s="6">
        <v>3.55</v>
      </c>
      <c r="C22" s="14">
        <f t="shared" si="0"/>
        <v>3.55</v>
      </c>
    </row>
    <row r="23" spans="1:4" x14ac:dyDescent="0.25">
      <c r="A23" s="1">
        <v>42637</v>
      </c>
      <c r="B23" s="6">
        <v>3.25</v>
      </c>
      <c r="C23" s="14">
        <f t="shared" si="0"/>
        <v>3.25</v>
      </c>
    </row>
    <row r="24" spans="1:4" x14ac:dyDescent="0.25">
      <c r="A24" s="1">
        <v>42636</v>
      </c>
      <c r="B24" s="6">
        <v>4.4000000000000004</v>
      </c>
      <c r="C24" s="14" t="str">
        <f t="shared" si="0"/>
        <v/>
      </c>
      <c r="D24" t="s">
        <v>7</v>
      </c>
    </row>
    <row r="25" spans="1:4" ht="15.75" thickBot="1" x14ac:dyDescent="0.3">
      <c r="A25" s="2">
        <v>42638</v>
      </c>
      <c r="B25" s="7">
        <v>3.3</v>
      </c>
      <c r="C25" s="14">
        <f t="shared" si="0"/>
        <v>3.3</v>
      </c>
    </row>
    <row r="26" spans="1:4" ht="15.75" thickTop="1" x14ac:dyDescent="0.25">
      <c r="A26" s="1">
        <v>42644</v>
      </c>
      <c r="B26" s="5"/>
      <c r="C26" s="14" t="str">
        <f t="shared" si="0"/>
        <v/>
      </c>
    </row>
    <row r="27" spans="1:4" x14ac:dyDescent="0.25">
      <c r="A27" s="1">
        <v>42644</v>
      </c>
      <c r="B27" s="6"/>
      <c r="C27" s="14" t="str">
        <f t="shared" si="0"/>
        <v/>
      </c>
    </row>
    <row r="28" spans="1:4" x14ac:dyDescent="0.25">
      <c r="A28" s="1">
        <v>42644</v>
      </c>
      <c r="B28" s="6"/>
      <c r="C28" s="14" t="str">
        <f t="shared" si="0"/>
        <v/>
      </c>
    </row>
    <row r="29" spans="1:4" x14ac:dyDescent="0.25">
      <c r="A29" s="1">
        <v>42644</v>
      </c>
      <c r="B29" s="6"/>
      <c r="C29" s="14" t="str">
        <f t="shared" si="0"/>
        <v/>
      </c>
    </row>
    <row r="30" spans="1:4" x14ac:dyDescent="0.25">
      <c r="A30" s="1">
        <v>42645</v>
      </c>
      <c r="B30" s="6">
        <v>3.55</v>
      </c>
      <c r="C30" s="14">
        <f t="shared" si="0"/>
        <v>3.55</v>
      </c>
    </row>
    <row r="31" spans="1:4" x14ac:dyDescent="0.25">
      <c r="A31" s="1">
        <v>42645</v>
      </c>
      <c r="B31" s="6">
        <v>3.6</v>
      </c>
      <c r="C31" s="14">
        <f t="shared" si="0"/>
        <v>3.6</v>
      </c>
    </row>
    <row r="32" spans="1:4" x14ac:dyDescent="0.25">
      <c r="A32" s="1">
        <v>42643</v>
      </c>
      <c r="B32" s="6">
        <v>3.25</v>
      </c>
    </row>
    <row r="33" spans="1:4" x14ac:dyDescent="0.25">
      <c r="A33" s="1">
        <v>42644</v>
      </c>
      <c r="B33" s="6">
        <v>3.1</v>
      </c>
      <c r="C33" s="14">
        <f t="shared" si="0"/>
        <v>3.1</v>
      </c>
    </row>
    <row r="34" spans="1:4" ht="15.75" thickBot="1" x14ac:dyDescent="0.3">
      <c r="A34" s="2">
        <v>42645</v>
      </c>
      <c r="B34" s="7">
        <v>3</v>
      </c>
      <c r="C34" s="14">
        <f t="shared" si="0"/>
        <v>3</v>
      </c>
    </row>
    <row r="35" spans="1:4" ht="15.75" thickTop="1" x14ac:dyDescent="0.25">
      <c r="A35" s="3">
        <v>42657</v>
      </c>
      <c r="B35" s="6">
        <v>3.25</v>
      </c>
      <c r="C35" s="14">
        <f t="shared" si="0"/>
        <v>3.25</v>
      </c>
    </row>
    <row r="36" spans="1:4" x14ac:dyDescent="0.25">
      <c r="A36" s="4">
        <v>42658</v>
      </c>
      <c r="B36" s="6">
        <v>3.2</v>
      </c>
      <c r="C36" s="14">
        <f t="shared" si="0"/>
        <v>3.2</v>
      </c>
    </row>
    <row r="37" spans="1:4" x14ac:dyDescent="0.25">
      <c r="A37" s="4">
        <v>42658</v>
      </c>
      <c r="B37" s="6">
        <v>3</v>
      </c>
      <c r="C37" s="14">
        <f t="shared" si="0"/>
        <v>3</v>
      </c>
    </row>
    <row r="38" spans="1:4" x14ac:dyDescent="0.25">
      <c r="A38" s="4">
        <v>42658</v>
      </c>
      <c r="B38" s="6">
        <v>3.1</v>
      </c>
      <c r="C38" s="14">
        <f t="shared" si="0"/>
        <v>3.1</v>
      </c>
    </row>
    <row r="39" spans="1:4" x14ac:dyDescent="0.25">
      <c r="A39" s="4">
        <v>42658</v>
      </c>
      <c r="B39" s="6">
        <v>3.05</v>
      </c>
      <c r="C39" s="14">
        <f t="shared" si="0"/>
        <v>3.05</v>
      </c>
    </row>
    <row r="40" spans="1:4" x14ac:dyDescent="0.25">
      <c r="A40" s="4">
        <v>42658</v>
      </c>
      <c r="B40" s="6">
        <v>3</v>
      </c>
      <c r="C40" s="14">
        <f t="shared" si="0"/>
        <v>3</v>
      </c>
    </row>
    <row r="41" spans="1:4" x14ac:dyDescent="0.25">
      <c r="A41" s="4">
        <v>42658</v>
      </c>
      <c r="B41" s="6">
        <v>3.1</v>
      </c>
      <c r="C41" s="14">
        <f t="shared" si="0"/>
        <v>3.1</v>
      </c>
    </row>
    <row r="42" spans="1:4" x14ac:dyDescent="0.25">
      <c r="A42" s="4">
        <v>42658</v>
      </c>
      <c r="B42" s="6">
        <v>3.2</v>
      </c>
      <c r="C42" s="14" t="str">
        <f t="shared" si="0"/>
        <v/>
      </c>
      <c r="D42" t="s">
        <v>7</v>
      </c>
    </row>
    <row r="43" spans="1:4" x14ac:dyDescent="0.25">
      <c r="A43" s="4">
        <v>42657</v>
      </c>
      <c r="B43" s="6">
        <v>3.25</v>
      </c>
      <c r="C43" s="14" t="str">
        <f t="shared" si="0"/>
        <v/>
      </c>
      <c r="D43" t="s">
        <v>7</v>
      </c>
    </row>
    <row r="44" spans="1:4" ht="15.75" thickBot="1" x14ac:dyDescent="0.3">
      <c r="A44" s="2">
        <v>42658</v>
      </c>
      <c r="B44" s="7">
        <v>4.4000000000000004</v>
      </c>
      <c r="C44" s="14">
        <f t="shared" si="0"/>
        <v>4.4000000000000004</v>
      </c>
    </row>
    <row r="45" spans="1:4" ht="15.75" thickTop="1" x14ac:dyDescent="0.25">
      <c r="A45" s="1">
        <v>42664</v>
      </c>
      <c r="B45" s="5">
        <v>3.8</v>
      </c>
      <c r="C45" s="14">
        <f t="shared" si="0"/>
        <v>3.8</v>
      </c>
    </row>
    <row r="46" spans="1:4" x14ac:dyDescent="0.25">
      <c r="A46" s="1">
        <v>42665</v>
      </c>
      <c r="B46" s="6">
        <v>3.4</v>
      </c>
      <c r="C46" s="14">
        <f t="shared" si="0"/>
        <v>3.4</v>
      </c>
    </row>
    <row r="47" spans="1:4" x14ac:dyDescent="0.25">
      <c r="A47" s="1">
        <v>42665</v>
      </c>
      <c r="B47" s="6">
        <v>3.1</v>
      </c>
      <c r="C47" s="14">
        <f t="shared" si="0"/>
        <v>3.1</v>
      </c>
    </row>
    <row r="48" spans="1:4" x14ac:dyDescent="0.25">
      <c r="A48" s="1">
        <v>42664</v>
      </c>
      <c r="B48" s="6">
        <v>3.5</v>
      </c>
      <c r="C48" s="14" t="str">
        <f t="shared" si="0"/>
        <v/>
      </c>
      <c r="D48" t="s">
        <v>7</v>
      </c>
    </row>
    <row r="49" spans="1:3" x14ac:dyDescent="0.25">
      <c r="A49" s="1">
        <v>42665</v>
      </c>
      <c r="B49" s="6">
        <v>3.3</v>
      </c>
      <c r="C49" s="14">
        <f t="shared" si="0"/>
        <v>3.3</v>
      </c>
    </row>
    <row r="50" spans="1:3" x14ac:dyDescent="0.25">
      <c r="A50" s="1">
        <v>42665</v>
      </c>
      <c r="B50" s="6">
        <v>3.1</v>
      </c>
      <c r="C50" s="14">
        <f t="shared" si="0"/>
        <v>3.1</v>
      </c>
    </row>
    <row r="51" spans="1:3" x14ac:dyDescent="0.25">
      <c r="A51" s="1">
        <v>42665</v>
      </c>
      <c r="B51" s="6">
        <v>3</v>
      </c>
      <c r="C51" s="14">
        <f t="shared" si="0"/>
        <v>3</v>
      </c>
    </row>
    <row r="52" spans="1:3" ht="15.75" thickBot="1" x14ac:dyDescent="0.3">
      <c r="A52" s="2">
        <v>42666</v>
      </c>
      <c r="B52" s="7">
        <v>6</v>
      </c>
      <c r="C52" s="14">
        <f t="shared" si="0"/>
        <v>6</v>
      </c>
    </row>
    <row r="53" spans="1:3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I14"/>
  <sheetViews>
    <sheetView workbookViewId="0">
      <selection activeCell="G12" sqref="G12"/>
    </sheetView>
  </sheetViews>
  <sheetFormatPr baseColWidth="10" defaultRowHeight="15" x14ac:dyDescent="0.25"/>
  <cols>
    <col min="8" max="8" width="12.85546875" bestFit="1" customWidth="1"/>
  </cols>
  <sheetData>
    <row r="5" spans="5:9" x14ac:dyDescent="0.25">
      <c r="E5" t="s">
        <v>15</v>
      </c>
    </row>
    <row r="7" spans="5:9" ht="15.75" thickBot="1" x14ac:dyDescent="0.3"/>
    <row r="8" spans="5:9" x14ac:dyDescent="0.25">
      <c r="E8" s="11" t="s">
        <v>0</v>
      </c>
      <c r="F8" s="8" t="e">
        <f t="array" ref="F8">SUM((Feuil1!$B$1:$B$52)*(WEEKDAY($A$1:$A$52,2)=1))</f>
        <v>#VALUE!</v>
      </c>
    </row>
    <row r="9" spans="5:9" x14ac:dyDescent="0.25">
      <c r="E9" s="12" t="s">
        <v>1</v>
      </c>
      <c r="F9" s="9" t="e">
        <f t="array" ref="F9">SUM((Feuil1!$C$1:$C$52)*(WEEKDAY(Feuil1!$A$1:$A$52,2)=2))</f>
        <v>#VALUE!</v>
      </c>
      <c r="G9" t="s">
        <v>8</v>
      </c>
    </row>
    <row r="10" spans="5:9" x14ac:dyDescent="0.25">
      <c r="E10" s="12" t="s">
        <v>2</v>
      </c>
      <c r="F10" s="9">
        <f t="array" ref="F10">SUM(($B$1:$B$52)*(WEEKDAY($A$1:$A$52,2)=3))</f>
        <v>0</v>
      </c>
    </row>
    <row r="11" spans="5:9" x14ac:dyDescent="0.25">
      <c r="E11" s="12" t="s">
        <v>3</v>
      </c>
      <c r="F11" s="9">
        <f t="array" ref="F11">SUM(($B$1:$B$52)*(WEEKDAY($A$1:$A$52,2)=4))</f>
        <v>0</v>
      </c>
      <c r="G11" t="s">
        <v>11</v>
      </c>
      <c r="H11" t="s">
        <v>12</v>
      </c>
      <c r="I11" t="s">
        <v>10</v>
      </c>
    </row>
    <row r="12" spans="5:9" x14ac:dyDescent="0.25">
      <c r="E12" s="12" t="s">
        <v>4</v>
      </c>
      <c r="F12" s="9" t="e">
        <f t="array" ref="F12">SUM((Feuil1!$B$1:$B$52)*(WEEKDAY(Feuil1!$A$1:$A$52,2)=5))</f>
        <v>#VALUE!</v>
      </c>
      <c r="G12" t="e">
        <f t="array" ref="G12">SUM((Feuil1!$B$1:$B$60)*(WEEKDAY(Feuil1!$A$1:$A$60,2)=5)*(Feuil1!$D$1:$D$60=""))</f>
        <v>#VALUE!</v>
      </c>
      <c r="H12" t="e">
        <f t="array" ref="H12">SUM((Feuil1!$B$1:$B$52)*(WEEKDAY(Feuil1!$A$1:$A$52,2)=5)*(Feuil1!$D$1:$D$52=""))+SUM((Feuil2!$B$1:$B$52)*(WEEKDAY(Feuil2!$A$1:$A$52,2)=5)*(Feuil2!$D$1:$D$52=""))</f>
        <v>#VALUE!</v>
      </c>
      <c r="I12">
        <f t="array" ref="I12">SUM((WEEKDAY(Feuil2!$A$1:$A$60,2)=5)*(Feuil2!$B$1:$B$60)*(Feuil2!$D$1:$D$60=""))</f>
        <v>13.850000000000001</v>
      </c>
    </row>
    <row r="13" spans="5:9" x14ac:dyDescent="0.25">
      <c r="E13" s="12" t="s">
        <v>5</v>
      </c>
      <c r="F13" s="9">
        <f t="array" ref="F13">SUM(($B$1:$B$52)*(WEEKDAY($A$1:$A$52,2)=6))</f>
        <v>0</v>
      </c>
    </row>
    <row r="14" spans="5:9" ht="15.75" thickBot="1" x14ac:dyDescent="0.3">
      <c r="E14" s="13" t="s">
        <v>6</v>
      </c>
      <c r="F14" s="10">
        <f t="array" ref="F14">SUM(($B$1:$B$52)*(WEEKDAY($A$1:$A$52,2)=7))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AUBROM</cp:lastModifiedBy>
  <dcterms:created xsi:type="dcterms:W3CDTF">2016-11-24T23:56:20Z</dcterms:created>
  <dcterms:modified xsi:type="dcterms:W3CDTF">2016-11-25T14:35:11Z</dcterms:modified>
</cp:coreProperties>
</file>