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namedSheetViews/namedSheetView1.xml" ContentType="application/vnd.ms-excel.namedsheetview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namedSheetViews/namedSheetView2.xml" ContentType="application/vnd.ms-excel.namedsheetviews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7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entelle\Desktop\"/>
    </mc:Choice>
  </mc:AlternateContent>
  <xr:revisionPtr revIDLastSave="0" documentId="8_{7BC825E6-6016-4904-A274-F7B29EE54387}" xr6:coauthVersionLast="47" xr6:coauthVersionMax="47" xr10:uidLastSave="{00000000-0000-0000-0000-000000000000}"/>
  <bookViews>
    <workbookView xWindow="-28920" yWindow="-120" windowWidth="29040" windowHeight="15840" tabRatio="507" activeTab="4" xr2:uid="{00000000-000D-0000-FFFF-FFFF00000000}"/>
  </bookViews>
  <sheets>
    <sheet name="Récapitulatif" sheetId="14" r:id="rId1"/>
    <sheet name="Champs" sheetId="11" r:id="rId2"/>
    <sheet name="Graphiques" sheetId="2" r:id="rId3"/>
    <sheet name="L10-SIDEL" sheetId="1" r:id="rId4"/>
    <sheet name="L20-FEGE" sheetId="13" r:id="rId5"/>
  </sheets>
  <definedNames>
    <definedName name="_xlnm._FilterDatabase" localSheetId="3" hidden="1">'L10-SIDEL'!$A$7:$U$126</definedName>
    <definedName name="_xlnm._FilterDatabase" localSheetId="4" hidden="1">'L20-FEGE'!$A$7:$U$126</definedName>
    <definedName name="avancement">#REF!</definedName>
    <definedName name="_xlnm.Print_Titles" localSheetId="3">'L10-SIDEL'!$7:$7</definedName>
    <definedName name="_xlnm.Print_Titles" localSheetId="4">'L20-FEGE'!$7:$7</definedName>
    <definedName name="_xlnm.Print_Area" localSheetId="3">'L10-SIDEL'!$A$1:$U$117</definedName>
    <definedName name="_xlnm.Print_Area" localSheetId="4">'L20-FEGE'!$A$1:$U$117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22" i="13" l="1"/>
  <c r="Y22" i="13"/>
  <c r="Z22" i="13"/>
  <c r="AA22" i="13"/>
  <c r="AB22" i="13"/>
  <c r="X23" i="13"/>
  <c r="Y23" i="13"/>
  <c r="Z23" i="13"/>
  <c r="AA23" i="13"/>
  <c r="AB23" i="13"/>
  <c r="X24" i="13"/>
  <c r="Y24" i="13"/>
  <c r="Z24" i="13"/>
  <c r="AA24" i="13"/>
  <c r="AB24" i="13"/>
  <c r="AC24" i="13"/>
  <c r="X25" i="13"/>
  <c r="Y25" i="13"/>
  <c r="Z25" i="13"/>
  <c r="AA25" i="13"/>
  <c r="AB25" i="13"/>
  <c r="X26" i="13"/>
  <c r="Y26" i="13"/>
  <c r="Z26" i="13"/>
  <c r="AA26" i="13"/>
  <c r="AB26" i="13"/>
  <c r="X27" i="13"/>
  <c r="Y27" i="13"/>
  <c r="Z27" i="13"/>
  <c r="AA27" i="13"/>
  <c r="AB27" i="13"/>
  <c r="X28" i="13"/>
  <c r="Y28" i="13"/>
  <c r="Z28" i="13"/>
  <c r="AA28" i="13"/>
  <c r="AB28" i="13"/>
  <c r="X29" i="13"/>
  <c r="Y29" i="13"/>
  <c r="Z29" i="13"/>
  <c r="AA29" i="13"/>
  <c r="AB29" i="13"/>
  <c r="X30" i="13"/>
  <c r="Y30" i="13"/>
  <c r="Z30" i="13"/>
  <c r="AA30" i="13"/>
  <c r="AB30" i="13"/>
  <c r="X31" i="13"/>
  <c r="Y31" i="13"/>
  <c r="Z31" i="13"/>
  <c r="AA31" i="13"/>
  <c r="AB31" i="13"/>
  <c r="AB117" i="13"/>
  <c r="AA117" i="13"/>
  <c r="Z117" i="13"/>
  <c r="Y117" i="13"/>
  <c r="X117" i="13"/>
  <c r="S117" i="13"/>
  <c r="AB116" i="13"/>
  <c r="AA116" i="13"/>
  <c r="Z116" i="13"/>
  <c r="Y116" i="13"/>
  <c r="X116" i="13"/>
  <c r="S116" i="13"/>
  <c r="AB115" i="13"/>
  <c r="AA115" i="13"/>
  <c r="Z115" i="13"/>
  <c r="Y115" i="13"/>
  <c r="X115" i="13"/>
  <c r="S115" i="13"/>
  <c r="AB114" i="13"/>
  <c r="AA114" i="13"/>
  <c r="Z114" i="13"/>
  <c r="Y114" i="13"/>
  <c r="X114" i="13"/>
  <c r="S114" i="13"/>
  <c r="S113" i="13"/>
  <c r="Q113" i="13"/>
  <c r="S112" i="13"/>
  <c r="Q112" i="13"/>
  <c r="S111" i="13"/>
  <c r="Q111" i="13"/>
  <c r="S110" i="13"/>
  <c r="Q110" i="13"/>
  <c r="S109" i="13"/>
  <c r="Q109" i="13"/>
  <c r="AB108" i="13"/>
  <c r="AA108" i="13"/>
  <c r="Z108" i="13"/>
  <c r="Y108" i="13"/>
  <c r="AC108" i="13" s="1"/>
  <c r="Q108" i="13" s="1"/>
  <c r="X108" i="13"/>
  <c r="S108" i="13"/>
  <c r="AB107" i="13"/>
  <c r="AA107" i="13"/>
  <c r="Z107" i="13"/>
  <c r="Y107" i="13"/>
  <c r="X107" i="13"/>
  <c r="S107" i="13"/>
  <c r="AB106" i="13"/>
  <c r="AA106" i="13"/>
  <c r="Z106" i="13"/>
  <c r="Y106" i="13"/>
  <c r="X106" i="13"/>
  <c r="S106" i="13"/>
  <c r="AB105" i="13"/>
  <c r="AA105" i="13"/>
  <c r="Z105" i="13"/>
  <c r="Y105" i="13"/>
  <c r="X105" i="13"/>
  <c r="S105" i="13"/>
  <c r="AB104" i="13"/>
  <c r="AA104" i="13"/>
  <c r="Z104" i="13"/>
  <c r="Y104" i="13"/>
  <c r="X104" i="13"/>
  <c r="S104" i="13"/>
  <c r="AB103" i="13"/>
  <c r="AA103" i="13"/>
  <c r="Z103" i="13"/>
  <c r="Y103" i="13"/>
  <c r="X103" i="13"/>
  <c r="S103" i="13"/>
  <c r="AB102" i="13"/>
  <c r="AA102" i="13"/>
  <c r="Z102" i="13"/>
  <c r="Y102" i="13"/>
  <c r="X102" i="13"/>
  <c r="S102" i="13"/>
  <c r="AB101" i="13"/>
  <c r="AA101" i="13"/>
  <c r="Z101" i="13"/>
  <c r="Y101" i="13"/>
  <c r="X101" i="13"/>
  <c r="S101" i="13"/>
  <c r="AB100" i="13"/>
  <c r="AA100" i="13"/>
  <c r="Z100" i="13"/>
  <c r="Y100" i="13"/>
  <c r="X100" i="13"/>
  <c r="S100" i="13"/>
  <c r="AB99" i="13"/>
  <c r="AA99" i="13"/>
  <c r="Z99" i="13"/>
  <c r="Y99" i="13"/>
  <c r="X99" i="13"/>
  <c r="S99" i="13"/>
  <c r="AB98" i="13"/>
  <c r="AA98" i="13"/>
  <c r="Z98" i="13"/>
  <c r="Y98" i="13"/>
  <c r="X98" i="13"/>
  <c r="S98" i="13"/>
  <c r="AB97" i="13"/>
  <c r="AA97" i="13"/>
  <c r="Z97" i="13"/>
  <c r="Y97" i="13"/>
  <c r="X97" i="13"/>
  <c r="S97" i="13"/>
  <c r="AB96" i="13"/>
  <c r="AA96" i="13"/>
  <c r="Z96" i="13"/>
  <c r="Y96" i="13"/>
  <c r="X96" i="13"/>
  <c r="S96" i="13"/>
  <c r="AB95" i="13"/>
  <c r="AA95" i="13"/>
  <c r="Z95" i="13"/>
  <c r="Y95" i="13"/>
  <c r="X95" i="13"/>
  <c r="S95" i="13"/>
  <c r="AB94" i="13"/>
  <c r="AA94" i="13"/>
  <c r="Z94" i="13"/>
  <c r="Y94" i="13"/>
  <c r="X94" i="13"/>
  <c r="S94" i="13"/>
  <c r="AB93" i="13"/>
  <c r="AA93" i="13"/>
  <c r="Z93" i="13"/>
  <c r="Y93" i="13"/>
  <c r="X93" i="13"/>
  <c r="S93" i="13"/>
  <c r="AB92" i="13"/>
  <c r="AA92" i="13"/>
  <c r="Z92" i="13"/>
  <c r="Y92" i="13"/>
  <c r="X92" i="13"/>
  <c r="S92" i="13"/>
  <c r="AB91" i="13"/>
  <c r="AA91" i="13"/>
  <c r="Z91" i="13"/>
  <c r="Y91" i="13"/>
  <c r="X91" i="13"/>
  <c r="S91" i="13"/>
  <c r="AB90" i="13"/>
  <c r="AA90" i="13"/>
  <c r="Z90" i="13"/>
  <c r="Y90" i="13"/>
  <c r="X90" i="13"/>
  <c r="S90" i="13"/>
  <c r="AB89" i="13"/>
  <c r="AA89" i="13"/>
  <c r="Z89" i="13"/>
  <c r="Y89" i="13"/>
  <c r="X89" i="13"/>
  <c r="S89" i="13"/>
  <c r="AB88" i="13"/>
  <c r="AA88" i="13"/>
  <c r="Z88" i="13"/>
  <c r="Y88" i="13"/>
  <c r="X88" i="13"/>
  <c r="S88" i="13"/>
  <c r="AB87" i="13"/>
  <c r="AA87" i="13"/>
  <c r="Z87" i="13"/>
  <c r="Y87" i="13"/>
  <c r="X87" i="13"/>
  <c r="S87" i="13"/>
  <c r="AB86" i="13"/>
  <c r="AA86" i="13"/>
  <c r="Z86" i="13"/>
  <c r="Y86" i="13"/>
  <c r="X86" i="13"/>
  <c r="S86" i="13"/>
  <c r="AB85" i="13"/>
  <c r="AA85" i="13"/>
  <c r="Z85" i="13"/>
  <c r="Y85" i="13"/>
  <c r="X85" i="13"/>
  <c r="S85" i="13"/>
  <c r="AB84" i="13"/>
  <c r="AA84" i="13"/>
  <c r="Z84" i="13"/>
  <c r="Y84" i="13"/>
  <c r="X84" i="13"/>
  <c r="S84" i="13"/>
  <c r="AB83" i="13"/>
  <c r="AA83" i="13"/>
  <c r="Z83" i="13"/>
  <c r="Y83" i="13"/>
  <c r="X83" i="13"/>
  <c r="S83" i="13"/>
  <c r="AB82" i="13"/>
  <c r="AA82" i="13"/>
  <c r="Z82" i="13"/>
  <c r="Y82" i="13"/>
  <c r="X82" i="13"/>
  <c r="S82" i="13"/>
  <c r="AB81" i="13"/>
  <c r="AA81" i="13"/>
  <c r="Z81" i="13"/>
  <c r="Y81" i="13"/>
  <c r="X81" i="13"/>
  <c r="S81" i="13"/>
  <c r="AB80" i="13"/>
  <c r="AA80" i="13"/>
  <c r="Z80" i="13"/>
  <c r="Y80" i="13"/>
  <c r="X80" i="13"/>
  <c r="S80" i="13"/>
  <c r="AB79" i="13"/>
  <c r="AA79" i="13"/>
  <c r="Z79" i="13"/>
  <c r="Y79" i="13"/>
  <c r="X79" i="13"/>
  <c r="S79" i="13"/>
  <c r="AB78" i="13"/>
  <c r="AA78" i="13"/>
  <c r="Z78" i="13"/>
  <c r="Y78" i="13"/>
  <c r="X78" i="13"/>
  <c r="S78" i="13"/>
  <c r="AB77" i="13"/>
  <c r="AA77" i="13"/>
  <c r="Z77" i="13"/>
  <c r="Y77" i="13"/>
  <c r="X77" i="13"/>
  <c r="S77" i="13"/>
  <c r="AB76" i="13"/>
  <c r="AA76" i="13"/>
  <c r="Z76" i="13"/>
  <c r="Y76" i="13"/>
  <c r="X76" i="13"/>
  <c r="S76" i="13"/>
  <c r="AB75" i="13"/>
  <c r="AA75" i="13"/>
  <c r="Z75" i="13"/>
  <c r="Y75" i="13"/>
  <c r="X75" i="13"/>
  <c r="S75" i="13"/>
  <c r="AB74" i="13"/>
  <c r="AA74" i="13"/>
  <c r="Z74" i="13"/>
  <c r="Y74" i="13"/>
  <c r="X74" i="13"/>
  <c r="S74" i="13"/>
  <c r="AB73" i="13"/>
  <c r="AA73" i="13"/>
  <c r="Z73" i="13"/>
  <c r="Y73" i="13"/>
  <c r="X73" i="13"/>
  <c r="S73" i="13"/>
  <c r="AB72" i="13"/>
  <c r="AA72" i="13"/>
  <c r="Z72" i="13"/>
  <c r="Y72" i="13"/>
  <c r="X72" i="13"/>
  <c r="S72" i="13"/>
  <c r="AB71" i="13"/>
  <c r="AA71" i="13"/>
  <c r="Z71" i="13"/>
  <c r="Y71" i="13"/>
  <c r="X71" i="13"/>
  <c r="S71" i="13"/>
  <c r="AB70" i="13"/>
  <c r="AA70" i="13"/>
  <c r="Z70" i="13"/>
  <c r="Y70" i="13"/>
  <c r="X70" i="13"/>
  <c r="S70" i="13"/>
  <c r="AB69" i="13"/>
  <c r="AA69" i="13"/>
  <c r="Z69" i="13"/>
  <c r="Y69" i="13"/>
  <c r="X69" i="13"/>
  <c r="S69" i="13"/>
  <c r="AB68" i="13"/>
  <c r="AA68" i="13"/>
  <c r="Z68" i="13"/>
  <c r="Y68" i="13"/>
  <c r="X68" i="13"/>
  <c r="S68" i="13"/>
  <c r="AB67" i="13"/>
  <c r="AA67" i="13"/>
  <c r="Z67" i="13"/>
  <c r="Y67" i="13"/>
  <c r="X67" i="13"/>
  <c r="S67" i="13"/>
  <c r="AB66" i="13"/>
  <c r="AA66" i="13"/>
  <c r="Z66" i="13"/>
  <c r="Y66" i="13"/>
  <c r="X66" i="13"/>
  <c r="S66" i="13"/>
  <c r="AB65" i="13"/>
  <c r="AA65" i="13"/>
  <c r="Z65" i="13"/>
  <c r="Y65" i="13"/>
  <c r="X65" i="13"/>
  <c r="S65" i="13"/>
  <c r="AB64" i="13"/>
  <c r="AA64" i="13"/>
  <c r="Z64" i="13"/>
  <c r="Y64" i="13"/>
  <c r="X64" i="13"/>
  <c r="S64" i="13"/>
  <c r="AB63" i="13"/>
  <c r="AA63" i="13"/>
  <c r="Z63" i="13"/>
  <c r="Y63" i="13"/>
  <c r="X63" i="13"/>
  <c r="S63" i="13"/>
  <c r="AB62" i="13"/>
  <c r="AA62" i="13"/>
  <c r="Z62" i="13"/>
  <c r="Y62" i="13"/>
  <c r="X62" i="13"/>
  <c r="S62" i="13"/>
  <c r="AB61" i="13"/>
  <c r="AA61" i="13"/>
  <c r="Z61" i="13"/>
  <c r="Y61" i="13"/>
  <c r="X61" i="13"/>
  <c r="S61" i="13"/>
  <c r="AB60" i="13"/>
  <c r="AA60" i="13"/>
  <c r="Z60" i="13"/>
  <c r="Y60" i="13"/>
  <c r="X60" i="13"/>
  <c r="S60" i="13"/>
  <c r="AB59" i="13"/>
  <c r="AA59" i="13"/>
  <c r="Z59" i="13"/>
  <c r="Y59" i="13"/>
  <c r="X59" i="13"/>
  <c r="S59" i="13"/>
  <c r="AB58" i="13"/>
  <c r="AA58" i="13"/>
  <c r="Z58" i="13"/>
  <c r="Y58" i="13"/>
  <c r="X58" i="13"/>
  <c r="S58" i="13"/>
  <c r="AB57" i="13"/>
  <c r="AA57" i="13"/>
  <c r="Z57" i="13"/>
  <c r="Y57" i="13"/>
  <c r="X57" i="13"/>
  <c r="S57" i="13"/>
  <c r="AB56" i="13"/>
  <c r="AA56" i="13"/>
  <c r="Z56" i="13"/>
  <c r="Y56" i="13"/>
  <c r="X56" i="13"/>
  <c r="S56" i="13"/>
  <c r="AB55" i="13"/>
  <c r="AA55" i="13"/>
  <c r="Z55" i="13"/>
  <c r="Y55" i="13"/>
  <c r="X55" i="13"/>
  <c r="S55" i="13"/>
  <c r="AB54" i="13"/>
  <c r="AA54" i="13"/>
  <c r="Z54" i="13"/>
  <c r="Y54" i="13"/>
  <c r="AC54" i="13" s="1"/>
  <c r="X54" i="13"/>
  <c r="S54" i="13"/>
  <c r="AB53" i="13"/>
  <c r="AA53" i="13"/>
  <c r="Z53" i="13"/>
  <c r="Y53" i="13"/>
  <c r="X53" i="13"/>
  <c r="S53" i="13"/>
  <c r="AB52" i="13"/>
  <c r="AA52" i="13"/>
  <c r="Z52" i="13"/>
  <c r="Y52" i="13"/>
  <c r="X52" i="13"/>
  <c r="S52" i="13"/>
  <c r="AB51" i="13"/>
  <c r="AA51" i="13"/>
  <c r="Z51" i="13"/>
  <c r="Y51" i="13"/>
  <c r="X51" i="13"/>
  <c r="S51" i="13"/>
  <c r="AB50" i="13"/>
  <c r="AA50" i="13"/>
  <c r="Z50" i="13"/>
  <c r="Y50" i="13"/>
  <c r="X50" i="13"/>
  <c r="S50" i="13"/>
  <c r="AI49" i="13"/>
  <c r="AB49" i="13"/>
  <c r="AA49" i="13"/>
  <c r="Z49" i="13"/>
  <c r="Y49" i="13"/>
  <c r="X49" i="13"/>
  <c r="S49" i="13"/>
  <c r="AI48" i="13"/>
  <c r="AB48" i="13"/>
  <c r="AA48" i="13"/>
  <c r="Z48" i="13"/>
  <c r="Y48" i="13"/>
  <c r="X48" i="13"/>
  <c r="S48" i="13"/>
  <c r="AI47" i="13"/>
  <c r="AB47" i="13"/>
  <c r="AA47" i="13"/>
  <c r="Z47" i="13"/>
  <c r="Y47" i="13"/>
  <c r="X47" i="13"/>
  <c r="S47" i="13"/>
  <c r="AB46" i="13"/>
  <c r="AA46" i="13"/>
  <c r="Z46" i="13"/>
  <c r="Y46" i="13"/>
  <c r="X46" i="13"/>
  <c r="S46" i="13"/>
  <c r="AB45" i="13"/>
  <c r="AA45" i="13"/>
  <c r="Z45" i="13"/>
  <c r="Y45" i="13"/>
  <c r="X45" i="13"/>
  <c r="S45" i="13"/>
  <c r="AB44" i="13"/>
  <c r="AA44" i="13"/>
  <c r="Z44" i="13"/>
  <c r="Y44" i="13"/>
  <c r="X44" i="13"/>
  <c r="S44" i="13"/>
  <c r="AB43" i="13"/>
  <c r="AA43" i="13"/>
  <c r="Z43" i="13"/>
  <c r="Y43" i="13"/>
  <c r="X43" i="13"/>
  <c r="S43" i="13"/>
  <c r="AB42" i="13"/>
  <c r="AA42" i="13"/>
  <c r="Z42" i="13"/>
  <c r="Y42" i="13"/>
  <c r="X42" i="13"/>
  <c r="S42" i="13"/>
  <c r="AB41" i="13"/>
  <c r="AA41" i="13"/>
  <c r="Z41" i="13"/>
  <c r="Y41" i="13"/>
  <c r="X41" i="13"/>
  <c r="S41" i="13"/>
  <c r="AB40" i="13"/>
  <c r="AA40" i="13"/>
  <c r="Z40" i="13"/>
  <c r="Y40" i="13"/>
  <c r="X40" i="13"/>
  <c r="S40" i="13"/>
  <c r="AB39" i="13"/>
  <c r="AA39" i="13"/>
  <c r="Z39" i="13"/>
  <c r="Y39" i="13"/>
  <c r="X39" i="13"/>
  <c r="S39" i="13"/>
  <c r="AB38" i="13"/>
  <c r="AA38" i="13"/>
  <c r="Z38" i="13"/>
  <c r="Y38" i="13"/>
  <c r="X38" i="13"/>
  <c r="S38" i="13"/>
  <c r="AB37" i="13"/>
  <c r="AA37" i="13"/>
  <c r="Z37" i="13"/>
  <c r="Y37" i="13"/>
  <c r="X37" i="13"/>
  <c r="S37" i="13"/>
  <c r="AB36" i="13"/>
  <c r="AA36" i="13"/>
  <c r="Z36" i="13"/>
  <c r="Y36" i="13"/>
  <c r="X36" i="13"/>
  <c r="S36" i="13"/>
  <c r="AB35" i="13"/>
  <c r="AA35" i="13"/>
  <c r="Z35" i="13"/>
  <c r="Y35" i="13"/>
  <c r="X35" i="13"/>
  <c r="S35" i="13"/>
  <c r="AB34" i="13"/>
  <c r="AA34" i="13"/>
  <c r="Z34" i="13"/>
  <c r="Y34" i="13"/>
  <c r="X34" i="13"/>
  <c r="S34" i="13"/>
  <c r="AB33" i="13"/>
  <c r="AA33" i="13"/>
  <c r="Z33" i="13"/>
  <c r="Y33" i="13"/>
  <c r="X33" i="13"/>
  <c r="S33" i="13"/>
  <c r="AB32" i="13"/>
  <c r="AA32" i="13"/>
  <c r="Z32" i="13"/>
  <c r="Y32" i="13"/>
  <c r="X32" i="13"/>
  <c r="AB21" i="13"/>
  <c r="AA21" i="13"/>
  <c r="Z21" i="13"/>
  <c r="Y21" i="13"/>
  <c r="X21" i="13"/>
  <c r="S21" i="13"/>
  <c r="AB20" i="13"/>
  <c r="AA20" i="13"/>
  <c r="Z20" i="13"/>
  <c r="Y20" i="13"/>
  <c r="X20" i="13"/>
  <c r="S20" i="13"/>
  <c r="AB19" i="13"/>
  <c r="AA19" i="13"/>
  <c r="Z19" i="13"/>
  <c r="Y19" i="13"/>
  <c r="AC19" i="13" s="1"/>
  <c r="Q19" i="13" s="1"/>
  <c r="X19" i="13"/>
  <c r="S19" i="13"/>
  <c r="AK18" i="13"/>
  <c r="AJ18" i="13"/>
  <c r="AI18" i="13"/>
  <c r="AH18" i="13"/>
  <c r="AB18" i="13"/>
  <c r="AA18" i="13"/>
  <c r="Z18" i="13"/>
  <c r="Y18" i="13"/>
  <c r="X18" i="13"/>
  <c r="S18" i="13"/>
  <c r="AC90" i="13" l="1"/>
  <c r="AD24" i="13"/>
  <c r="AE24" i="13" s="1"/>
  <c r="AC26" i="13"/>
  <c r="Q26" i="13" s="1"/>
  <c r="Q24" i="13"/>
  <c r="AC79" i="13"/>
  <c r="AD79" i="13" s="1"/>
  <c r="AE79" i="13" s="1"/>
  <c r="R79" i="13" s="1"/>
  <c r="AC91" i="13"/>
  <c r="AC95" i="13"/>
  <c r="AD95" i="13" s="1"/>
  <c r="AE95" i="13" s="1"/>
  <c r="R95" i="13" s="1"/>
  <c r="AC103" i="13"/>
  <c r="AD103" i="13" s="1"/>
  <c r="AE103" i="13" s="1"/>
  <c r="R103" i="13" s="1"/>
  <c r="AC117" i="13"/>
  <c r="AC55" i="13"/>
  <c r="AD55" i="13" s="1"/>
  <c r="AE55" i="13" s="1"/>
  <c r="R55" i="13" s="1"/>
  <c r="AC28" i="13"/>
  <c r="Q28" i="13" s="1"/>
  <c r="AC29" i="13"/>
  <c r="Q29" i="13" s="1"/>
  <c r="AC27" i="13"/>
  <c r="Q27" i="13" s="1"/>
  <c r="AC25" i="13"/>
  <c r="AC23" i="13"/>
  <c r="AC30" i="13"/>
  <c r="AC22" i="13"/>
  <c r="AC31" i="13"/>
  <c r="Q31" i="13" s="1"/>
  <c r="AD28" i="13"/>
  <c r="AE28" i="13" s="1"/>
  <c r="AD26" i="13"/>
  <c r="AE26" i="13" s="1"/>
  <c r="AD31" i="13"/>
  <c r="AE31" i="13" s="1"/>
  <c r="AC41" i="13"/>
  <c r="AC86" i="13"/>
  <c r="AC87" i="13"/>
  <c r="AC42" i="13"/>
  <c r="AC39" i="13"/>
  <c r="AD39" i="13" s="1"/>
  <c r="AE39" i="13" s="1"/>
  <c r="R39" i="13" s="1"/>
  <c r="AC43" i="13"/>
  <c r="AD43" i="13" s="1"/>
  <c r="AE43" i="13" s="1"/>
  <c r="R43" i="13" s="1"/>
  <c r="AC61" i="13"/>
  <c r="AD61" i="13" s="1"/>
  <c r="AE61" i="13" s="1"/>
  <c r="R61" i="13" s="1"/>
  <c r="AC74" i="13"/>
  <c r="AC81" i="13"/>
  <c r="AC105" i="13"/>
  <c r="AC18" i="13"/>
  <c r="AC72" i="13"/>
  <c r="AD72" i="13" s="1"/>
  <c r="AE72" i="13" s="1"/>
  <c r="R72" i="13" s="1"/>
  <c r="AC34" i="13"/>
  <c r="AD34" i="13" s="1"/>
  <c r="AE34" i="13" s="1"/>
  <c r="R34" i="13" s="1"/>
  <c r="AC38" i="13"/>
  <c r="AD38" i="13" s="1"/>
  <c r="AE38" i="13" s="1"/>
  <c r="R38" i="13" s="1"/>
  <c r="AC52" i="13"/>
  <c r="Q52" i="13" s="1"/>
  <c r="AC68" i="13"/>
  <c r="Q68" i="13" s="1"/>
  <c r="AC96" i="13"/>
  <c r="AC47" i="13"/>
  <c r="Q47" i="13" s="1"/>
  <c r="AC63" i="13"/>
  <c r="AD63" i="13" s="1"/>
  <c r="AE63" i="13" s="1"/>
  <c r="R63" i="13" s="1"/>
  <c r="AC67" i="13"/>
  <c r="AD67" i="13" s="1"/>
  <c r="AE67" i="13" s="1"/>
  <c r="R67" i="13" s="1"/>
  <c r="AC71" i="13"/>
  <c r="AD71" i="13" s="1"/>
  <c r="AE71" i="13" s="1"/>
  <c r="R71" i="13" s="1"/>
  <c r="AC115" i="13"/>
  <c r="Q115" i="13" s="1"/>
  <c r="AD47" i="13"/>
  <c r="AE47" i="13" s="1"/>
  <c r="R47" i="13" s="1"/>
  <c r="Q103" i="13"/>
  <c r="AD87" i="13"/>
  <c r="AE87" i="13" s="1"/>
  <c r="R87" i="13" s="1"/>
  <c r="Q87" i="13"/>
  <c r="AC20" i="13"/>
  <c r="AD20" i="13" s="1"/>
  <c r="AE20" i="13" s="1"/>
  <c r="R20" i="13" s="1"/>
  <c r="AC106" i="13"/>
  <c r="Q106" i="13" s="1"/>
  <c r="AD108" i="13"/>
  <c r="AE108" i="13" s="1"/>
  <c r="R108" i="13" s="1"/>
  <c r="AC48" i="13"/>
  <c r="AD48" i="13" s="1"/>
  <c r="AE48" i="13" s="1"/>
  <c r="R48" i="13" s="1"/>
  <c r="AC49" i="13"/>
  <c r="AD49" i="13" s="1"/>
  <c r="AE49" i="13" s="1"/>
  <c r="R49" i="13" s="1"/>
  <c r="AC62" i="13"/>
  <c r="AD62" i="13" s="1"/>
  <c r="AE62" i="13" s="1"/>
  <c r="R62" i="13" s="1"/>
  <c r="AC76" i="13"/>
  <c r="Q76" i="13" s="1"/>
  <c r="AC82" i="13"/>
  <c r="Q82" i="13" s="1"/>
  <c r="AC99" i="13"/>
  <c r="Q99" i="13" s="1"/>
  <c r="AC100" i="13"/>
  <c r="Q100" i="13" s="1"/>
  <c r="AC104" i="13"/>
  <c r="AD104" i="13" s="1"/>
  <c r="AE104" i="13" s="1"/>
  <c r="R104" i="13" s="1"/>
  <c r="AC33" i="13"/>
  <c r="AD33" i="13" s="1"/>
  <c r="AE33" i="13" s="1"/>
  <c r="AC46" i="13"/>
  <c r="Q46" i="13" s="1"/>
  <c r="AC57" i="13"/>
  <c r="AC70" i="13"/>
  <c r="AD70" i="13" s="1"/>
  <c r="AE70" i="13" s="1"/>
  <c r="R70" i="13" s="1"/>
  <c r="AC75" i="13"/>
  <c r="AD75" i="13" s="1"/>
  <c r="AE75" i="13" s="1"/>
  <c r="R75" i="13" s="1"/>
  <c r="AC94" i="13"/>
  <c r="AD94" i="13" s="1"/>
  <c r="AE94" i="13" s="1"/>
  <c r="R94" i="13" s="1"/>
  <c r="AC50" i="13"/>
  <c r="Q50" i="13" s="1"/>
  <c r="AC32" i="13"/>
  <c r="AC58" i="13"/>
  <c r="Q58" i="13" s="1"/>
  <c r="AC84" i="13"/>
  <c r="AC89" i="13"/>
  <c r="AC102" i="13"/>
  <c r="Q102" i="13" s="1"/>
  <c r="AC107" i="13"/>
  <c r="AD107" i="13" s="1"/>
  <c r="AE107" i="13" s="1"/>
  <c r="R107" i="13" s="1"/>
  <c r="AC56" i="13"/>
  <c r="Q56" i="13" s="1"/>
  <c r="AC65" i="13"/>
  <c r="Q65" i="13" s="1"/>
  <c r="AC78" i="13"/>
  <c r="AD78" i="13" s="1"/>
  <c r="AE78" i="13" s="1"/>
  <c r="R78" i="13" s="1"/>
  <c r="AC83" i="13"/>
  <c r="AD83" i="13" s="1"/>
  <c r="AE83" i="13" s="1"/>
  <c r="R83" i="13" s="1"/>
  <c r="AC36" i="13"/>
  <c r="Q36" i="13" s="1"/>
  <c r="AC51" i="13"/>
  <c r="Q51" i="13" s="1"/>
  <c r="AC60" i="13"/>
  <c r="AC66" i="13"/>
  <c r="AD66" i="13" s="1"/>
  <c r="AE66" i="13" s="1"/>
  <c r="R66" i="13" s="1"/>
  <c r="AC93" i="13"/>
  <c r="Q93" i="13" s="1"/>
  <c r="AC97" i="13"/>
  <c r="Q97" i="13" s="1"/>
  <c r="AC114" i="13"/>
  <c r="Q114" i="13" s="1"/>
  <c r="AC21" i="13"/>
  <c r="AC35" i="13"/>
  <c r="AD35" i="13" s="1"/>
  <c r="AE35" i="13" s="1"/>
  <c r="R35" i="13" s="1"/>
  <c r="AC40" i="13"/>
  <c r="Q40" i="13" s="1"/>
  <c r="AC44" i="13"/>
  <c r="Q44" i="13" s="1"/>
  <c r="AC59" i="13"/>
  <c r="AC64" i="13"/>
  <c r="AD64" i="13" s="1"/>
  <c r="AE64" i="13" s="1"/>
  <c r="R64" i="13" s="1"/>
  <c r="AC73" i="13"/>
  <c r="Q73" i="13" s="1"/>
  <c r="AC92" i="13"/>
  <c r="AC98" i="13"/>
  <c r="AD98" i="13" s="1"/>
  <c r="AE98" i="13" s="1"/>
  <c r="R98" i="13" s="1"/>
  <c r="AD19" i="13"/>
  <c r="AE19" i="13" s="1"/>
  <c r="R19" i="13" s="1"/>
  <c r="AD18" i="13"/>
  <c r="AE18" i="13" s="1"/>
  <c r="R18" i="13" s="1"/>
  <c r="AD86" i="13"/>
  <c r="AE86" i="13" s="1"/>
  <c r="R86" i="13" s="1"/>
  <c r="Q86" i="13"/>
  <c r="AD106" i="13"/>
  <c r="AE106" i="13" s="1"/>
  <c r="R106" i="13" s="1"/>
  <c r="AC69" i="13"/>
  <c r="AC80" i="13"/>
  <c r="AD82" i="13"/>
  <c r="AE82" i="13" s="1"/>
  <c r="R82" i="13" s="1"/>
  <c r="AD91" i="13"/>
  <c r="AE91" i="13" s="1"/>
  <c r="R91" i="13" s="1"/>
  <c r="Q91" i="13"/>
  <c r="AD57" i="13"/>
  <c r="AE57" i="13" s="1"/>
  <c r="R57" i="13" s="1"/>
  <c r="Q57" i="13"/>
  <c r="AD93" i="13"/>
  <c r="AE93" i="13" s="1"/>
  <c r="R93" i="13" s="1"/>
  <c r="AD41" i="13"/>
  <c r="AE41" i="13" s="1"/>
  <c r="R41" i="13" s="1"/>
  <c r="Q41" i="13"/>
  <c r="Q48" i="13"/>
  <c r="AD76" i="13"/>
  <c r="AE76" i="13" s="1"/>
  <c r="R76" i="13" s="1"/>
  <c r="AC85" i="13"/>
  <c r="AD96" i="13"/>
  <c r="AE96" i="13" s="1"/>
  <c r="R96" i="13" s="1"/>
  <c r="Q96" i="13"/>
  <c r="Q107" i="13"/>
  <c r="AD117" i="13"/>
  <c r="AE117" i="13" s="1"/>
  <c r="R117" i="13" s="1"/>
  <c r="Q117" i="13"/>
  <c r="Q18" i="13"/>
  <c r="AD40" i="13"/>
  <c r="AE40" i="13" s="1"/>
  <c r="R40" i="13" s="1"/>
  <c r="Q42" i="13"/>
  <c r="AD42" i="13"/>
  <c r="AE42" i="13" s="1"/>
  <c r="R42" i="13" s="1"/>
  <c r="AD54" i="13"/>
  <c r="AE54" i="13" s="1"/>
  <c r="R54" i="13" s="1"/>
  <c r="Q54" i="13"/>
  <c r="AD74" i="13"/>
  <c r="AE74" i="13" s="1"/>
  <c r="R74" i="13" s="1"/>
  <c r="Q74" i="13"/>
  <c r="AD89" i="13"/>
  <c r="AE89" i="13" s="1"/>
  <c r="R89" i="13" s="1"/>
  <c r="Q89" i="13"/>
  <c r="AD81" i="13"/>
  <c r="AE81" i="13" s="1"/>
  <c r="R81" i="13" s="1"/>
  <c r="Q81" i="13"/>
  <c r="Q55" i="13"/>
  <c r="AC45" i="13"/>
  <c r="AD59" i="13"/>
  <c r="AE59" i="13" s="1"/>
  <c r="R59" i="13" s="1"/>
  <c r="Q59" i="13"/>
  <c r="Q63" i="13"/>
  <c r="AD68" i="13"/>
  <c r="AE68" i="13" s="1"/>
  <c r="R68" i="13" s="1"/>
  <c r="AC101" i="13"/>
  <c r="AD114" i="13"/>
  <c r="AE114" i="13" s="1"/>
  <c r="R114" i="13" s="1"/>
  <c r="AC37" i="13"/>
  <c r="AC53" i="13"/>
  <c r="AC77" i="13"/>
  <c r="AC88" i="13"/>
  <c r="AD90" i="13"/>
  <c r="AE90" i="13" s="1"/>
  <c r="R90" i="13" s="1"/>
  <c r="Q90" i="13"/>
  <c r="AD99" i="13"/>
  <c r="AE99" i="13" s="1"/>
  <c r="R99" i="13" s="1"/>
  <c r="AD105" i="13"/>
  <c r="AE105" i="13" s="1"/>
  <c r="R105" i="13" s="1"/>
  <c r="Q105" i="13"/>
  <c r="AC116" i="13"/>
  <c r="AI50" i="13"/>
  <c r="AJ49" i="13" s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8" i="1"/>
  <c r="AD25" i="13" l="1"/>
  <c r="AE25" i="13" s="1"/>
  <c r="Q25" i="13"/>
  <c r="AD102" i="13"/>
  <c r="AE102" i="13" s="1"/>
  <c r="R102" i="13" s="1"/>
  <c r="Q95" i="13"/>
  <c r="AD115" i="13"/>
  <c r="AE115" i="13" s="1"/>
  <c r="R115" i="13" s="1"/>
  <c r="AD23" i="13"/>
  <c r="AE23" i="13" s="1"/>
  <c r="Q23" i="13"/>
  <c r="AD56" i="13"/>
  <c r="AE56" i="13" s="1"/>
  <c r="R56" i="13" s="1"/>
  <c r="Q94" i="13"/>
  <c r="Q20" i="13"/>
  <c r="Q38" i="13"/>
  <c r="Q64" i="13"/>
  <c r="AD29" i="13"/>
  <c r="AE29" i="13" s="1"/>
  <c r="Q61" i="13"/>
  <c r="AD44" i="13"/>
  <c r="AE44" i="13" s="1"/>
  <c r="R44" i="13" s="1"/>
  <c r="Q70" i="13"/>
  <c r="AD52" i="13"/>
  <c r="AE52" i="13" s="1"/>
  <c r="R52" i="13" s="1"/>
  <c r="AD100" i="13"/>
  <c r="AE100" i="13" s="1"/>
  <c r="R100" i="13" s="1"/>
  <c r="AD21" i="13"/>
  <c r="AE21" i="13" s="1"/>
  <c r="R21" i="13" s="1"/>
  <c r="Q21" i="13"/>
  <c r="AD22" i="13"/>
  <c r="AE22" i="13" s="1"/>
  <c r="Q22" i="13"/>
  <c r="AD27" i="13"/>
  <c r="AE27" i="13" s="1"/>
  <c r="AD65" i="13"/>
  <c r="AE65" i="13" s="1"/>
  <c r="R65" i="13" s="1"/>
  <c r="Q66" i="13"/>
  <c r="AD97" i="13"/>
  <c r="AE97" i="13" s="1"/>
  <c r="R97" i="13" s="1"/>
  <c r="Q62" i="13"/>
  <c r="AD32" i="13"/>
  <c r="AE32" i="13" s="1"/>
  <c r="Q32" i="13"/>
  <c r="Q79" i="13"/>
  <c r="AD30" i="13"/>
  <c r="AE30" i="13" s="1"/>
  <c r="Q30" i="13"/>
  <c r="Q34" i="13"/>
  <c r="Q78" i="13"/>
  <c r="AD73" i="13"/>
  <c r="AE73" i="13" s="1"/>
  <c r="R73" i="13" s="1"/>
  <c r="AD51" i="13"/>
  <c r="AE51" i="13" s="1"/>
  <c r="R51" i="13" s="1"/>
  <c r="Q71" i="13"/>
  <c r="Q67" i="13"/>
  <c r="Q39" i="13"/>
  <c r="Q72" i="13"/>
  <c r="Q75" i="13"/>
  <c r="Q43" i="13"/>
  <c r="AI27" i="13"/>
  <c r="Q84" i="13"/>
  <c r="AD84" i="13"/>
  <c r="AE84" i="13" s="1"/>
  <c r="R84" i="13" s="1"/>
  <c r="AD36" i="13"/>
  <c r="AE36" i="13" s="1"/>
  <c r="R36" i="13" s="1"/>
  <c r="AD50" i="13"/>
  <c r="AE50" i="13" s="1"/>
  <c r="R50" i="13" s="1"/>
  <c r="Q49" i="13"/>
  <c r="Q33" i="13"/>
  <c r="Q92" i="13"/>
  <c r="AD92" i="13"/>
  <c r="AE92" i="13" s="1"/>
  <c r="R92" i="13" s="1"/>
  <c r="Q98" i="13"/>
  <c r="AD46" i="13"/>
  <c r="AE46" i="13" s="1"/>
  <c r="R46" i="13" s="1"/>
  <c r="Q83" i="13"/>
  <c r="Q35" i="13"/>
  <c r="AJ48" i="13"/>
  <c r="AD58" i="13"/>
  <c r="AE58" i="13" s="1"/>
  <c r="R58" i="13" s="1"/>
  <c r="Q104" i="13"/>
  <c r="Q60" i="13"/>
  <c r="AD60" i="13"/>
  <c r="AE60" i="13" s="1"/>
  <c r="R60" i="13" s="1"/>
  <c r="AJ47" i="13"/>
  <c r="AD116" i="13"/>
  <c r="AE116" i="13" s="1"/>
  <c r="R116" i="13" s="1"/>
  <c r="Q116" i="13"/>
  <c r="AD53" i="13"/>
  <c r="AE53" i="13" s="1"/>
  <c r="R53" i="13" s="1"/>
  <c r="Q53" i="13"/>
  <c r="AD101" i="13"/>
  <c r="AE101" i="13" s="1"/>
  <c r="R101" i="13" s="1"/>
  <c r="Q101" i="13"/>
  <c r="AD77" i="13"/>
  <c r="AE77" i="13" s="1"/>
  <c r="R77" i="13" s="1"/>
  <c r="Q77" i="13"/>
  <c r="AD37" i="13"/>
  <c r="AE37" i="13" s="1"/>
  <c r="R37" i="13" s="1"/>
  <c r="Q37" i="13"/>
  <c r="AD45" i="13"/>
  <c r="AE45" i="13" s="1"/>
  <c r="R45" i="13" s="1"/>
  <c r="AI26" i="13" s="1"/>
  <c r="Q45" i="13"/>
  <c r="AD80" i="13"/>
  <c r="AE80" i="13" s="1"/>
  <c r="R80" i="13" s="1"/>
  <c r="Q80" i="13"/>
  <c r="AD88" i="13"/>
  <c r="AE88" i="13" s="1"/>
  <c r="R88" i="13" s="1"/>
  <c r="Q88" i="13"/>
  <c r="AD85" i="13"/>
  <c r="AE85" i="13" s="1"/>
  <c r="R85" i="13" s="1"/>
  <c r="Q85" i="13"/>
  <c r="AD69" i="13"/>
  <c r="AE69" i="13" s="1"/>
  <c r="R69" i="13" s="1"/>
  <c r="Q69" i="13"/>
  <c r="B33" i="11"/>
  <c r="B32" i="11"/>
  <c r="Q109" i="1"/>
  <c r="Q110" i="1"/>
  <c r="Q111" i="1"/>
  <c r="Q112" i="1"/>
  <c r="Q113" i="1"/>
  <c r="AI49" i="1"/>
  <c r="AI48" i="1"/>
  <c r="AI47" i="1"/>
  <c r="X32" i="1"/>
  <c r="Y32" i="1"/>
  <c r="Z32" i="1"/>
  <c r="AA32" i="1"/>
  <c r="AB32" i="1"/>
  <c r="X33" i="1"/>
  <c r="Y33" i="1"/>
  <c r="Z33" i="1"/>
  <c r="AA33" i="1"/>
  <c r="AB33" i="1"/>
  <c r="X34" i="1"/>
  <c r="Y34" i="1"/>
  <c r="Z34" i="1"/>
  <c r="AA34" i="1"/>
  <c r="AB34" i="1"/>
  <c r="X35" i="1"/>
  <c r="Y35" i="1"/>
  <c r="Z35" i="1"/>
  <c r="AA35" i="1"/>
  <c r="AB35" i="1"/>
  <c r="X36" i="1"/>
  <c r="Y36" i="1"/>
  <c r="Z36" i="1"/>
  <c r="AA36" i="1"/>
  <c r="AB36" i="1"/>
  <c r="C42" i="11"/>
  <c r="X18" i="1"/>
  <c r="Y18" i="1"/>
  <c r="Z18" i="1"/>
  <c r="AA18" i="1"/>
  <c r="AB18" i="1"/>
  <c r="AH18" i="1"/>
  <c r="AI18" i="1"/>
  <c r="AJ18" i="1"/>
  <c r="AK18" i="1"/>
  <c r="X19" i="1"/>
  <c r="Y19" i="1"/>
  <c r="Z19" i="1"/>
  <c r="AA19" i="1"/>
  <c r="AB19" i="1"/>
  <c r="C53" i="11"/>
  <c r="C46" i="11"/>
  <c r="C45" i="11"/>
  <c r="C44" i="11"/>
  <c r="C43" i="11"/>
  <c r="C41" i="11"/>
  <c r="C39" i="11"/>
  <c r="C38" i="11"/>
  <c r="C37" i="11"/>
  <c r="C36" i="11"/>
  <c r="C35" i="11"/>
  <c r="C34" i="11"/>
  <c r="C47" i="11"/>
  <c r="C48" i="11"/>
  <c r="C49" i="11"/>
  <c r="C50" i="11"/>
  <c r="C51" i="11"/>
  <c r="C52" i="11"/>
  <c r="AI28" i="13" l="1"/>
  <c r="AI30" i="13" s="1"/>
  <c r="AJ26" i="13" s="1"/>
  <c r="AI29" i="13"/>
  <c r="AJ50" i="13"/>
  <c r="AI50" i="1"/>
  <c r="AJ48" i="1" s="1"/>
  <c r="AC34" i="1"/>
  <c r="Q34" i="1" s="1"/>
  <c r="AC35" i="1"/>
  <c r="Q35" i="1" s="1"/>
  <c r="AC36" i="1"/>
  <c r="Q36" i="1" s="1"/>
  <c r="AC33" i="1"/>
  <c r="AD33" i="1" s="1"/>
  <c r="AE33" i="1" s="1"/>
  <c r="AC32" i="1"/>
  <c r="Q32" i="1" s="1"/>
  <c r="AC19" i="1"/>
  <c r="Q19" i="1" s="1"/>
  <c r="AC18" i="1"/>
  <c r="Q18" i="1" s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14" i="1"/>
  <c r="X115" i="1"/>
  <c r="X116" i="1"/>
  <c r="X117" i="1"/>
  <c r="X20" i="1"/>
  <c r="X21" i="1"/>
  <c r="X22" i="1"/>
  <c r="X23" i="1"/>
  <c r="X24" i="1"/>
  <c r="X25" i="1"/>
  <c r="X26" i="1"/>
  <c r="X27" i="1"/>
  <c r="X28" i="1"/>
  <c r="X29" i="1"/>
  <c r="X30" i="1"/>
  <c r="X31" i="1"/>
  <c r="L2" i="11"/>
  <c r="Y27" i="1"/>
  <c r="Z27" i="1"/>
  <c r="AA27" i="1"/>
  <c r="AB27" i="1"/>
  <c r="Y28" i="1"/>
  <c r="Z28" i="1"/>
  <c r="AA28" i="1"/>
  <c r="AB28" i="1"/>
  <c r="Y29" i="1"/>
  <c r="Z29" i="1"/>
  <c r="AA29" i="1"/>
  <c r="AB29" i="1"/>
  <c r="Y30" i="1"/>
  <c r="Z30" i="1"/>
  <c r="AA30" i="1"/>
  <c r="AB30" i="1"/>
  <c r="Y31" i="1"/>
  <c r="Z31" i="1"/>
  <c r="AA31" i="1"/>
  <c r="AB31" i="1"/>
  <c r="Y37" i="1"/>
  <c r="Z37" i="1"/>
  <c r="AA37" i="1"/>
  <c r="AB37" i="1"/>
  <c r="Y38" i="1"/>
  <c r="Z38" i="1"/>
  <c r="AA38" i="1"/>
  <c r="AB38" i="1"/>
  <c r="Y39" i="1"/>
  <c r="Z39" i="1"/>
  <c r="AA39" i="1"/>
  <c r="AB39" i="1"/>
  <c r="Y40" i="1"/>
  <c r="Z40" i="1"/>
  <c r="AA40" i="1"/>
  <c r="AB40" i="1"/>
  <c r="Y41" i="1"/>
  <c r="Z41" i="1"/>
  <c r="AA41" i="1"/>
  <c r="AB41" i="1"/>
  <c r="Y42" i="1"/>
  <c r="Z42" i="1"/>
  <c r="AA42" i="1"/>
  <c r="AB42" i="1"/>
  <c r="Y43" i="1"/>
  <c r="Z43" i="1"/>
  <c r="AA43" i="1"/>
  <c r="AB43" i="1"/>
  <c r="Y44" i="1"/>
  <c r="Z44" i="1"/>
  <c r="AA44" i="1"/>
  <c r="AB44" i="1"/>
  <c r="Y45" i="1"/>
  <c r="Z45" i="1"/>
  <c r="AA45" i="1"/>
  <c r="AB45" i="1"/>
  <c r="Y46" i="1"/>
  <c r="Z46" i="1"/>
  <c r="AA46" i="1"/>
  <c r="AB46" i="1"/>
  <c r="Y47" i="1"/>
  <c r="Z47" i="1"/>
  <c r="AA47" i="1"/>
  <c r="AB47" i="1"/>
  <c r="Y48" i="1"/>
  <c r="Z48" i="1"/>
  <c r="AA48" i="1"/>
  <c r="AB48" i="1"/>
  <c r="Y49" i="1"/>
  <c r="Z49" i="1"/>
  <c r="AA49" i="1"/>
  <c r="AB49" i="1"/>
  <c r="Y50" i="1"/>
  <c r="Z50" i="1"/>
  <c r="AA50" i="1"/>
  <c r="AB50" i="1"/>
  <c r="Y51" i="1"/>
  <c r="Z51" i="1"/>
  <c r="AA51" i="1"/>
  <c r="AB51" i="1"/>
  <c r="Y52" i="1"/>
  <c r="Z52" i="1"/>
  <c r="AA52" i="1"/>
  <c r="AB52" i="1"/>
  <c r="Y53" i="1"/>
  <c r="Z53" i="1"/>
  <c r="AA53" i="1"/>
  <c r="AB53" i="1"/>
  <c r="Y54" i="1"/>
  <c r="Z54" i="1"/>
  <c r="AA54" i="1"/>
  <c r="AB54" i="1"/>
  <c r="Y55" i="1"/>
  <c r="Z55" i="1"/>
  <c r="AA55" i="1"/>
  <c r="AB55" i="1"/>
  <c r="Y56" i="1"/>
  <c r="Z56" i="1"/>
  <c r="AA56" i="1"/>
  <c r="AB56" i="1"/>
  <c r="Y57" i="1"/>
  <c r="Z57" i="1"/>
  <c r="AA57" i="1"/>
  <c r="AB57" i="1"/>
  <c r="Y58" i="1"/>
  <c r="Z58" i="1"/>
  <c r="AA58" i="1"/>
  <c r="AB58" i="1"/>
  <c r="Y59" i="1"/>
  <c r="Z59" i="1"/>
  <c r="AA59" i="1"/>
  <c r="AB59" i="1"/>
  <c r="Y60" i="1"/>
  <c r="Z60" i="1"/>
  <c r="AA60" i="1"/>
  <c r="AB60" i="1"/>
  <c r="Y61" i="1"/>
  <c r="Z61" i="1"/>
  <c r="AA61" i="1"/>
  <c r="AB61" i="1"/>
  <c r="Y62" i="1"/>
  <c r="Z62" i="1"/>
  <c r="AA62" i="1"/>
  <c r="AB62" i="1"/>
  <c r="Y63" i="1"/>
  <c r="Z63" i="1"/>
  <c r="AA63" i="1"/>
  <c r="AB63" i="1"/>
  <c r="Y64" i="1"/>
  <c r="Z64" i="1"/>
  <c r="AA64" i="1"/>
  <c r="AB64" i="1"/>
  <c r="Y65" i="1"/>
  <c r="Z65" i="1"/>
  <c r="AA65" i="1"/>
  <c r="AB65" i="1"/>
  <c r="Y66" i="1"/>
  <c r="Z66" i="1"/>
  <c r="AA66" i="1"/>
  <c r="AB66" i="1"/>
  <c r="Y67" i="1"/>
  <c r="Z67" i="1"/>
  <c r="AA67" i="1"/>
  <c r="AB67" i="1"/>
  <c r="Y68" i="1"/>
  <c r="Z68" i="1"/>
  <c r="AA68" i="1"/>
  <c r="AB68" i="1"/>
  <c r="Y69" i="1"/>
  <c r="Z69" i="1"/>
  <c r="AA69" i="1"/>
  <c r="AB69" i="1"/>
  <c r="Y70" i="1"/>
  <c r="Z70" i="1"/>
  <c r="AA70" i="1"/>
  <c r="AB70" i="1"/>
  <c r="Y71" i="1"/>
  <c r="Z71" i="1"/>
  <c r="AA71" i="1"/>
  <c r="AB71" i="1"/>
  <c r="Y72" i="1"/>
  <c r="Z72" i="1"/>
  <c r="AA72" i="1"/>
  <c r="AB72" i="1"/>
  <c r="Y73" i="1"/>
  <c r="Z73" i="1"/>
  <c r="AA73" i="1"/>
  <c r="AB73" i="1"/>
  <c r="Y74" i="1"/>
  <c r="Z74" i="1"/>
  <c r="AA74" i="1"/>
  <c r="AB74" i="1"/>
  <c r="Y75" i="1"/>
  <c r="Z75" i="1"/>
  <c r="AA75" i="1"/>
  <c r="AB75" i="1"/>
  <c r="Y76" i="1"/>
  <c r="Z76" i="1"/>
  <c r="AA76" i="1"/>
  <c r="AB76" i="1"/>
  <c r="Y77" i="1"/>
  <c r="Z77" i="1"/>
  <c r="AA77" i="1"/>
  <c r="AB77" i="1"/>
  <c r="Y78" i="1"/>
  <c r="Z78" i="1"/>
  <c r="AA78" i="1"/>
  <c r="AB78" i="1"/>
  <c r="Y79" i="1"/>
  <c r="Z79" i="1"/>
  <c r="AA79" i="1"/>
  <c r="AB79" i="1"/>
  <c r="Y80" i="1"/>
  <c r="Z80" i="1"/>
  <c r="AA80" i="1"/>
  <c r="AB80" i="1"/>
  <c r="Y81" i="1"/>
  <c r="Z81" i="1"/>
  <c r="AA81" i="1"/>
  <c r="AB81" i="1"/>
  <c r="Y82" i="1"/>
  <c r="Z82" i="1"/>
  <c r="AA82" i="1"/>
  <c r="AB82" i="1"/>
  <c r="Y83" i="1"/>
  <c r="Z83" i="1"/>
  <c r="AA83" i="1"/>
  <c r="AB83" i="1"/>
  <c r="Y84" i="1"/>
  <c r="Z84" i="1"/>
  <c r="AA84" i="1"/>
  <c r="AB84" i="1"/>
  <c r="Y85" i="1"/>
  <c r="Z85" i="1"/>
  <c r="AA85" i="1"/>
  <c r="AB85" i="1"/>
  <c r="Y86" i="1"/>
  <c r="Z86" i="1"/>
  <c r="AA86" i="1"/>
  <c r="AB86" i="1"/>
  <c r="Y87" i="1"/>
  <c r="Z87" i="1"/>
  <c r="AA87" i="1"/>
  <c r="AB87" i="1"/>
  <c r="Y88" i="1"/>
  <c r="Z88" i="1"/>
  <c r="AA88" i="1"/>
  <c r="AB88" i="1"/>
  <c r="Y89" i="1"/>
  <c r="Z89" i="1"/>
  <c r="AA89" i="1"/>
  <c r="AB89" i="1"/>
  <c r="Y90" i="1"/>
  <c r="Z90" i="1"/>
  <c r="AA90" i="1"/>
  <c r="AB90" i="1"/>
  <c r="Y91" i="1"/>
  <c r="Z91" i="1"/>
  <c r="AA91" i="1"/>
  <c r="AB91" i="1"/>
  <c r="Y92" i="1"/>
  <c r="Z92" i="1"/>
  <c r="AA92" i="1"/>
  <c r="AB92" i="1"/>
  <c r="Y93" i="1"/>
  <c r="Z93" i="1"/>
  <c r="AA93" i="1"/>
  <c r="AB93" i="1"/>
  <c r="Y94" i="1"/>
  <c r="Z94" i="1"/>
  <c r="AA94" i="1"/>
  <c r="AB94" i="1"/>
  <c r="Y95" i="1"/>
  <c r="Z95" i="1"/>
  <c r="AA95" i="1"/>
  <c r="AB95" i="1"/>
  <c r="Y96" i="1"/>
  <c r="Z96" i="1"/>
  <c r="AA96" i="1"/>
  <c r="AB96" i="1"/>
  <c r="Y97" i="1"/>
  <c r="Z97" i="1"/>
  <c r="AA97" i="1"/>
  <c r="AB97" i="1"/>
  <c r="Y98" i="1"/>
  <c r="Z98" i="1"/>
  <c r="AA98" i="1"/>
  <c r="AB98" i="1"/>
  <c r="Y99" i="1"/>
  <c r="Z99" i="1"/>
  <c r="AA99" i="1"/>
  <c r="AB99" i="1"/>
  <c r="Y100" i="1"/>
  <c r="Z100" i="1"/>
  <c r="AA100" i="1"/>
  <c r="AB100" i="1"/>
  <c r="Y101" i="1"/>
  <c r="Z101" i="1"/>
  <c r="AA101" i="1"/>
  <c r="AB101" i="1"/>
  <c r="Y102" i="1"/>
  <c r="Z102" i="1"/>
  <c r="AA102" i="1"/>
  <c r="AB102" i="1"/>
  <c r="Y103" i="1"/>
  <c r="Z103" i="1"/>
  <c r="AA103" i="1"/>
  <c r="AB103" i="1"/>
  <c r="Y104" i="1"/>
  <c r="Z104" i="1"/>
  <c r="AA104" i="1"/>
  <c r="AB104" i="1"/>
  <c r="Y105" i="1"/>
  <c r="Z105" i="1"/>
  <c r="AA105" i="1"/>
  <c r="AB105" i="1"/>
  <c r="Y106" i="1"/>
  <c r="Z106" i="1"/>
  <c r="AA106" i="1"/>
  <c r="AB106" i="1"/>
  <c r="Y107" i="1"/>
  <c r="Z107" i="1"/>
  <c r="AA107" i="1"/>
  <c r="AB107" i="1"/>
  <c r="Y108" i="1"/>
  <c r="Z108" i="1"/>
  <c r="AA108" i="1"/>
  <c r="AB108" i="1"/>
  <c r="Y114" i="1"/>
  <c r="Z114" i="1"/>
  <c r="AA114" i="1"/>
  <c r="AB114" i="1"/>
  <c r="Y115" i="1"/>
  <c r="Z115" i="1"/>
  <c r="AA115" i="1"/>
  <c r="AB115" i="1"/>
  <c r="Y116" i="1"/>
  <c r="Z116" i="1"/>
  <c r="AA116" i="1"/>
  <c r="AB116" i="1"/>
  <c r="Y117" i="1"/>
  <c r="Z117" i="1"/>
  <c r="AA117" i="1"/>
  <c r="AB117" i="1"/>
  <c r="Y25" i="1"/>
  <c r="Z25" i="1"/>
  <c r="AA25" i="1"/>
  <c r="AB25" i="1"/>
  <c r="Y26" i="1"/>
  <c r="Z26" i="1"/>
  <c r="AA26" i="1"/>
  <c r="AB26" i="1"/>
  <c r="Y20" i="1"/>
  <c r="Z20" i="1"/>
  <c r="AA20" i="1"/>
  <c r="AB20" i="1"/>
  <c r="Y21" i="1"/>
  <c r="Z21" i="1"/>
  <c r="AA21" i="1"/>
  <c r="AB21" i="1"/>
  <c r="Y22" i="1"/>
  <c r="Z22" i="1"/>
  <c r="AA22" i="1"/>
  <c r="AB22" i="1"/>
  <c r="Y23" i="1"/>
  <c r="Z23" i="1"/>
  <c r="AA23" i="1"/>
  <c r="AB23" i="1"/>
  <c r="Y24" i="1"/>
  <c r="Z24" i="1"/>
  <c r="AA24" i="1"/>
  <c r="AB24" i="1"/>
  <c r="AJ27" i="13" l="1"/>
  <c r="AJ29" i="13"/>
  <c r="AJ30" i="13" s="1"/>
  <c r="AJ28" i="13"/>
  <c r="AJ49" i="1"/>
  <c r="AJ47" i="1"/>
  <c r="AD34" i="1"/>
  <c r="AE34" i="1" s="1"/>
  <c r="R34" i="1" s="1"/>
  <c r="AD36" i="1"/>
  <c r="AE36" i="1" s="1"/>
  <c r="R36" i="1" s="1"/>
  <c r="Q33" i="1"/>
  <c r="AD18" i="1"/>
  <c r="AE18" i="1" s="1"/>
  <c r="R18" i="1" s="1"/>
  <c r="AD19" i="1"/>
  <c r="AE19" i="1" s="1"/>
  <c r="R19" i="1" s="1"/>
  <c r="AD35" i="1"/>
  <c r="AE35" i="1" s="1"/>
  <c r="R35" i="1" s="1"/>
  <c r="AD32" i="1"/>
  <c r="AE32" i="1" s="1"/>
  <c r="R32" i="1" s="1"/>
  <c r="AC20" i="1"/>
  <c r="AD20" i="1" s="1"/>
  <c r="AE20" i="1" s="1"/>
  <c r="R20" i="1" s="1"/>
  <c r="AC87" i="1"/>
  <c r="Q87" i="1" s="1"/>
  <c r="AC85" i="1"/>
  <c r="AC77" i="1"/>
  <c r="AC70" i="1"/>
  <c r="Q70" i="1" s="1"/>
  <c r="AC74" i="1"/>
  <c r="AD74" i="1" s="1"/>
  <c r="AE74" i="1" s="1"/>
  <c r="R74" i="1" s="1"/>
  <c r="AC90" i="1"/>
  <c r="AD90" i="1" s="1"/>
  <c r="AE90" i="1" s="1"/>
  <c r="R90" i="1" s="1"/>
  <c r="AC88" i="1"/>
  <c r="AD88" i="1" s="1"/>
  <c r="AE88" i="1" s="1"/>
  <c r="R88" i="1" s="1"/>
  <c r="AC84" i="1"/>
  <c r="Q84" i="1" s="1"/>
  <c r="AC82" i="1"/>
  <c r="AD82" i="1" s="1"/>
  <c r="AE82" i="1" s="1"/>
  <c r="R82" i="1" s="1"/>
  <c r="AC80" i="1"/>
  <c r="AC78" i="1"/>
  <c r="AD78" i="1" s="1"/>
  <c r="AE78" i="1" s="1"/>
  <c r="R78" i="1" s="1"/>
  <c r="AC76" i="1"/>
  <c r="AD76" i="1" s="1"/>
  <c r="AE76" i="1" s="1"/>
  <c r="R76" i="1" s="1"/>
  <c r="AC95" i="1"/>
  <c r="Q95" i="1" s="1"/>
  <c r="AC108" i="1"/>
  <c r="Q108" i="1" s="1"/>
  <c r="AC94" i="1"/>
  <c r="AD94" i="1" s="1"/>
  <c r="AE94" i="1" s="1"/>
  <c r="R94" i="1" s="1"/>
  <c r="AC83" i="1"/>
  <c r="AD83" i="1" s="1"/>
  <c r="AE83" i="1" s="1"/>
  <c r="R83" i="1" s="1"/>
  <c r="AC68" i="1"/>
  <c r="Q68" i="1" s="1"/>
  <c r="AC60" i="1"/>
  <c r="AC38" i="1"/>
  <c r="AD38" i="1" s="1"/>
  <c r="AE38" i="1" s="1"/>
  <c r="R38" i="1" s="1"/>
  <c r="AC30" i="1"/>
  <c r="AD30" i="1" s="1"/>
  <c r="AE30" i="1" s="1"/>
  <c r="R30" i="1" s="1"/>
  <c r="AC28" i="1"/>
  <c r="AD28" i="1" s="1"/>
  <c r="AE28" i="1" s="1"/>
  <c r="R28" i="1" s="1"/>
  <c r="AC106" i="1"/>
  <c r="AD106" i="1" s="1"/>
  <c r="AE106" i="1" s="1"/>
  <c r="R106" i="1" s="1"/>
  <c r="P2" i="11"/>
  <c r="D3" i="11"/>
  <c r="F7" i="11"/>
  <c r="J2" i="11"/>
  <c r="N2" i="11"/>
  <c r="B31" i="11" s="1"/>
  <c r="B21" i="11"/>
  <c r="AM26" i="13" s="1"/>
  <c r="AN26" i="13" s="1"/>
  <c r="B22" i="11"/>
  <c r="AM27" i="13" s="1"/>
  <c r="AN27" i="13" s="1"/>
  <c r="B23" i="11"/>
  <c r="AM28" i="13" s="1"/>
  <c r="AN28" i="13" s="1"/>
  <c r="AC101" i="1"/>
  <c r="AC93" i="1"/>
  <c r="Q93" i="1" s="1"/>
  <c r="AC25" i="1"/>
  <c r="AD25" i="1" s="1"/>
  <c r="AE25" i="1" s="1"/>
  <c r="R25" i="1" s="1"/>
  <c r="AC26" i="1"/>
  <c r="AD26" i="1" s="1"/>
  <c r="AE26" i="1" s="1"/>
  <c r="R26" i="1" s="1"/>
  <c r="AC66" i="1"/>
  <c r="AD66" i="1" s="1"/>
  <c r="AE66" i="1" s="1"/>
  <c r="R66" i="1" s="1"/>
  <c r="AC58" i="1"/>
  <c r="AD58" i="1" s="1"/>
  <c r="AE58" i="1" s="1"/>
  <c r="R58" i="1" s="1"/>
  <c r="AC50" i="1"/>
  <c r="AD50" i="1" s="1"/>
  <c r="AE50" i="1" s="1"/>
  <c r="R50" i="1" s="1"/>
  <c r="AC42" i="1"/>
  <c r="AD42" i="1" s="1"/>
  <c r="AE42" i="1" s="1"/>
  <c r="R42" i="1" s="1"/>
  <c r="AC61" i="1"/>
  <c r="AD61" i="1" s="1"/>
  <c r="AE61" i="1" s="1"/>
  <c r="R61" i="1" s="1"/>
  <c r="AC53" i="1"/>
  <c r="AD53" i="1" s="1"/>
  <c r="AE53" i="1" s="1"/>
  <c r="R53" i="1" s="1"/>
  <c r="AC45" i="1"/>
  <c r="AD45" i="1" s="1"/>
  <c r="AE45" i="1" s="1"/>
  <c r="R45" i="1" s="1"/>
  <c r="AC64" i="1"/>
  <c r="AD64" i="1" s="1"/>
  <c r="AE64" i="1" s="1"/>
  <c r="R64" i="1" s="1"/>
  <c r="AC56" i="1"/>
  <c r="AD56" i="1" s="1"/>
  <c r="AE56" i="1" s="1"/>
  <c r="R56" i="1" s="1"/>
  <c r="AC48" i="1"/>
  <c r="AD48" i="1" s="1"/>
  <c r="AE48" i="1" s="1"/>
  <c r="R48" i="1" s="1"/>
  <c r="AC40" i="1"/>
  <c r="AD40" i="1" s="1"/>
  <c r="AE40" i="1" s="1"/>
  <c r="R40" i="1" s="1"/>
  <c r="AC62" i="1"/>
  <c r="AD62" i="1" s="1"/>
  <c r="AE62" i="1" s="1"/>
  <c r="R62" i="1" s="1"/>
  <c r="AC54" i="1"/>
  <c r="AD54" i="1" s="1"/>
  <c r="AE54" i="1" s="1"/>
  <c r="R54" i="1" s="1"/>
  <c r="AC46" i="1"/>
  <c r="AD46" i="1" s="1"/>
  <c r="AE46" i="1" s="1"/>
  <c r="R46" i="1" s="1"/>
  <c r="AC65" i="1"/>
  <c r="AD65" i="1" s="1"/>
  <c r="AE65" i="1" s="1"/>
  <c r="R65" i="1" s="1"/>
  <c r="AC57" i="1"/>
  <c r="AD57" i="1" s="1"/>
  <c r="AE57" i="1" s="1"/>
  <c r="R57" i="1" s="1"/>
  <c r="AC49" i="1"/>
  <c r="AD49" i="1" s="1"/>
  <c r="AE49" i="1" s="1"/>
  <c r="R49" i="1" s="1"/>
  <c r="AC41" i="1"/>
  <c r="AD41" i="1" s="1"/>
  <c r="AE41" i="1" s="1"/>
  <c r="R41" i="1" s="1"/>
  <c r="AC52" i="1"/>
  <c r="AD52" i="1" s="1"/>
  <c r="AE52" i="1" s="1"/>
  <c r="R52" i="1" s="1"/>
  <c r="AC44" i="1"/>
  <c r="AD44" i="1" s="1"/>
  <c r="AE44" i="1" s="1"/>
  <c r="R44" i="1" s="1"/>
  <c r="AC63" i="1"/>
  <c r="AD63" i="1" s="1"/>
  <c r="AE63" i="1" s="1"/>
  <c r="R63" i="1" s="1"/>
  <c r="AC55" i="1"/>
  <c r="AD55" i="1" s="1"/>
  <c r="AE55" i="1" s="1"/>
  <c r="R55" i="1" s="1"/>
  <c r="AC47" i="1"/>
  <c r="AD47" i="1" s="1"/>
  <c r="AE47" i="1" s="1"/>
  <c r="R47" i="1" s="1"/>
  <c r="AC39" i="1"/>
  <c r="AD39" i="1" s="1"/>
  <c r="AE39" i="1" s="1"/>
  <c r="R39" i="1" s="1"/>
  <c r="AC24" i="1"/>
  <c r="AD24" i="1" s="1"/>
  <c r="AE24" i="1" s="1"/>
  <c r="R24" i="1" s="1"/>
  <c r="AC23" i="1"/>
  <c r="AD23" i="1" s="1"/>
  <c r="AE23" i="1" s="1"/>
  <c r="R23" i="1" s="1"/>
  <c r="AC22" i="1"/>
  <c r="AD22" i="1" s="1"/>
  <c r="AE22" i="1" s="1"/>
  <c r="R22" i="1" s="1"/>
  <c r="AC21" i="1"/>
  <c r="AD21" i="1" s="1"/>
  <c r="AE21" i="1" s="1"/>
  <c r="R21" i="1" s="1"/>
  <c r="AN29" i="13" l="1"/>
  <c r="C33" i="11" s="1"/>
  <c r="AO26" i="13"/>
  <c r="AJ50" i="1"/>
  <c r="AD87" i="1"/>
  <c r="AE87" i="1" s="1"/>
  <c r="R87" i="1" s="1"/>
  <c r="Q30" i="1"/>
  <c r="Q82" i="1"/>
  <c r="AD84" i="1"/>
  <c r="AE84" i="1" s="1"/>
  <c r="R84" i="1" s="1"/>
  <c r="Q78" i="1"/>
  <c r="Q20" i="1"/>
  <c r="Q90" i="1"/>
  <c r="Q94" i="1"/>
  <c r="Q88" i="1"/>
  <c r="Q28" i="1"/>
  <c r="Q106" i="1"/>
  <c r="Q56" i="1"/>
  <c r="Q74" i="1"/>
  <c r="Q76" i="1"/>
  <c r="AD70" i="1"/>
  <c r="AE70" i="1" s="1"/>
  <c r="R70" i="1" s="1"/>
  <c r="Q65" i="1"/>
  <c r="Q47" i="1"/>
  <c r="Q58" i="1"/>
  <c r="Q45" i="1"/>
  <c r="Q48" i="1"/>
  <c r="Q66" i="1"/>
  <c r="Q61" i="1"/>
  <c r="Q64" i="1"/>
  <c r="Q57" i="1"/>
  <c r="Q44" i="1"/>
  <c r="Q22" i="1"/>
  <c r="Q40" i="1"/>
  <c r="Q41" i="1"/>
  <c r="Q42" i="1"/>
  <c r="AD101" i="1"/>
  <c r="AE101" i="1" s="1"/>
  <c r="R101" i="1" s="1"/>
  <c r="Q101" i="1"/>
  <c r="Q39" i="1"/>
  <c r="Q24" i="1"/>
  <c r="Q62" i="1"/>
  <c r="Q26" i="1"/>
  <c r="Q54" i="1"/>
  <c r="Q53" i="1"/>
  <c r="Q63" i="1"/>
  <c r="Q21" i="1"/>
  <c r="Q23" i="1"/>
  <c r="Q49" i="1"/>
  <c r="Q50" i="1"/>
  <c r="Q52" i="1"/>
  <c r="Q46" i="1"/>
  <c r="Q55" i="1"/>
  <c r="AM28" i="1"/>
  <c r="AN28" i="1" s="1"/>
  <c r="C23" i="11" s="1"/>
  <c r="AM27" i="1"/>
  <c r="AN27" i="1" s="1"/>
  <c r="C22" i="11" s="1"/>
  <c r="AM26" i="1"/>
  <c r="C21" i="11" s="1"/>
  <c r="Q25" i="1"/>
  <c r="AD108" i="1"/>
  <c r="AD93" i="1"/>
  <c r="AE93" i="1" s="1"/>
  <c r="R93" i="1" s="1"/>
  <c r="AC104" i="1"/>
  <c r="AC100" i="1"/>
  <c r="AD100" i="1" s="1"/>
  <c r="AE100" i="1" s="1"/>
  <c r="R100" i="1" s="1"/>
  <c r="AC86" i="1"/>
  <c r="Q86" i="1" s="1"/>
  <c r="AC79" i="1"/>
  <c r="AC73" i="1"/>
  <c r="Q73" i="1" s="1"/>
  <c r="AC117" i="1"/>
  <c r="AC98" i="1"/>
  <c r="AC96" i="1"/>
  <c r="Q96" i="1" s="1"/>
  <c r="AC92" i="1"/>
  <c r="AD92" i="1" s="1"/>
  <c r="AE92" i="1" s="1"/>
  <c r="R92" i="1" s="1"/>
  <c r="AC75" i="1"/>
  <c r="AD75" i="1" s="1"/>
  <c r="AE75" i="1" s="1"/>
  <c r="R75" i="1" s="1"/>
  <c r="AC69" i="1"/>
  <c r="AD69" i="1" s="1"/>
  <c r="AE69" i="1" s="1"/>
  <c r="R69" i="1" s="1"/>
  <c r="AC115" i="1"/>
  <c r="AD115" i="1" s="1"/>
  <c r="AE115" i="1" s="1"/>
  <c r="R115" i="1" s="1"/>
  <c r="AC107" i="1"/>
  <c r="AD107" i="1" s="1"/>
  <c r="AE107" i="1" s="1"/>
  <c r="R107" i="1" s="1"/>
  <c r="AD95" i="1"/>
  <c r="AE95" i="1" s="1"/>
  <c r="R95" i="1" s="1"/>
  <c r="Q77" i="1"/>
  <c r="AD77" i="1"/>
  <c r="AE77" i="1" s="1"/>
  <c r="R77" i="1" s="1"/>
  <c r="Q60" i="1"/>
  <c r="AD60" i="1"/>
  <c r="AE60" i="1" s="1"/>
  <c r="R60" i="1" s="1"/>
  <c r="AO27" i="13" l="1"/>
  <c r="AO29" i="13" s="1"/>
  <c r="AO28" i="13"/>
  <c r="AN26" i="1"/>
  <c r="Q115" i="1"/>
  <c r="Q107" i="1"/>
  <c r="AD98" i="1"/>
  <c r="AE98" i="1" s="1"/>
  <c r="R98" i="1" s="1"/>
  <c r="Q98" i="1"/>
  <c r="AD96" i="1"/>
  <c r="AE96" i="1" s="1"/>
  <c r="R96" i="1" s="1"/>
  <c r="AD117" i="1"/>
  <c r="AE117" i="1" s="1"/>
  <c r="R117" i="1" s="1"/>
  <c r="Q117" i="1"/>
  <c r="AD79" i="1"/>
  <c r="AE79" i="1" s="1"/>
  <c r="R79" i="1" s="1"/>
  <c r="Q79" i="1"/>
  <c r="AE108" i="1"/>
  <c r="R108" i="1" s="1"/>
  <c r="AN29" i="1" l="1"/>
  <c r="Q83" i="1"/>
  <c r="AD104" i="1"/>
  <c r="AE104" i="1" s="1"/>
  <c r="R104" i="1" s="1"/>
  <c r="Q104" i="1"/>
  <c r="AD73" i="1"/>
  <c r="AE73" i="1" s="1"/>
  <c r="R73" i="1" s="1"/>
  <c r="Q92" i="1"/>
  <c r="Q100" i="1"/>
  <c r="Q38" i="1"/>
  <c r="Q69" i="1"/>
  <c r="AD68" i="1"/>
  <c r="AE68" i="1" s="1"/>
  <c r="R68" i="1" s="1"/>
  <c r="Q75" i="1"/>
  <c r="AD86" i="1"/>
  <c r="AE86" i="1" s="1"/>
  <c r="R86" i="1" s="1"/>
  <c r="AO26" i="1" l="1"/>
  <c r="C32" i="11"/>
  <c r="C54" i="11" s="1"/>
  <c r="AO27" i="1"/>
  <c r="AO28" i="1"/>
  <c r="Q80" i="1" l="1"/>
  <c r="AD80" i="1"/>
  <c r="AE80" i="1" s="1"/>
  <c r="R80" i="1" s="1"/>
  <c r="Q85" i="1"/>
  <c r="AD85" i="1"/>
  <c r="AE85" i="1" s="1"/>
  <c r="R85" i="1" s="1"/>
  <c r="AC105" i="1"/>
  <c r="AC103" i="1"/>
  <c r="AC99" i="1"/>
  <c r="AC97" i="1"/>
  <c r="AC71" i="1"/>
  <c r="AC67" i="1"/>
  <c r="AC59" i="1"/>
  <c r="AC51" i="1"/>
  <c r="AC43" i="1"/>
  <c r="AC37" i="1"/>
  <c r="AC31" i="1"/>
  <c r="AC29" i="1"/>
  <c r="AC27" i="1"/>
  <c r="AC116" i="1"/>
  <c r="AC102" i="1"/>
  <c r="AC91" i="1"/>
  <c r="AC89" i="1"/>
  <c r="AC81" i="1"/>
  <c r="AC72" i="1"/>
  <c r="AC114" i="1"/>
  <c r="AD72" i="1" l="1"/>
  <c r="AE72" i="1" s="1"/>
  <c r="R72" i="1" s="1"/>
  <c r="Q72" i="1"/>
  <c r="Q103" i="1"/>
  <c r="AD103" i="1"/>
  <c r="AE103" i="1" s="1"/>
  <c r="R103" i="1" s="1"/>
  <c r="AD102" i="1"/>
  <c r="AE102" i="1" s="1"/>
  <c r="R102" i="1" s="1"/>
  <c r="Q102" i="1"/>
  <c r="AD99" i="1"/>
  <c r="AE99" i="1" s="1"/>
  <c r="R99" i="1" s="1"/>
  <c r="Q99" i="1"/>
  <c r="AD81" i="1"/>
  <c r="AE81" i="1" s="1"/>
  <c r="R81" i="1" s="1"/>
  <c r="Q81" i="1"/>
  <c r="Q89" i="1"/>
  <c r="AD89" i="1"/>
  <c r="AE89" i="1" s="1"/>
  <c r="R89" i="1" s="1"/>
  <c r="AD105" i="1"/>
  <c r="AE105" i="1" s="1"/>
  <c r="R105" i="1" s="1"/>
  <c r="Q105" i="1"/>
  <c r="Q91" i="1"/>
  <c r="AD91" i="1"/>
  <c r="AE91" i="1" s="1"/>
  <c r="R91" i="1" s="1"/>
  <c r="AD116" i="1"/>
  <c r="AE116" i="1" s="1"/>
  <c r="R116" i="1" s="1"/>
  <c r="Q116" i="1"/>
  <c r="Q67" i="1"/>
  <c r="AD67" i="1"/>
  <c r="AE67" i="1" s="1"/>
  <c r="R67" i="1" s="1"/>
  <c r="AD71" i="1"/>
  <c r="AE71" i="1" s="1"/>
  <c r="R71" i="1" s="1"/>
  <c r="Q71" i="1"/>
  <c r="AD31" i="1"/>
  <c r="AE31" i="1" s="1"/>
  <c r="R31" i="1" s="1"/>
  <c r="Q31" i="1"/>
  <c r="AD37" i="1"/>
  <c r="AE37" i="1" s="1"/>
  <c r="R37" i="1" s="1"/>
  <c r="Q37" i="1"/>
  <c r="AD43" i="1"/>
  <c r="AE43" i="1" s="1"/>
  <c r="R43" i="1" s="1"/>
  <c r="Q43" i="1"/>
  <c r="Q51" i="1"/>
  <c r="AD51" i="1"/>
  <c r="AE51" i="1" s="1"/>
  <c r="R51" i="1" s="1"/>
  <c r="AD59" i="1"/>
  <c r="AE59" i="1" s="1"/>
  <c r="R59" i="1" s="1"/>
  <c r="Q59" i="1"/>
  <c r="AD27" i="1"/>
  <c r="AE27" i="1" s="1"/>
  <c r="R27" i="1" s="1"/>
  <c r="Q27" i="1"/>
  <c r="AD114" i="1"/>
  <c r="AE114" i="1" s="1"/>
  <c r="R114" i="1" s="1"/>
  <c r="Q114" i="1"/>
  <c r="AD29" i="1"/>
  <c r="AE29" i="1" s="1"/>
  <c r="R29" i="1" s="1"/>
  <c r="Q29" i="1"/>
  <c r="AD97" i="1"/>
  <c r="AE97" i="1" s="1"/>
  <c r="R97" i="1" s="1"/>
  <c r="Q97" i="1"/>
  <c r="C24" i="11"/>
  <c r="D23" i="11" s="1"/>
  <c r="AI29" i="1" l="1"/>
  <c r="C18" i="11" s="1"/>
  <c r="AI27" i="1"/>
  <c r="C16" i="11" s="1"/>
  <c r="AI26" i="1"/>
  <c r="C15" i="11" s="1"/>
  <c r="AI28" i="1"/>
  <c r="C17" i="11" s="1"/>
  <c r="D21" i="11"/>
  <c r="D22" i="11"/>
  <c r="AI30" i="1" l="1"/>
  <c r="AJ28" i="1" s="1"/>
  <c r="D24" i="11"/>
  <c r="AJ27" i="1" l="1"/>
  <c r="AJ29" i="1"/>
  <c r="AJ26" i="1"/>
  <c r="C19" i="11"/>
  <c r="AJ30" i="1" l="1"/>
  <c r="D17" i="11"/>
  <c r="D18" i="11"/>
  <c r="D16" i="11"/>
  <c r="D15" i="11"/>
  <c r="D19" i="11" l="1"/>
  <c r="AO29" i="1" l="1"/>
  <c r="D32" i="11"/>
  <c r="D43" i="11" l="1"/>
  <c r="D40" i="11"/>
  <c r="D37" i="11"/>
  <c r="D33" i="11"/>
  <c r="D49" i="11"/>
  <c r="D35" i="11"/>
  <c r="D53" i="11"/>
  <c r="D36" i="11"/>
  <c r="D45" i="11"/>
  <c r="D52" i="11"/>
  <c r="D44" i="11"/>
  <c r="D47" i="11"/>
  <c r="D38" i="11"/>
  <c r="D42" i="11"/>
  <c r="D48" i="11"/>
  <c r="D50" i="11"/>
  <c r="D34" i="11"/>
  <c r="D51" i="11"/>
  <c r="D41" i="11"/>
  <c r="D46" i="11"/>
  <c r="D39" i="11"/>
  <c r="D54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MAQUIN</author>
  </authors>
  <commentList>
    <comment ref="G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3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MAQUIN</author>
  </authors>
  <commentList>
    <comment ref="G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7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7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7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7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7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7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7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7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Xavier MAQUIN</author>
  </authors>
  <commentList>
    <comment ref="G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Impératif de mise en production ou format concerné</t>
        </r>
      </text>
    </comment>
    <comment ref="J7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Désigne le responsable de l'action</t>
        </r>
      </text>
    </comment>
    <comment ref="K7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prévisionnelle fournie par le fournisseur</t>
        </r>
      </text>
    </comment>
    <comment ref="M7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Action prise en compte par le fournisseur</t>
        </r>
      </text>
    </comment>
    <comment ref="N7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Solution du fournisseur validée par le client</t>
        </r>
      </text>
    </comment>
    <comment ref="O7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L'action a été mise en œuvre par le fournisseur (contrôle CICAL à faire)</t>
        </r>
      </text>
    </comment>
    <comment ref="P7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Le client valide la cloture de l'action</t>
        </r>
      </text>
    </comment>
    <comment ref="S7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du passage en "A VALIDER"</t>
        </r>
      </text>
    </comment>
    <comment ref="U7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Xavier MAQUIN:</t>
        </r>
        <r>
          <rPr>
            <sz val="9"/>
            <color indexed="81"/>
            <rFont val="Tahoma"/>
            <family val="2"/>
          </rPr>
          <t xml:space="preserve">
Date de validation du client</t>
        </r>
      </text>
    </comment>
  </commentList>
</comments>
</file>

<file path=xl/sharedStrings.xml><?xml version="1.0" encoding="utf-8"?>
<sst xmlns="http://schemas.openxmlformats.org/spreadsheetml/2006/main" count="781" uniqueCount="312">
  <si>
    <t>Réserve/GPA/Amélioration</t>
  </si>
  <si>
    <t>MAINTENANCE</t>
  </si>
  <si>
    <t>CDP LOT</t>
  </si>
  <si>
    <t>ACTEMIUM</t>
  </si>
  <si>
    <t>M BOGAARTS</t>
  </si>
  <si>
    <t>RESERVE</t>
  </si>
  <si>
    <t>TRAVAUX NEUFS</t>
  </si>
  <si>
    <t>CICAL-XX</t>
  </si>
  <si>
    <t>DUGUIT</t>
  </si>
  <si>
    <t>X MAQUIN</t>
  </si>
  <si>
    <t>GPA</t>
  </si>
  <si>
    <t>ERGONOMIE</t>
  </si>
  <si>
    <t>FEGE</t>
  </si>
  <si>
    <t>V DESANLIS</t>
  </si>
  <si>
    <t>AMELIORATION</t>
  </si>
  <si>
    <t>PRODUCTION</t>
  </si>
  <si>
    <t>HEUFT</t>
  </si>
  <si>
    <t>DOCUMENTAIRE</t>
  </si>
  <si>
    <t>MHCS-PROD</t>
  </si>
  <si>
    <t>LBM INDUSTRIES</t>
  </si>
  <si>
    <t>oui</t>
  </si>
  <si>
    <t>QUALITE</t>
  </si>
  <si>
    <t>MHCS-MTN</t>
  </si>
  <si>
    <t>MARCEAU</t>
  </si>
  <si>
    <t>non</t>
  </si>
  <si>
    <t>INFO-INDUS</t>
  </si>
  <si>
    <t>MHCS-QUAL</t>
  </si>
  <si>
    <t>MSK</t>
  </si>
  <si>
    <t>étui</t>
  </si>
  <si>
    <t>SECURITE</t>
  </si>
  <si>
    <t>MHCS-SECU</t>
  </si>
  <si>
    <t>PE LABELLERS</t>
  </si>
  <si>
    <t>75cl</t>
  </si>
  <si>
    <t>ELECTRICITE</t>
  </si>
  <si>
    <t>MHCS-ELEC</t>
  </si>
  <si>
    <t>PERRIER</t>
  </si>
  <si>
    <t>150cl</t>
  </si>
  <si>
    <t>CSSCT</t>
  </si>
  <si>
    <t>MHCS-INFO</t>
  </si>
  <si>
    <t>SEDAM</t>
  </si>
  <si>
    <t>37,5cl</t>
  </si>
  <si>
    <t>MHCS-TN</t>
  </si>
  <si>
    <t>SIDEL</t>
  </si>
  <si>
    <t>Avancement punch-list</t>
  </si>
  <si>
    <t>verif cloturé / terminé</t>
  </si>
  <si>
    <t>ORGANISME CONTRÔLE</t>
  </si>
  <si>
    <t>SIDEL ENCAIS</t>
  </si>
  <si>
    <t>T</t>
  </si>
  <si>
    <t>Terminée</t>
  </si>
  <si>
    <t xml:space="preserve">vérif priorité / total lignes </t>
  </si>
  <si>
    <t>TECMA ARIES</t>
  </si>
  <si>
    <t>EC</t>
  </si>
  <si>
    <t>En cours</t>
  </si>
  <si>
    <t>ND</t>
  </si>
  <si>
    <t>Non Débutée</t>
  </si>
  <si>
    <t>AV</t>
  </si>
  <si>
    <t>A valider</t>
  </si>
  <si>
    <t>Total ligne</t>
  </si>
  <si>
    <t>Priorités</t>
  </si>
  <si>
    <t>1 : bloquant à court terme</t>
  </si>
  <si>
    <t>2 : bloquant à moyen terme</t>
  </si>
  <si>
    <t>3 : non bloquant</t>
  </si>
  <si>
    <t>P</t>
  </si>
  <si>
    <t>E</t>
  </si>
  <si>
    <t>M</t>
  </si>
  <si>
    <t>V</t>
  </si>
  <si>
    <t>TABLEAU DE SUIVI DES RESERVES &amp; ACTIONS</t>
  </si>
  <si>
    <t>N°</t>
  </si>
  <si>
    <t>Fournisseur</t>
  </si>
  <si>
    <t>Date</t>
  </si>
  <si>
    <t>Personne</t>
  </si>
  <si>
    <t>Domaine</t>
  </si>
  <si>
    <t>Priorité</t>
  </si>
  <si>
    <t>Production</t>
  </si>
  <si>
    <t>Désignation</t>
  </si>
  <si>
    <t>Commentaires</t>
  </si>
  <si>
    <t>Resp  action</t>
  </si>
  <si>
    <t>Échéance</t>
  </si>
  <si>
    <t>Prise</t>
  </si>
  <si>
    <t>Etude</t>
  </si>
  <si>
    <t>Mise</t>
  </si>
  <si>
    <t>Valid</t>
  </si>
  <si>
    <t>Avancement</t>
  </si>
  <si>
    <t>Status</t>
  </si>
  <si>
    <t>Date fin action</t>
  </si>
  <si>
    <t>Date fin action figée</t>
  </si>
  <si>
    <t>Validation client</t>
  </si>
  <si>
    <t>LOT 10-001</t>
  </si>
  <si>
    <t>SIDEL CONV</t>
  </si>
  <si>
    <t>S23</t>
  </si>
  <si>
    <t>LOT 10-002</t>
  </si>
  <si>
    <t>LOT 10-003</t>
  </si>
  <si>
    <t>LOT 10-004</t>
  </si>
  <si>
    <t>LOT 10-005</t>
  </si>
  <si>
    <t>LOT 10-006</t>
  </si>
  <si>
    <t>LOT 10-007</t>
  </si>
  <si>
    <t>LOT 10-008</t>
  </si>
  <si>
    <t>Actions</t>
  </si>
  <si>
    <t>LOT 10-009</t>
  </si>
  <si>
    <t>LOT 10-010</t>
  </si>
  <si>
    <t>LOT 10-011</t>
  </si>
  <si>
    <t>LOT 10-012</t>
  </si>
  <si>
    <t>LOT 10-013</t>
  </si>
  <si>
    <t>Total</t>
  </si>
  <si>
    <t>LOT 10-014</t>
  </si>
  <si>
    <t>LOT 10-015</t>
  </si>
  <si>
    <t>LOT 10-016</t>
  </si>
  <si>
    <t>LOT 10-017</t>
  </si>
  <si>
    <t>LOT 10-018</t>
  </si>
  <si>
    <t>LOT 10-019</t>
  </si>
  <si>
    <t>LOT 10-020</t>
  </si>
  <si>
    <t>LOT 10-021</t>
  </si>
  <si>
    <t>LOT 10-022</t>
  </si>
  <si>
    <t>LOT 10-023</t>
  </si>
  <si>
    <t>LOT 10-024</t>
  </si>
  <si>
    <t>LOT 10-025</t>
  </si>
  <si>
    <t>LOT 10-026</t>
  </si>
  <si>
    <t>LOT 10-027</t>
  </si>
  <si>
    <t>LOT 10-028</t>
  </si>
  <si>
    <t>LOT 10-029</t>
  </si>
  <si>
    <t>LOT 10-030</t>
  </si>
  <si>
    <t>LOT 10-031</t>
  </si>
  <si>
    <t>LOT 10-032</t>
  </si>
  <si>
    <t>LOT 10-033</t>
  </si>
  <si>
    <t>LOT 10-034</t>
  </si>
  <si>
    <t>LOT 10-035</t>
  </si>
  <si>
    <t>LOT 10-036</t>
  </si>
  <si>
    <t>LOT 10-037</t>
  </si>
  <si>
    <t>LOT 10-038</t>
  </si>
  <si>
    <t>LOT 10-039</t>
  </si>
  <si>
    <t>LOT 10-040</t>
  </si>
  <si>
    <t>LOT 10-041</t>
  </si>
  <si>
    <t>LOT 10-042</t>
  </si>
  <si>
    <t>LOT 10-043</t>
  </si>
  <si>
    <t>LOT 10-044</t>
  </si>
  <si>
    <t>LOT 10-045</t>
  </si>
  <si>
    <t>LOT 10-046</t>
  </si>
  <si>
    <t>LOT 10-047</t>
  </si>
  <si>
    <t>LOT 10-048</t>
  </si>
  <si>
    <t>LOT 10-049</t>
  </si>
  <si>
    <t>LOT 10-050</t>
  </si>
  <si>
    <t>LOT 10-051</t>
  </si>
  <si>
    <t>LOT 10-052</t>
  </si>
  <si>
    <t>LOT 10-053</t>
  </si>
  <si>
    <t>LOT 10-054</t>
  </si>
  <si>
    <t>LOT 10-055</t>
  </si>
  <si>
    <t>LOT 10-056</t>
  </si>
  <si>
    <t>LOT 10-057</t>
  </si>
  <si>
    <t>LOT 10-058</t>
  </si>
  <si>
    <t>LOT 10-059</t>
  </si>
  <si>
    <t>LOT 10-060</t>
  </si>
  <si>
    <t>LOT 10-061</t>
  </si>
  <si>
    <t>LOT 10-062</t>
  </si>
  <si>
    <t>LOT 10-063</t>
  </si>
  <si>
    <t>LOT 10-064</t>
  </si>
  <si>
    <t>LOT 10-065</t>
  </si>
  <si>
    <t>LOT 10-066</t>
  </si>
  <si>
    <t>LOT 10-067</t>
  </si>
  <si>
    <t>LOT 10-068</t>
  </si>
  <si>
    <t>LOT 10-069</t>
  </si>
  <si>
    <t>LOT 10-070</t>
  </si>
  <si>
    <t>LOT 10-071</t>
  </si>
  <si>
    <t>LOT 10-072</t>
  </si>
  <si>
    <t>LOT 10-073</t>
  </si>
  <si>
    <t>LOT 10-074</t>
  </si>
  <si>
    <t>LOT 10-075</t>
  </si>
  <si>
    <t>LOT 10-076</t>
  </si>
  <si>
    <t>LOT 10-077</t>
  </si>
  <si>
    <t>LOT 10-078</t>
  </si>
  <si>
    <t>LOT 10-079</t>
  </si>
  <si>
    <t>LOT 10-080</t>
  </si>
  <si>
    <t>LOT 10-081</t>
  </si>
  <si>
    <t>LOT 10-082</t>
  </si>
  <si>
    <t>LOT 10-083</t>
  </si>
  <si>
    <t>LOT 10-084</t>
  </si>
  <si>
    <t>LOT 10-085</t>
  </si>
  <si>
    <t>LOT 10-086</t>
  </si>
  <si>
    <t>LOT 10-087</t>
  </si>
  <si>
    <t>LOT 10-088</t>
  </si>
  <si>
    <t>LOT 10-089</t>
  </si>
  <si>
    <t>LOT 10-090</t>
  </si>
  <si>
    <t>LOT 10-091</t>
  </si>
  <si>
    <t>LOT 10-097</t>
  </si>
  <si>
    <t>LOT 10-098</t>
  </si>
  <si>
    <t>LOT 10-099</t>
  </si>
  <si>
    <t>LOT 10-100</t>
  </si>
  <si>
    <t>INTEGRER LES LIGNES AU DESSUS</t>
  </si>
  <si>
    <t>LOT 10-092</t>
  </si>
  <si>
    <t>LOT 10-093</t>
  </si>
  <si>
    <t>LOT 10-094</t>
  </si>
  <si>
    <t>LOT 10-095</t>
  </si>
  <si>
    <t>LOT 10-096</t>
  </si>
  <si>
    <t>CONTRAT</t>
  </si>
  <si>
    <r>
      <rPr>
        <b/>
        <sz val="11"/>
        <color rgb="FFFF0000"/>
        <rFont val="Calibri"/>
        <family val="2"/>
        <scheme val="minor"/>
      </rPr>
      <t>RESERVE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5" tint="-0.249977111117893"/>
        <rFont val="Calibri"/>
        <family val="2"/>
        <scheme val="minor"/>
      </rPr>
      <t>GPA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rgb="FF00B050"/>
        <rFont val="Calibri"/>
        <family val="2"/>
        <scheme val="minor"/>
      </rPr>
      <t>AMELIORATION</t>
    </r>
  </si>
  <si>
    <t/>
  </si>
  <si>
    <t>Plan d'ensemble TQC</t>
  </si>
  <si>
    <t>Schemas électriques format source</t>
  </si>
  <si>
    <t>listes des pièces détachées</t>
  </si>
  <si>
    <t>notice technique</t>
  </si>
  <si>
    <t>conformité armoire électrique</t>
  </si>
  <si>
    <t>conformité repérage</t>
  </si>
  <si>
    <t>fonctionnement a cadence</t>
  </si>
  <si>
    <t>sources,programmes et paramètres</t>
  </si>
  <si>
    <t>Déclaration de conformité</t>
  </si>
  <si>
    <t>sistéma</t>
  </si>
  <si>
    <t>LOT 10-STD</t>
  </si>
  <si>
    <t>LOT 20-STD</t>
  </si>
  <si>
    <t>LOT 20-001</t>
  </si>
  <si>
    <t>LOT 20-002</t>
  </si>
  <si>
    <t>LOT 20-003</t>
  </si>
  <si>
    <t>LOT 20-004</t>
  </si>
  <si>
    <t>LOT 20-005</t>
  </si>
  <si>
    <t>LOT 20-006</t>
  </si>
  <si>
    <t>LOT 20-007</t>
  </si>
  <si>
    <t>LOT 20-008</t>
  </si>
  <si>
    <t>LOT 20-009</t>
  </si>
  <si>
    <t>LOT 20-010</t>
  </si>
  <si>
    <t>LOT 20-011</t>
  </si>
  <si>
    <t>LOT 20-012</t>
  </si>
  <si>
    <t>LOT 20-013</t>
  </si>
  <si>
    <t>LOT 20-014</t>
  </si>
  <si>
    <t>LOT 20-015</t>
  </si>
  <si>
    <t>LOT 20-016</t>
  </si>
  <si>
    <t>LOT 20-017</t>
  </si>
  <si>
    <t>LOT 20-018</t>
  </si>
  <si>
    <t>LOT 20-019</t>
  </si>
  <si>
    <t>LOT 20-020</t>
  </si>
  <si>
    <t>LOT 20-021</t>
  </si>
  <si>
    <t>LOT 20-022</t>
  </si>
  <si>
    <t>LOT 20-023</t>
  </si>
  <si>
    <t>LOT 20-024</t>
  </si>
  <si>
    <t>LOT 20-025</t>
  </si>
  <si>
    <t>LOT 20-026</t>
  </si>
  <si>
    <t>LOT 20-027</t>
  </si>
  <si>
    <t>LOT 20-028</t>
  </si>
  <si>
    <t>LOT 20-029</t>
  </si>
  <si>
    <t>LOT 20-030</t>
  </si>
  <si>
    <t>LOT 20-031</t>
  </si>
  <si>
    <t>LOT 20-032</t>
  </si>
  <si>
    <t>LOT 20-033</t>
  </si>
  <si>
    <t>LOT 20-034</t>
  </si>
  <si>
    <t>LOT 20-035</t>
  </si>
  <si>
    <t>LOT 20-036</t>
  </si>
  <si>
    <t>LOT 20-037</t>
  </si>
  <si>
    <t>LOT 20-038</t>
  </si>
  <si>
    <t>LOT 20-039</t>
  </si>
  <si>
    <t>LOT 20-040</t>
  </si>
  <si>
    <t>LOT 20-041</t>
  </si>
  <si>
    <t>LOT 20-042</t>
  </si>
  <si>
    <t>LOT 20-043</t>
  </si>
  <si>
    <t>LOT 20-044</t>
  </si>
  <si>
    <t>LOT 20-045</t>
  </si>
  <si>
    <t>LOT 20-046</t>
  </si>
  <si>
    <t>LOT 20-047</t>
  </si>
  <si>
    <t>LOT 20-048</t>
  </si>
  <si>
    <t>LOT 20-049</t>
  </si>
  <si>
    <t>LOT 20-050</t>
  </si>
  <si>
    <t>LOT 20-051</t>
  </si>
  <si>
    <t>LOT 20-052</t>
  </si>
  <si>
    <t>LOT 20-053</t>
  </si>
  <si>
    <t>LOT 20-054</t>
  </si>
  <si>
    <t>LOT 20-055</t>
  </si>
  <si>
    <t>LOT 20-056</t>
  </si>
  <si>
    <t>LOT 20-057</t>
  </si>
  <si>
    <t>LOT 20-058</t>
  </si>
  <si>
    <t>LOT 20-059</t>
  </si>
  <si>
    <t>LOT 20-060</t>
  </si>
  <si>
    <t>LOT 20-061</t>
  </si>
  <si>
    <t>LOT 20-062</t>
  </si>
  <si>
    <t>LOT 20-063</t>
  </si>
  <si>
    <t>LOT 20-064</t>
  </si>
  <si>
    <t>LOT 20-065</t>
  </si>
  <si>
    <t>LOT 20-066</t>
  </si>
  <si>
    <t>LOT 20-067</t>
  </si>
  <si>
    <t>LOT 20-068</t>
  </si>
  <si>
    <t>LOT 20-069</t>
  </si>
  <si>
    <t>LOT 20-070</t>
  </si>
  <si>
    <t>LOT 20-071</t>
  </si>
  <si>
    <t>LOT 20-072</t>
  </si>
  <si>
    <t>LOT 20-073</t>
  </si>
  <si>
    <t>LOT 20-074</t>
  </si>
  <si>
    <t>LOT 20-075</t>
  </si>
  <si>
    <t>LOT 20-076</t>
  </si>
  <si>
    <t>LOT 20-077</t>
  </si>
  <si>
    <t>LOT 20-078</t>
  </si>
  <si>
    <t>LOT 20-079</t>
  </si>
  <si>
    <t>LOT 20-080</t>
  </si>
  <si>
    <t>LOT 20-081</t>
  </si>
  <si>
    <t>LOT 20-082</t>
  </si>
  <si>
    <t>LOT 20-083</t>
  </si>
  <si>
    <t>LOT 20-084</t>
  </si>
  <si>
    <t>LOT 20-085</t>
  </si>
  <si>
    <t>LOT 20-086</t>
  </si>
  <si>
    <t>LOT 20-087</t>
  </si>
  <si>
    <t>LOT 20-088</t>
  </si>
  <si>
    <t>LOT 20-089</t>
  </si>
  <si>
    <t>LOT 20-090</t>
  </si>
  <si>
    <t>LOT 20-091</t>
  </si>
  <si>
    <t>LOT 20-092</t>
  </si>
  <si>
    <t>LOT 20-093</t>
  </si>
  <si>
    <t>LOT 20-094</t>
  </si>
  <si>
    <t>LOT 20-095</t>
  </si>
  <si>
    <t>LOT 20-096</t>
  </si>
  <si>
    <t>LOT 20-097</t>
  </si>
  <si>
    <t>LOT 20-098</t>
  </si>
  <si>
    <t>LOT 20-099</t>
  </si>
  <si>
    <t>LOT 20-100</t>
  </si>
  <si>
    <t>HORS RESERVES STD</t>
  </si>
  <si>
    <t>test</t>
  </si>
  <si>
    <t>p</t>
  </si>
  <si>
    <t>test 3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</si>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</sst>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%"/>
    <numFmt numFmtId="165" formatCode="_-* #,##0_-;\-* #,##0_-;_-* &quot;-&quot;??_-;_-@_-"/>
    <numFmt numFmtId="166" formatCode="d/m/yy\ h:mm;@"/>
    <numFmt numFmtId="167" formatCode="dd/mm/yy;@"/>
  </numFmts>
  <fonts count="2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b/>
      <sz val="11"/>
      <color rgb="FF0070C0"/>
      <name val="Calibri"/>
      <family val="2"/>
      <scheme val="minor"/>
    </font>
    <font>
      <sz val="11"/>
      <color rgb="FF0070C0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Calibri Light"/>
      <family val="2"/>
      <scheme val="major"/>
    </font>
    <font>
      <b/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 Unicode MS"/>
    </font>
  </fonts>
  <fills count="1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59">
    <xf numFmtId="0" fontId="0" fillId="0" borderId="0" xfId="0"/>
    <xf numFmtId="0" fontId="1" fillId="0" borderId="0" xfId="0" applyFont="1" applyFill="1" applyBorder="1"/>
    <xf numFmtId="0" fontId="0" fillId="0" borderId="1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9" fontId="0" fillId="0" borderId="6" xfId="1" applyFont="1" applyFill="1" applyBorder="1"/>
    <xf numFmtId="0" fontId="0" fillId="0" borderId="1" xfId="0" applyFont="1" applyFill="1" applyBorder="1" applyAlignment="1">
      <alignment horizontal="center"/>
    </xf>
    <xf numFmtId="164" fontId="0" fillId="0" borderId="3" xfId="1" applyNumberFormat="1" applyFont="1" applyFill="1" applyBorder="1"/>
    <xf numFmtId="0" fontId="0" fillId="0" borderId="0" xfId="0" applyFill="1" applyBorder="1"/>
    <xf numFmtId="164" fontId="0" fillId="0" borderId="0" xfId="1" applyNumberFormat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0" fillId="2" borderId="1" xfId="0" applyFill="1" applyBorder="1"/>
    <xf numFmtId="0" fontId="0" fillId="3" borderId="13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8" borderId="12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65" fontId="0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/>
    <xf numFmtId="165" fontId="0" fillId="0" borderId="0" xfId="2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/>
    </xf>
    <xf numFmtId="14" fontId="0" fillId="0" borderId="1" xfId="0" applyNumberFormat="1" applyBorder="1"/>
    <xf numFmtId="166" fontId="0" fillId="0" borderId="1" xfId="0" applyNumberFormat="1" applyFill="1" applyBorder="1" applyAlignment="1">
      <alignment horizontal="center" vertical="center" wrapText="1"/>
    </xf>
    <xf numFmtId="49" fontId="0" fillId="0" borderId="1" xfId="0" applyNumberFormat="1" applyFill="1" applyBorder="1"/>
    <xf numFmtId="167" fontId="0" fillId="0" borderId="1" xfId="0" applyNumberFormat="1" applyFill="1" applyBorder="1" applyAlignment="1">
      <alignment horizontal="center" vertical="center" wrapText="1"/>
    </xf>
    <xf numFmtId="0" fontId="11" fillId="9" borderId="1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0" fontId="15" fillId="9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14" fillId="9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18" fillId="0" borderId="14" xfId="1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1" xfId="0" applyFont="1" applyBorder="1" applyAlignment="1">
      <alignment horizontal="center"/>
    </xf>
    <xf numFmtId="9" fontId="19" fillId="0" borderId="3" xfId="1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9" fontId="19" fillId="0" borderId="6" xfId="1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6" borderId="2" xfId="0" applyFont="1" applyFill="1" applyBorder="1" applyAlignment="1">
      <alignment horizontal="center"/>
    </xf>
    <xf numFmtId="0" fontId="19" fillId="8" borderId="12" xfId="0" applyFont="1" applyFill="1" applyBorder="1" applyAlignment="1">
      <alignment horizontal="center"/>
    </xf>
    <xf numFmtId="0" fontId="19" fillId="10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1" xfId="0" applyFont="1" applyBorder="1"/>
    <xf numFmtId="164" fontId="1" fillId="0" borderId="3" xfId="1" applyNumberFormat="1" applyFont="1" applyFill="1" applyBorder="1"/>
    <xf numFmtId="0" fontId="1" fillId="0" borderId="4" xfId="0" applyFont="1" applyBorder="1"/>
    <xf numFmtId="0" fontId="1" fillId="0" borderId="5" xfId="0" applyFont="1" applyBorder="1"/>
    <xf numFmtId="9" fontId="1" fillId="0" borderId="6" xfId="1" applyFont="1" applyFill="1" applyBorder="1"/>
    <xf numFmtId="167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49" fontId="4" fillId="9" borderId="1" xfId="0" applyNumberFormat="1" applyFont="1" applyFill="1" applyBorder="1" applyAlignment="1">
      <alignment horizontal="center" vertical="center" wrapText="1"/>
    </xf>
    <xf numFmtId="165" fontId="0" fillId="0" borderId="21" xfId="2" applyNumberFormat="1" applyFont="1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167" fontId="0" fillId="0" borderId="21" xfId="0" applyNumberFormat="1" applyFill="1" applyBorder="1" applyAlignment="1">
      <alignment horizontal="center" vertical="center" wrapText="1"/>
    </xf>
    <xf numFmtId="166" fontId="0" fillId="0" borderId="21" xfId="0" applyNumberForma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49" fontId="4" fillId="9" borderId="21" xfId="0" applyNumberFormat="1" applyFont="1" applyFill="1" applyBorder="1" applyAlignment="1">
      <alignment horizontal="center" vertical="center" wrapText="1"/>
    </xf>
    <xf numFmtId="0" fontId="11" fillId="9" borderId="21" xfId="0" applyFont="1" applyFill="1" applyBorder="1" applyAlignment="1" applyProtection="1">
      <alignment horizontal="center" vertical="center"/>
      <protection locked="0"/>
    </xf>
    <xf numFmtId="167" fontId="0" fillId="0" borderId="21" xfId="0" applyNumberFormat="1" applyBorder="1"/>
    <xf numFmtId="165" fontId="0" fillId="0" borderId="22" xfId="2" applyNumberFormat="1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167" fontId="0" fillId="0" borderId="22" xfId="0" applyNumberFormat="1" applyFill="1" applyBorder="1" applyAlignment="1">
      <alignment horizontal="center" vertical="center" wrapText="1"/>
    </xf>
    <xf numFmtId="166" fontId="0" fillId="0" borderId="22" xfId="0" applyNumberForma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14" fontId="4" fillId="0" borderId="22" xfId="0" applyNumberFormat="1" applyFont="1" applyBorder="1" applyAlignment="1">
      <alignment horizontal="center" vertical="center" wrapText="1"/>
    </xf>
    <xf numFmtId="49" fontId="4" fillId="9" borderId="22" xfId="0" applyNumberFormat="1" applyFont="1" applyFill="1" applyBorder="1" applyAlignment="1">
      <alignment horizontal="center" vertical="center" wrapText="1"/>
    </xf>
    <xf numFmtId="0" fontId="11" fillId="9" borderId="22" xfId="0" applyFont="1" applyFill="1" applyBorder="1" applyAlignment="1" applyProtection="1">
      <alignment horizontal="center" vertical="center"/>
      <protection locked="0"/>
    </xf>
    <xf numFmtId="167" fontId="0" fillId="0" borderId="22" xfId="0" applyNumberFormat="1" applyBorder="1"/>
    <xf numFmtId="0" fontId="4" fillId="0" borderId="2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1" fillId="0" borderId="0" xfId="0" applyFont="1" applyBorder="1"/>
    <xf numFmtId="9" fontId="1" fillId="0" borderId="0" xfId="1" applyFont="1" applyFill="1" applyBorder="1"/>
    <xf numFmtId="0" fontId="0" fillId="0" borderId="0" xfId="0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9" fontId="1" fillId="0" borderId="3" xfId="0" applyNumberFormat="1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9" fontId="1" fillId="0" borderId="6" xfId="0" applyNumberFormat="1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0" fillId="0" borderId="1" xfId="0" applyFont="1" applyBorder="1" applyAlignment="1"/>
    <xf numFmtId="0" fontId="21" fillId="0" borderId="1" xfId="0" applyFont="1" applyBorder="1" applyAlignment="1"/>
    <xf numFmtId="0" fontId="22" fillId="0" borderId="1" xfId="0" applyFont="1" applyBorder="1" applyAlignment="1"/>
    <xf numFmtId="9" fontId="18" fillId="0" borderId="1" xfId="1" applyFont="1" applyFill="1" applyBorder="1" applyAlignment="1" applyProtection="1">
      <alignment horizontal="center" vertical="center"/>
      <protection locked="0"/>
    </xf>
    <xf numFmtId="0" fontId="25" fillId="0" borderId="0" xfId="0" applyFont="1" applyAlignment="1">
      <alignment vertic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4" xfId="0" applyFont="1" applyFill="1" applyBorder="1" applyAlignment="1">
      <alignment horizontal="center" vertical="center" wrapText="1"/>
    </xf>
    <xf numFmtId="0" fontId="1" fillId="9" borderId="0" xfId="0" applyFont="1" applyFill="1" applyAlignment="1">
      <alignment vertical="center" wrapText="1"/>
    </xf>
    <xf numFmtId="0" fontId="1" fillId="9" borderId="0" xfId="0" applyFont="1" applyFill="1" applyAlignment="1">
      <alignment horizontal="center" vertical="center" wrapText="1"/>
    </xf>
    <xf numFmtId="0" fontId="9" fillId="9" borderId="0" xfId="0" applyFont="1" applyFill="1" applyAlignment="1">
      <alignment horizontal="center" vertical="center" wrapText="1"/>
    </xf>
    <xf numFmtId="0" fontId="13" fillId="9" borderId="0" xfId="0" applyFont="1" applyFill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23" fillId="9" borderId="0" xfId="0" applyFont="1" applyFill="1" applyBorder="1" applyAlignment="1">
      <alignment horizontal="center" vertical="center" wrapText="1"/>
    </xf>
    <xf numFmtId="0" fontId="20" fillId="9" borderId="0" xfId="0" applyFont="1" applyFill="1" applyBorder="1" applyAlignment="1">
      <alignment horizontal="center" vertical="center" wrapText="1"/>
    </xf>
    <xf numFmtId="0" fontId="0" fillId="9" borderId="0" xfId="0" applyFill="1" applyAlignment="1">
      <alignment vertical="center" wrapText="1"/>
    </xf>
    <xf numFmtId="0" fontId="0" fillId="9" borderId="0" xfId="0" applyFill="1" applyAlignment="1">
      <alignment horizontal="center" vertical="center" wrapText="1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3" fillId="7" borderId="18" xfId="0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center" vertical="center" wrapText="1"/>
    </xf>
    <xf numFmtId="0" fontId="20" fillId="7" borderId="20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</cellXfs>
  <cellStyles count="3">
    <cellStyle name="Milliers" xfId="2" builtinId="3"/>
    <cellStyle name="Normal" xfId="0" builtinId="0"/>
    <cellStyle name="Pourcentage" xfId="1" builtinId="5"/>
  </cellStyles>
  <dxfs count="48"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auto="1"/>
      </font>
    </dxf>
    <dxf>
      <font>
        <b/>
        <i val="0"/>
        <color theme="0" tint="-0.24994659260841701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  <dxf>
      <font>
        <b/>
        <i val="0"/>
        <color rgb="FF00B050"/>
      </font>
    </dxf>
    <dxf>
      <font>
        <b/>
        <i val="0"/>
        <color theme="5" tint="-0.24994659260841701"/>
      </font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  <fill>
        <patternFill>
          <bgColor rgb="FFFFCCCC"/>
        </patternFill>
      </fill>
    </dxf>
    <dxf>
      <font>
        <b/>
        <i val="0"/>
        <strike val="0"/>
        <color theme="0" tint="-0.499984740745262"/>
      </font>
      <fill>
        <patternFill>
          <bgColor theme="7" tint="0.79998168889431442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  <dxf>
      <font>
        <b/>
        <i val="0"/>
        <strike val="0"/>
        <color theme="0" tint="-0.499984740745262"/>
      </font>
      <fill>
        <patternFill>
          <bgColor theme="9" tint="0.79998168889431442"/>
        </patternFill>
      </fill>
    </dxf>
    <dxf>
      <font>
        <color rgb="FFFF0000"/>
      </font>
    </dxf>
    <dxf>
      <font>
        <color rgb="FFFFC000"/>
      </font>
    </dxf>
    <dxf>
      <font>
        <color rgb="FF92D050"/>
      </font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3200" u="sng"/>
              <a:t>AVANCEMENT</a:t>
            </a:r>
          </a:p>
        </c:rich>
      </c:tx>
      <c:layout>
        <c:manualLayout>
          <c:xMode val="edge"/>
          <c:yMode val="edge"/>
          <c:x val="0.28643318524768552"/>
          <c:y val="4.50102871542908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86C4-4435-BC7B-14C0FC17B8DE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4-86C4-4435-BC7B-14C0FC17B8D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282-4660-8280-78EE0BC36296}"/>
              </c:ext>
            </c:extLst>
          </c:dPt>
          <c:dPt>
            <c:idx val="3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C6A5-467B-88DA-33EF109E039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1282-4660-8280-78EE0BC362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6B3E-4860-8774-B76655248CD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C6A5-467B-88DA-33EF109E039E}"/>
              </c:ext>
            </c:extLst>
          </c:dPt>
          <c:dPt>
            <c:idx val="7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2-86C4-4435-BC7B-14C0FC17B8D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4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Champs!$B$15:$B$18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Champs!$C$15:$C$18</c:f>
              <c:numCache>
                <c:formatCode>General</c:formatCode>
                <c:ptCount val="4"/>
                <c:pt idx="0">
                  <c:v>5</c:v>
                </c:pt>
                <c:pt idx="1">
                  <c:v>6</c:v>
                </c:pt>
                <c:pt idx="2">
                  <c:v>3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6C4-4435-BC7B-14C0FC17B8DE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 u="sng"/>
              <a:t>PRIORITES</a:t>
            </a:r>
            <a:endParaRPr lang="fr-FR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brightRoom" dir="t"/>
            </a:scene3d>
            <a:sp3d prstMaterial="flat">
              <a:bevelT w="50800" h="101600" prst="angle"/>
              <a:contourClr>
                <a:srgbClr val="000000"/>
              </a:contourClr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791-412F-9520-B68308261DA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791-412F-9520-B68308261DA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791-412F-9520-B68308261DA7}"/>
              </c:ext>
            </c:extLst>
          </c:dPt>
          <c:cat>
            <c:numRef>
              <c:f>Champs!$B$21:$B$23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Champs!$C$21:$C$23</c:f>
              <c:numCache>
                <c:formatCode>General</c:formatCode>
                <c:ptCount val="3"/>
                <c:pt idx="0">
                  <c:v>5</c:v>
                </c:pt>
                <c:pt idx="1">
                  <c:v>7</c:v>
                </c:pt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E791-412F-9520-B68308261D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3971200"/>
        <c:axId val="353969664"/>
      </c:barChart>
      <c:valAx>
        <c:axId val="353969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971200"/>
        <c:crosses val="autoZero"/>
        <c:crossBetween val="between"/>
      </c:valAx>
      <c:catAx>
        <c:axId val="353971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3969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SIDEL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2-4FCE-4B3D-8D55-1703571C405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4FCE-4B3D-8D55-1703571C405E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4-4FCE-4B3D-8D55-1703571C405E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4FCE-4B3D-8D55-1703571C405E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96135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4FCE-4B3D-8D55-1703571C405E}"/>
                </c:ext>
              </c:extLst>
            </c:dLbl>
            <c:dLbl>
              <c:idx val="1"/>
              <c:layout>
                <c:manualLayout>
                  <c:x val="0.18591266611899604"/>
                  <c:y val="-3.153403391307400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-26477"/>
                        <a:gd name="adj4" fmla="val -11504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FCE-4B3D-8D55-1703571C405E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4FCE-4B3D-8D55-1703571C405E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81449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FCE-4B3D-8D55-1703571C405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'L10-SIDEL'!$AH$26:$AH$29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'L10-SIDEL'!$AI$26:$AI$29</c:f>
              <c:numCache>
                <c:formatCode>General</c:formatCode>
                <c:ptCount val="4"/>
                <c:pt idx="0">
                  <c:v>3</c:v>
                </c:pt>
                <c:pt idx="1">
                  <c:v>5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E-4B3D-8D55-1703571C405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SIDEL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7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3DBB-472C-BA42-E7699252844F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3DBB-472C-BA42-E7699252844F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3DBB-472C-BA42-E7699252844F}"/>
              </c:ext>
            </c:extLst>
          </c:dPt>
          <c:dLbls>
            <c:dLbl>
              <c:idx val="0"/>
              <c:layout>
                <c:manualLayout>
                  <c:x val="0.10684474123539224"/>
                  <c:y val="2.930672937229864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3DBB-472C-BA42-E7699252844F}"/>
                </c:ext>
              </c:extLst>
            </c:dLbl>
            <c:dLbl>
              <c:idx val="1"/>
              <c:layout>
                <c:manualLayout>
                  <c:x val="0.12237771614107502"/>
                  <c:y val="-9.6293374536375126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4861"/>
                        <a:gd name="adj2" fmla="val -1417"/>
                        <a:gd name="adj3" fmla="val 41502"/>
                        <a:gd name="adj4" fmla="val -4239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797492759148011"/>
                      <c:h val="0.1130422198215684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3DBB-472C-BA42-E7699252844F}"/>
                </c:ext>
              </c:extLst>
            </c:dLbl>
            <c:dLbl>
              <c:idx val="2"/>
              <c:layout>
                <c:manualLayout>
                  <c:x val="-6.4552031163049528E-2"/>
                  <c:y val="-8.7920188116895975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174646"/>
                        <a:gd name="adj4" fmla="val 140971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3DBB-472C-BA42-E7699252844F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'L10-SIDEL'!$AM$26:$AM$28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'L10-SIDEL'!$AN$26:$AN$28</c:f>
              <c:numCache>
                <c:formatCode>General</c:formatCode>
                <c:ptCount val="3"/>
                <c:pt idx="0">
                  <c:v>3</c:v>
                </c:pt>
                <c:pt idx="1">
                  <c:v>6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16A-49B9-824F-3BAB4D02592F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SIDEL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'L10-SIDEL'!$AH$46:$AJ$46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4-C998-4334-A785-5A3D9453D8A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6-C998-4334-A785-5A3D9453D8AB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C998-4334-A785-5A3D9453D8AB}"/>
              </c:ext>
            </c:extLst>
          </c:dPt>
          <c:dLbls>
            <c:dLbl>
              <c:idx val="0"/>
              <c:layout>
                <c:manualLayout>
                  <c:x val="4.9203908290783348E-3"/>
                  <c:y val="-0.2457865781147877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C998-4334-A785-5A3D9453D8AB}"/>
                </c:ext>
              </c:extLst>
            </c:dLbl>
            <c:dLbl>
              <c:idx val="1"/>
              <c:layout>
                <c:manualLayout>
                  <c:x val="1.0275577675242401E-2"/>
                  <c:y val="5.1879907205817873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55380"/>
                        <a:gd name="adj4" fmla="val 81601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C998-4334-A785-5A3D9453D8AB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998-4334-A785-5A3D9453D8AB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'L10-SIDEL'!$AH$47:$AH$49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'L10-SIDEL'!$AI$47:$AI$49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98-4334-A785-5A3D9453D8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'L10-SIDEL'!$AH$48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7-74EC-4EDA-9424-8E3A0EFBC698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'L10-SIDEL'!$AH$47:$AH$49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'L10-SIDEL'!$AI$48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C998-4334-A785-5A3D9453D8AB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'L10-SIDEL'!$AH$49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74EC-4EDA-9424-8E3A0EFBC698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'L10-SIDEL'!$AH$47:$AH$49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'L10-SIDEL'!$AI$49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998-4334-A785-5A3D9453D8AB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ETAT AVANCEMENT</a:t>
            </a:r>
            <a:r>
              <a:rPr lang="fr-FR" sz="1600" baseline="0">
                <a:solidFill>
                  <a:sysClr val="windowText" lastClr="000000"/>
                </a:solidFill>
              </a:rPr>
              <a:t> LOT FEGE </a:t>
            </a:r>
            <a:endParaRPr lang="fr-FR" sz="16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8.3955401762626277E-3"/>
          <c:y val="1.6818151420306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EBB-4E4C-8820-B4088AA8A9EE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EBB-4E4C-8820-B4088AA8A9EE}"/>
              </c:ext>
            </c:extLst>
          </c:dPt>
          <c:dPt>
            <c:idx val="2"/>
            <c:bubble3D val="0"/>
            <c:spPr>
              <a:solidFill>
                <a:schemeClr val="bg1">
                  <a:lumMod val="5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EEBB-4E4C-8820-B4088AA8A9EE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EEBB-4E4C-8820-B4088AA8A9EE}"/>
              </c:ext>
            </c:extLst>
          </c:dPt>
          <c:dLbls>
            <c:dLbl>
              <c:idx val="0"/>
              <c:layout>
                <c:manualLayout>
                  <c:x val="0.17368156966379894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44E4DA2-78F9-470F-863D-C9CFB183FCCC}" type="CATEGORYNAME">
                      <a:rPr lang="en-US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[NOM DE CATÉGORIE]</a:t>
                    </a:fld>
                    <a:r>
                      <a:rPr lang="en-US">
                        <a:solidFill>
                          <a:srgbClr val="00B050"/>
                        </a:solidFill>
                      </a:rPr>
                      <a:t>ERMINEES</a:t>
                    </a:r>
                    <a:r>
                      <a:rPr lang="en-US" baseline="0"/>
                      <a:t>
</a:t>
                    </a:r>
                    <a:fld id="{81370E12-AC03-4292-8E60-7B6E5E6538DB}" type="PERCENTAGE">
                      <a:rPr lang="en-US" baseline="0">
                        <a:solidFill>
                          <a:srgbClr val="00B05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/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-2800"/>
                        <a:gd name="adj3" fmla="val 25371"/>
                        <a:gd name="adj4" fmla="val -136336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EBB-4E4C-8820-B4088AA8A9EE}"/>
                </c:ext>
              </c:extLst>
            </c:dLbl>
            <c:dLbl>
              <c:idx val="1"/>
              <c:layout>
                <c:manualLayout>
                  <c:x val="0.6105577112242081"/>
                  <c:y val="-0.5665133772355474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 EN COURS</a:t>
                    </a:r>
                    <a:r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t>
</a:t>
                    </a:r>
                    <a:fld id="{FDC98F57-D046-4C22-B927-3AC89EB33E28}" type="PERCENTAGE">
                      <a:rPr lang="en-US" baseline="0">
                        <a:solidFill>
                          <a:schemeClr val="accent4">
                            <a:lumMod val="60000"/>
                            <a:lumOff val="4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C000">
                      <a:lumMod val="60000"/>
                      <a:lumOff val="4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sysClr val="window" lastClr="FFFFFF">
                      <a:alpha val="40000"/>
                    </a:sys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46394"/>
                        <a:gd name="adj2" fmla="val -3883"/>
                        <a:gd name="adj3" fmla="val 138120"/>
                        <a:gd name="adj4" fmla="val -13862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6491543689572846"/>
                      <c:h val="0.136885185658486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EBB-4E4C-8820-B4088AA8A9EE}"/>
                </c:ext>
              </c:extLst>
            </c:dLbl>
            <c:dLbl>
              <c:idx val="2"/>
              <c:layout>
                <c:manualLayout>
                  <c:x val="-1.2794112123520591E-2"/>
                  <c:y val="0.11772705994214291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NON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 D</a:t>
                    </a:r>
                    <a:r>
                      <a:rPr lang="en-US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EMARREES</a:t>
                    </a:r>
                    <a:r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t>
</a:t>
                    </a:r>
                    <a:fld id="{28225435-2A80-4490-A785-266E0690A31C}" type="PERCENTAGE">
                      <a:rPr lang="en-US" baseline="0">
                        <a:solidFill>
                          <a:schemeClr val="bg1">
                            <a:lumMod val="50000"/>
                          </a:schemeClr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chemeClr val="bg1">
                          <a:lumMod val="5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ysClr val="window" lastClr="FFFFFF">
                      <a:lumMod val="50000"/>
                    </a:sys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5745"/>
                        <a:gd name="adj2" fmla="val 48525"/>
                        <a:gd name="adj3" fmla="val -128629"/>
                        <a:gd name="adj4" fmla="val 109780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EBB-4E4C-8820-B4088AA8A9EE}"/>
                </c:ext>
              </c:extLst>
            </c:dLbl>
            <c:dLbl>
              <c:idx val="3"/>
              <c:layout>
                <c:manualLayout>
                  <c:x val="-0.11741852596989226"/>
                  <c:y val="1.2613613565229597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1000" b="1" i="0" u="none" strike="noStrike" kern="1200" baseline="0">
                        <a:solidFill>
                          <a:schemeClr val="lt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rgbClr val="00B0F0"/>
                        </a:solidFill>
                      </a:rPr>
                      <a:t> A VALIDER</a:t>
                    </a:r>
                    <a:r>
                      <a:rPr lang="en-US" baseline="0">
                        <a:solidFill>
                          <a:srgbClr val="00B0F0"/>
                        </a:solidFill>
                      </a:rPr>
                      <a:t>
</a:t>
                    </a:r>
                    <a:fld id="{20F27F5F-FBC1-4F60-88B9-FD999B4C5A55}" type="PERCENTAGE">
                      <a:rPr lang="en-US" baseline="0">
                        <a:solidFill>
                          <a:srgbClr val="00B0F0"/>
                        </a:solidFill>
                      </a:rPr>
                      <a:pPr>
                        <a:defRPr/>
                      </a:pPr>
                      <a:t>[POURCENTAGE]</a:t>
                    </a:fld>
                    <a:endParaRPr lang="en-US" baseline="0">
                      <a:solidFill>
                        <a:srgbClr val="00B0F0"/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F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>
                  <a:outerShdw blurRad="50800" dist="38100" dir="2700000" algn="tl" rotWithShape="0">
                    <a:prstClr val="black">
                      <a:alpha val="40000"/>
                    </a:prstClr>
                  </a:outerShdw>
                </a:effectLst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1410"/>
                        <a:gd name="adj2" fmla="val 97315"/>
                        <a:gd name="adj3" fmla="val 65466"/>
                        <a:gd name="adj4" fmla="val 203171"/>
                      </a:avLst>
                    </a:prstGeom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</c15:spPr>
                  <c15:layout>
                    <c:manualLayout>
                      <c:w val="0.1382920959187624"/>
                      <c:h val="0.1158624963831042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EBB-4E4C-8820-B4088AA8A9E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'L20-FEGE'!$AH$26:$AH$29</c:f>
              <c:strCache>
                <c:ptCount val="4"/>
                <c:pt idx="0">
                  <c:v>T</c:v>
                </c:pt>
                <c:pt idx="1">
                  <c:v>EC</c:v>
                </c:pt>
                <c:pt idx="2">
                  <c:v>ND</c:v>
                </c:pt>
                <c:pt idx="3">
                  <c:v>AV</c:v>
                </c:pt>
              </c:strCache>
            </c:strRef>
          </c:cat>
          <c:val>
            <c:numRef>
              <c:f>'L20-FEGE'!$AI$26:$AI$29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EBB-4E4C-8820-B4088AA8A9EE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600">
                <a:solidFill>
                  <a:sysClr val="windowText" lastClr="000000"/>
                </a:solidFill>
              </a:rPr>
              <a:t>PRIORITES LOT</a:t>
            </a:r>
            <a:r>
              <a:rPr lang="fr-FR" sz="1600" baseline="0">
                <a:solidFill>
                  <a:sysClr val="windowText" lastClr="000000"/>
                </a:solidFill>
              </a:rPr>
              <a:t> FEGE</a:t>
            </a:r>
          </a:p>
        </c:rich>
      </c:tx>
      <c:layout>
        <c:manualLayout>
          <c:xMode val="edge"/>
          <c:yMode val="edge"/>
          <c:x val="1.1234139773979031E-2"/>
          <c:y val="7.7777000096960376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75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7830860520673251E-2"/>
          <c:y val="0.19194689396065207"/>
          <c:w val="0.82433827895865353"/>
          <c:h val="0.68350684533919115"/>
        </c:manualLayout>
      </c:layout>
      <c:pie3D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479E-43D7-9800-8068EB79D191}"/>
              </c:ext>
            </c:extLst>
          </c:dPt>
          <c:dPt>
            <c:idx val="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479E-43D7-9800-8068EB79D191}"/>
              </c:ext>
            </c:extLst>
          </c:dPt>
          <c:dPt>
            <c:idx val="2"/>
            <c:bubble3D val="0"/>
            <c:explosion val="3"/>
            <c:spPr>
              <a:solidFill>
                <a:srgbClr val="92D05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479E-43D7-9800-8068EB79D191}"/>
              </c:ext>
            </c:extLst>
          </c:dPt>
          <c:dLbls>
            <c:dLbl>
              <c:idx val="0"/>
              <c:layout>
                <c:manualLayout>
                  <c:x val="6.3091129152897427E-2"/>
                  <c:y val="-0.18679932474474054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rgbClr val="FF0000"/>
                        </a:solidFill>
                      </a:rPr>
                      <a:t>PRIORITE 1 : </a:t>
                    </a:r>
                    <a:fld id="{9D8E2C20-90C8-46B9-A754-55A5B1FDFEBB}" type="PERCENTAGE">
                      <a:rPr lang="en-US" b="1" baseline="0">
                        <a:solidFill>
                          <a:srgbClr val="FF0000"/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rgbClr val="FF0000"/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56249"/>
                        <a:gd name="adj2" fmla="val -567"/>
                        <a:gd name="adj3" fmla="val 78018"/>
                        <a:gd name="adj4" fmla="val -58835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9346943067842731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79E-43D7-9800-8068EB79D191}"/>
                </c:ext>
              </c:extLst>
            </c:dLbl>
            <c:dLbl>
              <c:idx val="1"/>
              <c:layout>
                <c:manualLayout>
                  <c:x val="-0.11135843770823983"/>
                  <c:y val="2.195334086328132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t>PRIORITE 2 : </a:t>
                    </a:r>
                    <a:fld id="{1BB88A27-4A62-4A05-A18B-9214D6A9E0B4}" type="PERCENTAGE">
                      <a:rPr lang="en-US" b="1" baseline="0">
                        <a:solidFill>
                          <a:schemeClr val="accent4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4">
                          <a:lumMod val="20000"/>
                          <a:lumOff val="8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FFC000">
                      <a:lumMod val="20000"/>
                      <a:lumOff val="8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11672"/>
                        <a:gd name="adj2" fmla="val 48918"/>
                        <a:gd name="adj3" fmla="val 195703"/>
                        <a:gd name="adj4" fmla="val 153888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185522146519251"/>
                      <c:h val="0.113042328025340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79E-43D7-9800-8068EB79D191}"/>
                </c:ext>
              </c:extLst>
            </c:dLbl>
            <c:dLbl>
              <c:idx val="2"/>
              <c:layout>
                <c:manualLayout>
                  <c:x val="0.10125104828217717"/>
                  <c:y val="-5.1223017240327559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t>PRIORITE 3 : </a:t>
                    </a:r>
                    <a:fld id="{D7A38B44-3611-4458-B19B-7AA2D1233E56}" type="PERCENTAGE">
                      <a:rPr lang="en-US" b="1" baseline="0">
                        <a:solidFill>
                          <a:schemeClr val="accent6">
                            <a:lumMod val="40000"/>
                            <a:lumOff val="60000"/>
                          </a:schemeClr>
                        </a:solidFill>
                      </a:rPr>
                      <a:pPr>
                        <a:defRPr b="1"/>
                      </a:pPr>
                      <a:t>[POURCENTAGE]</a:t>
                    </a:fld>
                    <a:endParaRPr lang="en-US" b="1" baseline="0">
                      <a:solidFill>
                        <a:schemeClr val="accent6">
                          <a:lumMod val="40000"/>
                          <a:lumOff val="60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>
                    <a:alpha val="75000"/>
                  </a:sysClr>
                </a:solidFill>
                <a:ln w="9525" cap="flat" cmpd="sng" algn="ctr">
                  <a:solidFill>
                    <a:srgbClr val="70AD47">
                      <a:lumMod val="40000"/>
                      <a:lumOff val="60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0567"/>
                        <a:gd name="adj2" fmla="val 50988"/>
                        <a:gd name="adj3" fmla="val 290849"/>
                        <a:gd name="adj4" fmla="val -6700"/>
                      </a:avLst>
                    </a:prstGeom>
                    <a:noFill/>
                    <a:ln>
                      <a:noFill/>
                    </a:ln>
                  </c15:spPr>
                  <c15:layout>
                    <c:manualLayout>
                      <c:w val="0.18011383802400327"/>
                      <c:h val="9.2108841698498034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79E-43D7-9800-8068EB79D191}"/>
                </c:ext>
              </c:extLst>
            </c:dLbl>
            <c:spPr>
              <a:solidFill>
                <a:sysClr val="window" lastClr="FFFFFF">
                  <a:alpha val="75000"/>
                </a:sysClr>
              </a:solidFill>
              <a:ln w="9525"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numRef>
              <c:f>'L20-FEGE'!$AM$26:$AM$28</c:f>
              <c:numCache>
                <c:formatCode>General</c:formatCode>
                <c:ptCount val="3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cat>
          <c:val>
            <c:numRef>
              <c:f>'L20-FEGE'!$AN$26:$AN$28</c:f>
              <c:numCache>
                <c:formatCode>General</c:formatCode>
                <c:ptCount val="3"/>
                <c:pt idx="0">
                  <c:v>4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79E-43D7-9800-8068EB79D191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b="1" baseline="0">
                <a:solidFill>
                  <a:sysClr val="windowText" lastClr="000000"/>
                </a:solidFill>
              </a:rPr>
              <a:t>RESERVES - GPA- AMELIORATIONS LOT FEGE </a:t>
            </a:r>
            <a:endParaRPr lang="en-US" sz="16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7.2710207350469239E-3"/>
          <c:y val="1.3066371059074636E-2"/>
        </c:manualLayout>
      </c:layout>
      <c:overlay val="0"/>
      <c:spPr>
        <a:noFill/>
        <a:ln cmpd="dbl">
          <a:noFill/>
        </a:ln>
        <a:effectLst/>
      </c:sp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810575137663196"/>
          <c:y val="0.3190616575480818"/>
          <c:w val="0.70818257929982598"/>
          <c:h val="0.57886000839218632"/>
        </c:manualLayout>
      </c:layout>
      <c:pie3DChart>
        <c:varyColors val="1"/>
        <c:ser>
          <c:idx val="0"/>
          <c:order val="0"/>
          <c:tx>
            <c:strRef>
              <c:f>'L20-FEGE'!$AH$46:$AJ$46</c:f>
              <c:strCache>
                <c:ptCount val="1"/>
                <c:pt idx="0">
                  <c:v>RESERVE/GPA/AMELIORATION</c:v>
                </c:pt>
              </c:strCache>
            </c:strRef>
          </c:tx>
          <c:dPt>
            <c:idx val="0"/>
            <c:bubble3D val="0"/>
            <c:spPr>
              <a:solidFill>
                <a:srgbClr val="FF000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425B-40C3-A932-28370A2FAFF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3-425B-40C3-A932-28370A2FAFF4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25400"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5-425B-40C3-A932-28370A2FAFF4}"/>
              </c:ext>
            </c:extLst>
          </c:dPt>
          <c:dLbls>
            <c:dLbl>
              <c:idx val="0"/>
              <c:layout>
                <c:manualLayout>
                  <c:x val="-3.797512890210579E-2"/>
                  <c:y val="-0.15689760676502329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D074D11A-4FDA-491B-9661-635FEA501173}" type="CATEGORYNAME">
                      <a:rPr lang="en-US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t> </a:t>
                    </a:r>
                    <a:fld id="{F0E0D218-D537-4F5F-A800-5FBD1ED97947}" type="PERCENTAGE">
                      <a:rPr lang="en-US" baseline="0">
                        <a:ln>
                          <a:solidFill>
                            <a:srgbClr val="FF000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FF000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FF000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99710"/>
                        <a:gd name="adj2" fmla="val 53733"/>
                        <a:gd name="adj3" fmla="val 177558"/>
                        <a:gd name="adj4" fmla="val -7058"/>
                      </a:avLst>
                    </a:prstGeom>
                  </c15:spPr>
                  <c15:layout>
                    <c:manualLayout>
                      <c:w val="0.1898943049717135"/>
                      <c:h val="0.1153624683982792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425B-40C3-A932-28370A2FAFF4}"/>
                </c:ext>
              </c:extLst>
            </c:dLbl>
            <c:dLbl>
              <c:idx val="1"/>
              <c:layout>
                <c:manualLayout>
                  <c:x val="0.34628984481458702"/>
                  <c:y val="-5.502664001221181E-2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="1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  <a:solidFill>
                          <a:schemeClr val="accent2">
                            <a:lumMod val="75000"/>
                          </a:schemeClr>
                        </a:solidFill>
                      </a:rPr>
                      <a:t>GPA </a:t>
                    </a:r>
                    <a:fld id="{F7F65BDD-EEEE-4FED-86B4-2AF153A164C1}" type="PERCENTAGE">
                      <a:rPr lang="en-US" baseline="0">
                        <a:ln>
                          <a:solidFill>
                            <a:schemeClr val="accent2">
                              <a:lumMod val="75000"/>
                            </a:schemeClr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chemeClr val="accent2">
                                <a:lumMod val="75000"/>
                              </a:schemeClr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="1" baseline="0">
                      <a:ln>
                        <a:solidFill>
                          <a:schemeClr val="accent2">
                            <a:lumMod val="75000"/>
                          </a:schemeClr>
                        </a:solidFill>
                      </a:ln>
                      <a:solidFill>
                        <a:schemeClr val="accent2">
                          <a:lumMod val="75000"/>
                        </a:schemeClr>
                      </a:solidFill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ED7D31">
                      <a:lumMod val="75000"/>
                    </a:srgbClr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-699"/>
                        <a:gd name="adj2" fmla="val 51432"/>
                        <a:gd name="adj3" fmla="val -88930"/>
                        <a:gd name="adj4" fmla="val -5844"/>
                      </a:avLst>
                    </a:prstGeom>
                  </c15:spPr>
                  <c15:layout>
                    <c:manualLayout>
                      <c:w val="0.19417335263898719"/>
                      <c:h val="0.1324744810927289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425B-40C3-A932-28370A2FAFF4}"/>
                </c:ext>
              </c:extLst>
            </c:dLbl>
            <c:dLbl>
              <c:idx val="2"/>
              <c:layout>
                <c:manualLayout>
                  <c:x val="3.9442128535906271E-2"/>
                  <c:y val="-0.10837754559320618"/>
                </c:manualLayout>
              </c:layout>
              <c:tx>
                <c:rich>
                  <a:bodyPr rot="0" spcFirstLastPara="1" vertOverflow="clip" horzOverflow="clip" vert="horz" wrap="square" lIns="36576" tIns="18288" rIns="36576" bIns="18288" anchor="ctr" anchorCtr="1">
                    <a:spAutoFit/>
                  </a:bodyPr>
                  <a:lstStyle/>
                  <a:p>
                    <a:pPr>
                      <a:defRPr sz="900" b="0" i="0" u="none" strike="noStrike" kern="1200" baseline="0">
                        <a:ln>
                          <a:solidFill>
                            <a:srgbClr val="00B050"/>
                          </a:solidFill>
                        </a:ln>
                        <a:solidFill>
                          <a:schemeClr val="dk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F3F72DCD-8F4F-4E45-9DCB-7AA738BCA22D}" type="CATEGORYNAME">
                      <a:rPr lang="en-US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r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t> </a:t>
                    </a:r>
                    <a:fld id="{E49B56B2-3117-4949-A64E-7E618D203FA5}" type="PERCENTAGE">
                      <a:rPr lang="en-US" baseline="0">
                        <a:ln>
                          <a:solidFill>
                            <a:srgbClr val="00B050"/>
                          </a:solidFill>
                        </a:ln>
                      </a:rPr>
                      <a:pPr>
                        <a:defRPr sz="900" b="0" i="0" u="none" strike="noStrike" kern="1200" baseline="0">
                          <a:ln>
                            <a:solidFill>
                              <a:srgbClr val="00B050"/>
                            </a:solidFill>
                          </a:ln>
                          <a:solidFill>
                            <a:schemeClr val="dk1">
                              <a:lumMod val="65000"/>
                              <a:lumOff val="3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[POURCENTAGE]</a:t>
                    </a:fld>
                    <a:endParaRPr lang="en-US" baseline="0">
                      <a:ln>
                        <a:solidFill>
                          <a:srgbClr val="00B050"/>
                        </a:solidFill>
                      </a:ln>
                    </a:endParaRPr>
                  </a:p>
                </c:rich>
              </c:tx>
              <c:spPr>
                <a:solidFill>
                  <a:sysClr val="window" lastClr="FFFFFF"/>
                </a:solidFill>
                <a:ln w="9525" cap="flat" cmpd="sng" algn="ctr">
                  <a:solidFill>
                    <a:srgbClr val="00B050"/>
                  </a:solidFill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borderCallout1">
                      <a:avLst>
                        <a:gd name="adj1" fmla="val 101073"/>
                        <a:gd name="adj2" fmla="val 46775"/>
                        <a:gd name="adj3" fmla="val 193892"/>
                        <a:gd name="adj4" fmla="val 86686"/>
                      </a:avLst>
                    </a:prstGeom>
                  </c15:spPr>
                  <c15:layout>
                    <c:manualLayout>
                      <c:w val="0.22045338335645012"/>
                      <c:h val="9.389172591971700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425B-40C3-A932-28370A2FAFF4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solidFill>
                        <a:srgbClr val="00B050"/>
                      </a:solidFill>
                    </a:ln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1">
                    <a:avLst/>
                  </a:prstGeom>
                </c15:spPr>
              </c:ext>
            </c:extLst>
          </c:dLbls>
          <c:cat>
            <c:strRef>
              <c:f>'L20-FEGE'!$AH$47:$AH$49</c:f>
              <c:strCache>
                <c:ptCount val="3"/>
                <c:pt idx="0">
                  <c:v>RESERVE</c:v>
                </c:pt>
                <c:pt idx="1">
                  <c:v>GPA</c:v>
                </c:pt>
                <c:pt idx="2">
                  <c:v>AMELIORATION</c:v>
                </c:pt>
              </c:strCache>
            </c:strRef>
          </c:cat>
          <c:val>
            <c:numRef>
              <c:f>'L20-FEGE'!$AI$47:$AI$49</c:f>
              <c:numCache>
                <c:formatCode>General</c:formatCode>
                <c:ptCount val="3"/>
                <c:pt idx="0">
                  <c:v>3</c:v>
                </c:pt>
                <c:pt idx="1">
                  <c:v>1</c:v>
                </c:pt>
                <c:pt idx="2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25B-40C3-A932-28370A2FA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'L20-FEGE'!$AH$48</c15:sqref>
                        </c15:formulaRef>
                      </c:ext>
                    </c:extLst>
                    <c:strCache>
                      <c:ptCount val="1"/>
                      <c:pt idx="0">
                        <c:v>GPA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>
                    <c:ext xmlns:c16="http://schemas.microsoft.com/office/drawing/2014/chart" uri="{C3380CC4-5D6E-409C-BE32-E72D297353CC}">
                      <c16:uniqueId val="{00000008-425B-40C3-A932-28370A2FAFF4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'L20-FEGE'!$AH$47:$AH$49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'L20-FEGE'!$AI$48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425B-40C3-A932-28370A2FAFF4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'L20-FEGE'!$AH$49</c15:sqref>
                        </c15:formulaRef>
                      </c:ext>
                    </c:extLst>
                    <c:strCache>
                      <c:ptCount val="1"/>
                      <c:pt idx="0">
                        <c:v>AMELIORATION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25400">
                      <a:solidFill>
                        <a:schemeClr val="lt1"/>
                      </a:solidFill>
                    </a:ln>
                    <a:effectLst/>
                    <a:sp3d contourW="25400">
                      <a:contourClr>
                        <a:schemeClr val="lt1"/>
                      </a:contourClr>
                    </a:sp3d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425B-40C3-A932-28370A2FAFF4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'L20-FEGE'!$AH$47:$AH$49</c15:sqref>
                        </c15:formulaRef>
                      </c:ext>
                    </c:extLst>
                    <c:strCache>
                      <c:ptCount val="3"/>
                      <c:pt idx="0">
                        <c:v>RESERVE</c:v>
                      </c:pt>
                      <c:pt idx="1">
                        <c:v>GPA</c:v>
                      </c:pt>
                      <c:pt idx="2">
                        <c:v>AMELIORATION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'L20-FEGE'!$AI$49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425B-40C3-A932-28370A2FAFF4}"/>
                  </c:ext>
                </c:extLst>
              </c15:ser>
            </c15:filteredPieSeries>
          </c:ext>
        </c:extLst>
      </c:pie3D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47625</xdr:rowOff>
        </xdr:from>
        <xdr:to>
          <xdr:col>5</xdr:col>
          <xdr:colOff>742950</xdr:colOff>
          <xdr:row>1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61232</xdr:rowOff>
    </xdr:from>
    <xdr:to>
      <xdr:col>8</xdr:col>
      <xdr:colOff>123825</xdr:colOff>
      <xdr:row>37</xdr:row>
      <xdr:rowOff>66675</xdr:rowOff>
    </xdr:to>
    <xdr:graphicFrame macro="">
      <xdr:nvGraphicFramePr>
        <xdr:cNvPr id="6" name="Graphique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485775</xdr:colOff>
      <xdr:row>1</xdr:row>
      <xdr:rowOff>28575</xdr:rowOff>
    </xdr:from>
    <xdr:to>
      <xdr:col>17</xdr:col>
      <xdr:colOff>410595</xdr:colOff>
      <xdr:row>36</xdr:row>
      <xdr:rowOff>14287</xdr:rowOff>
    </xdr:to>
    <xdr:graphicFrame macro="">
      <xdr:nvGraphicFramePr>
        <xdr:cNvPr id="3" name="Graphiqu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30</xdr:row>
      <xdr:rowOff>238124</xdr:rowOff>
    </xdr:from>
    <xdr:to>
      <xdr:col>37</xdr:col>
      <xdr:colOff>9525</xdr:colOff>
      <xdr:row>43</xdr:row>
      <xdr:rowOff>228600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30</xdr:row>
      <xdr:rowOff>228601</xdr:rowOff>
    </xdr:from>
    <xdr:to>
      <xdr:col>43</xdr:col>
      <xdr:colOff>304800</xdr:colOff>
      <xdr:row>44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476250</xdr:colOff>
          <xdr:row>3</xdr:row>
          <xdr:rowOff>28575</xdr:rowOff>
        </xdr:from>
        <xdr:to>
          <xdr:col>16</xdr:col>
          <xdr:colOff>314325</xdr:colOff>
          <xdr:row>5</xdr:row>
          <xdr:rowOff>114300</xdr:rowOff>
        </xdr:to>
        <xdr:sp macro="" textlink="">
          <xdr:nvSpPr>
            <xdr:cNvPr id="3116" name="Button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3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50</xdr:row>
      <xdr:rowOff>219076</xdr:rowOff>
    </xdr:from>
    <xdr:to>
      <xdr:col>37</xdr:col>
      <xdr:colOff>95250</xdr:colOff>
      <xdr:row>63</xdr:row>
      <xdr:rowOff>123825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380440</xdr:colOff>
      <xdr:row>30</xdr:row>
      <xdr:rowOff>238124</xdr:rowOff>
    </xdr:from>
    <xdr:to>
      <xdr:col>37</xdr:col>
      <xdr:colOff>9525</xdr:colOff>
      <xdr:row>43</xdr:row>
      <xdr:rowOff>228600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438150</xdr:colOff>
      <xdr:row>30</xdr:row>
      <xdr:rowOff>228601</xdr:rowOff>
    </xdr:from>
    <xdr:to>
      <xdr:col>43</xdr:col>
      <xdr:colOff>304800</xdr:colOff>
      <xdr:row>44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476250</xdr:colOff>
          <xdr:row>3</xdr:row>
          <xdr:rowOff>28575</xdr:rowOff>
        </xdr:from>
        <xdr:to>
          <xdr:col>16</xdr:col>
          <xdr:colOff>314325</xdr:colOff>
          <xdr:row>5</xdr:row>
          <xdr:rowOff>114300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Cliquer quand colonne P validée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31</xdr:col>
      <xdr:colOff>280987</xdr:colOff>
      <xdr:row>50</xdr:row>
      <xdr:rowOff>219076</xdr:rowOff>
    </xdr:from>
    <xdr:to>
      <xdr:col>37</xdr:col>
      <xdr:colOff>95250</xdr:colOff>
      <xdr:row>63</xdr:row>
      <xdr:rowOff>123825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Affichage 1" id="{1BAB766A-A41D-4332-8C60-46CB0FF89875}">
    <nsvFilter filterId="{00000000-0009-0000-0000-000003000000}" ref="A7:U126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namedSheetViews/namedSheetView2.xml><?xml version="1.0" encoding="utf-8"?>
<namedSheetViews xmlns="http://schemas.microsoft.com/office/spreadsheetml/2019/namedsheetviews" xmlns:x="http://schemas.openxmlformats.org/spreadsheetml/2006/main">
  <namedSheetView name="Affichage 1" id="{4AEFA758-6DB0-4E21-8488-F431D8CEF6B4}">
    <nsvFilter filterId="{00000000-0009-0000-0000-000004000000}" ref="A7:U126" tableId="0">
      <columnFilter colId="1">
        <filter colId="1">
          <x:filters blank="1">
            <x:filter val="SIDEL CROisilloneuse"/>
            <x:filter val="SIDEL Demos"/>
            <x:filter val="SIDEL ENCaisseuse"/>
            <x:filter val="SIDEL Encaisseuse bouteilles AN"/>
            <x:filter val="SIDEL Encaisseuse Croisillon ER 50.00"/>
            <x:filter val="SIDEL FERmeuse"/>
            <x:filter val="SIDEL FORmeuse"/>
            <x:filter val="SIDEL general"/>
          </x:filters>
        </filter>
      </columnFilter>
    </nsvFilter>
  </namedSheetView>
</namedSheetView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microsoft.com/office/2019/04/relationships/namedSheetView" Target="../namedSheetViews/namedSheetView1.xml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microsoft.com/office/2019/04/relationships/namedSheetView" Target="../namedSheetViews/namedSheetView2.xml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2:U3"/>
  <sheetViews>
    <sheetView view="pageLayout" zoomScaleNormal="100" workbookViewId="0">
      <selection activeCell="A4" sqref="A4"/>
    </sheetView>
  </sheetViews>
  <sheetFormatPr baseColWidth="10" defaultRowHeight="15"/>
  <sheetData>
    <row r="2" spans="1:21">
      <c r="A2" s="23"/>
      <c r="B2" s="23"/>
      <c r="C2" s="23"/>
      <c r="D2" s="23"/>
      <c r="E2" s="23"/>
      <c r="F2" s="23"/>
      <c r="G2" s="23"/>
      <c r="H2" s="23"/>
      <c r="I2" s="35"/>
      <c r="J2" s="23"/>
      <c r="K2" s="51"/>
      <c r="L2" s="51"/>
      <c r="M2" s="35"/>
      <c r="N2" s="35"/>
      <c r="O2" s="35"/>
      <c r="P2" s="35"/>
      <c r="Q2" s="35"/>
      <c r="R2" s="25"/>
      <c r="S2" s="51"/>
      <c r="T2" s="51"/>
      <c r="U2" s="35"/>
    </row>
    <row r="3" spans="1:21" ht="45">
      <c r="A3" s="27" t="s">
        <v>67</v>
      </c>
      <c r="B3" s="27" t="s">
        <v>68</v>
      </c>
      <c r="C3" s="27" t="s">
        <v>69</v>
      </c>
      <c r="D3" s="27" t="s">
        <v>70</v>
      </c>
      <c r="E3" s="27" t="s">
        <v>71</v>
      </c>
      <c r="F3" s="27" t="s">
        <v>72</v>
      </c>
      <c r="G3" s="27" t="s">
        <v>73</v>
      </c>
      <c r="H3" s="27" t="s">
        <v>74</v>
      </c>
      <c r="I3" s="27" t="s">
        <v>75</v>
      </c>
      <c r="J3" s="27" t="s">
        <v>76</v>
      </c>
      <c r="K3" s="27" t="s">
        <v>77</v>
      </c>
      <c r="L3" s="27" t="s">
        <v>0</v>
      </c>
      <c r="M3" s="27" t="s">
        <v>78</v>
      </c>
      <c r="N3" s="27" t="s">
        <v>79</v>
      </c>
      <c r="O3" s="27" t="s">
        <v>80</v>
      </c>
      <c r="P3" s="27" t="s">
        <v>81</v>
      </c>
      <c r="Q3" s="27" t="s">
        <v>82</v>
      </c>
      <c r="R3" s="27" t="s">
        <v>83</v>
      </c>
      <c r="S3" s="27" t="s">
        <v>84</v>
      </c>
      <c r="T3" s="27" t="s">
        <v>85</v>
      </c>
      <c r="U3" s="27" t="s">
        <v>86</v>
      </c>
    </row>
  </sheetData>
  <conditionalFormatting sqref="F3">
    <cfRule type="cellIs" dxfId="47" priority="270" operator="equal">
      <formula>"3-A"</formula>
    </cfRule>
    <cfRule type="cellIs" dxfId="46" priority="271" operator="equal">
      <formula>"2-A"</formula>
    </cfRule>
    <cfRule type="cellIs" dxfId="45" priority="272" operator="equal">
      <formula>"1-A"</formula>
    </cfRule>
    <cfRule type="cellIs" dxfId="44" priority="273" operator="equal">
      <formula>3</formula>
    </cfRule>
    <cfRule type="cellIs" dxfId="43" priority="274" operator="equal">
      <formula>1</formula>
    </cfRule>
    <cfRule type="cellIs" dxfId="42" priority="280" operator="equal">
      <formula>2</formula>
    </cfRule>
  </conditionalFormatting>
  <conditionalFormatting sqref="G3">
    <cfRule type="cellIs" dxfId="41" priority="275" operator="equal">
      <formula>"oui"</formula>
    </cfRule>
  </conditionalFormatting>
  <pageMargins left="0.70866141732283472" right="0.70866141732283472" top="0.74803149606299213" bottom="0.74803149606299213" header="0.31496062992125984" footer="0.31496062992125984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ettreAjour">
                <anchor moveWithCells="1" sizeWithCells="1">
                  <from>
                    <xdr:col>4</xdr:col>
                    <xdr:colOff>0</xdr:colOff>
                    <xdr:row>0</xdr:row>
                    <xdr:rowOff>47625</xdr:rowOff>
                  </from>
                  <to>
                    <xdr:col>5</xdr:col>
                    <xdr:colOff>742950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R54"/>
  <sheetViews>
    <sheetView workbookViewId="0">
      <selection activeCell="H39" sqref="H39"/>
    </sheetView>
  </sheetViews>
  <sheetFormatPr baseColWidth="10" defaultColWidth="11.42578125" defaultRowHeight="15"/>
  <cols>
    <col min="1" max="1" width="14.5703125" bestFit="1" customWidth="1"/>
    <col min="2" max="2" width="15.42578125" bestFit="1" customWidth="1"/>
    <col min="3" max="3" width="5.85546875" bestFit="1" customWidth="1"/>
    <col min="4" max="4" width="14.5703125" customWidth="1"/>
    <col min="6" max="6" width="15.7109375" bestFit="1" customWidth="1"/>
    <col min="8" max="8" width="24.5703125" bestFit="1" customWidth="1"/>
    <col min="10" max="10" width="15.5703125" bestFit="1" customWidth="1"/>
    <col min="12" max="12" width="23" bestFit="1" customWidth="1"/>
    <col min="14" max="14" width="29.7109375" customWidth="1"/>
    <col min="16" max="16" width="18.5703125" customWidth="1"/>
    <col min="18" max="18" width="28.42578125" customWidth="1"/>
  </cols>
  <sheetData>
    <row r="1" spans="1:18">
      <c r="A1" s="4"/>
      <c r="B1" s="4"/>
      <c r="C1" s="4"/>
      <c r="D1" s="4"/>
      <c r="E1" s="4"/>
      <c r="F1" s="4"/>
      <c r="G1" s="4"/>
      <c r="H1" s="11"/>
      <c r="I1" s="4"/>
      <c r="J1" s="4"/>
      <c r="K1" s="4"/>
      <c r="L1" s="4"/>
      <c r="M1" s="4"/>
    </row>
    <row r="2" spans="1:18">
      <c r="A2" s="1"/>
      <c r="B2" s="4"/>
      <c r="C2" s="4"/>
      <c r="D2" s="4"/>
      <c r="E2" s="4"/>
      <c r="F2" s="4"/>
      <c r="G2" s="4"/>
      <c r="H2" s="4"/>
      <c r="I2" s="4"/>
      <c r="J2" s="36" t="str">
        <f>'L10-SIDEL'!E7</f>
        <v>Domaine</v>
      </c>
      <c r="K2" s="4"/>
      <c r="L2" s="36" t="str">
        <f>'L10-SIDEL'!J7</f>
        <v>Resp  action</v>
      </c>
      <c r="M2" s="4"/>
      <c r="N2" s="36" t="str">
        <f>'L10-SIDEL'!B7</f>
        <v>Fournisseur</v>
      </c>
      <c r="P2" s="36" t="str">
        <f>'L10-SIDEL'!D7</f>
        <v>Personne</v>
      </c>
      <c r="R2" s="36" t="s">
        <v>0</v>
      </c>
    </row>
    <row r="3" spans="1:18">
      <c r="A3" s="4"/>
      <c r="B3" s="4"/>
      <c r="C3" s="4"/>
      <c r="D3" s="37">
        <f ca="1">TODAY()</f>
        <v>44477</v>
      </c>
      <c r="E3" s="4"/>
      <c r="F3" s="39"/>
      <c r="G3" s="4"/>
      <c r="H3" s="2"/>
      <c r="I3" s="4"/>
      <c r="J3" s="5" t="s">
        <v>1</v>
      </c>
      <c r="K3" s="4"/>
      <c r="L3" s="5" t="s">
        <v>2</v>
      </c>
      <c r="M3" s="4"/>
      <c r="N3" s="5" t="s">
        <v>3</v>
      </c>
      <c r="P3" s="5" t="s">
        <v>4</v>
      </c>
      <c r="R3" s="118" t="s">
        <v>5</v>
      </c>
    </row>
    <row r="4" spans="1:18">
      <c r="A4" s="4"/>
      <c r="B4" s="4"/>
      <c r="C4" s="4"/>
      <c r="D4" s="30"/>
      <c r="E4" s="4"/>
      <c r="F4" s="2"/>
      <c r="G4" s="4"/>
      <c r="H4" s="2"/>
      <c r="I4" s="4"/>
      <c r="J4" s="5" t="s">
        <v>6</v>
      </c>
      <c r="K4" s="4"/>
      <c r="L4" s="9" t="s">
        <v>7</v>
      </c>
      <c r="M4" s="4"/>
      <c r="N4" s="5" t="s">
        <v>8</v>
      </c>
      <c r="P4" s="9" t="s">
        <v>9</v>
      </c>
      <c r="R4" s="120" t="s">
        <v>10</v>
      </c>
    </row>
    <row r="5" spans="1:18">
      <c r="A5" s="4"/>
      <c r="B5" s="4"/>
      <c r="C5" s="4"/>
      <c r="D5" s="4"/>
      <c r="E5" s="4"/>
      <c r="F5" s="4"/>
      <c r="G5" s="4"/>
      <c r="H5" s="4"/>
      <c r="I5" s="4"/>
      <c r="J5" s="5" t="s">
        <v>11</v>
      </c>
      <c r="K5" s="4"/>
      <c r="L5" s="9" t="s">
        <v>7</v>
      </c>
      <c r="M5" s="4"/>
      <c r="N5" s="9" t="s">
        <v>12</v>
      </c>
      <c r="P5" s="9" t="s">
        <v>13</v>
      </c>
      <c r="R5" s="119" t="s">
        <v>14</v>
      </c>
    </row>
    <row r="6" spans="1:18">
      <c r="A6" s="4"/>
      <c r="B6" s="4"/>
      <c r="C6" s="4"/>
      <c r="D6" s="4"/>
      <c r="E6" s="4"/>
      <c r="F6" s="4"/>
      <c r="G6" s="4"/>
      <c r="H6" s="5">
        <v>1</v>
      </c>
      <c r="I6" s="4"/>
      <c r="J6" s="5" t="s">
        <v>15</v>
      </c>
      <c r="K6" s="4"/>
      <c r="L6" s="9" t="s">
        <v>7</v>
      </c>
      <c r="M6" s="4"/>
      <c r="N6" s="5" t="s">
        <v>16</v>
      </c>
      <c r="P6" s="9"/>
      <c r="R6" s="56"/>
    </row>
    <row r="7" spans="1:18">
      <c r="A7" s="4"/>
      <c r="B7" s="4"/>
      <c r="C7" s="4"/>
      <c r="D7" s="4"/>
      <c r="E7" s="4"/>
      <c r="F7" s="4" t="str">
        <f>'L10-SIDEL'!G7</f>
        <v>Production</v>
      </c>
      <c r="G7" s="4"/>
      <c r="H7" s="5">
        <v>2</v>
      </c>
      <c r="I7" s="4"/>
      <c r="J7" s="5" t="s">
        <v>17</v>
      </c>
      <c r="K7" s="4"/>
      <c r="L7" s="5" t="s">
        <v>18</v>
      </c>
      <c r="M7" s="4"/>
      <c r="N7" s="9" t="s">
        <v>19</v>
      </c>
      <c r="P7" s="5"/>
    </row>
    <row r="8" spans="1:18">
      <c r="A8" s="4"/>
      <c r="B8" s="4"/>
      <c r="C8" s="4"/>
      <c r="D8" s="4"/>
      <c r="E8" s="4"/>
      <c r="F8" s="16" t="s">
        <v>20</v>
      </c>
      <c r="G8" s="4"/>
      <c r="H8" s="5">
        <v>3</v>
      </c>
      <c r="I8" s="4"/>
      <c r="J8" s="5" t="s">
        <v>21</v>
      </c>
      <c r="K8" s="4"/>
      <c r="L8" s="5" t="s">
        <v>22</v>
      </c>
      <c r="M8" s="4"/>
      <c r="N8" s="5" t="s">
        <v>23</v>
      </c>
      <c r="P8" s="5"/>
    </row>
    <row r="9" spans="1:18">
      <c r="A9" s="4"/>
      <c r="B9" s="4"/>
      <c r="C9" s="4"/>
      <c r="D9" s="4"/>
      <c r="E9" s="4"/>
      <c r="F9" s="2" t="s">
        <v>24</v>
      </c>
      <c r="G9" s="4"/>
      <c r="H9" s="5"/>
      <c r="I9" s="4"/>
      <c r="J9" s="5" t="s">
        <v>25</v>
      </c>
      <c r="K9" s="4"/>
      <c r="L9" s="5" t="s">
        <v>26</v>
      </c>
      <c r="M9" s="4"/>
      <c r="N9" s="5" t="s">
        <v>27</v>
      </c>
      <c r="P9" s="5"/>
    </row>
    <row r="10" spans="1:18">
      <c r="A10" s="4"/>
      <c r="B10" s="4"/>
      <c r="C10" s="4"/>
      <c r="D10" s="4"/>
      <c r="E10" s="4"/>
      <c r="F10" s="2" t="s">
        <v>28</v>
      </c>
      <c r="G10" s="4"/>
      <c r="H10" s="5"/>
      <c r="I10" s="4"/>
      <c r="J10" s="5" t="s">
        <v>29</v>
      </c>
      <c r="K10" s="4"/>
      <c r="L10" s="5" t="s">
        <v>30</v>
      </c>
      <c r="M10" s="4"/>
      <c r="N10" s="5" t="s">
        <v>31</v>
      </c>
      <c r="P10" s="5"/>
    </row>
    <row r="11" spans="1:18">
      <c r="A11" s="4"/>
      <c r="B11" s="4"/>
      <c r="C11" s="4"/>
      <c r="D11" s="4"/>
      <c r="E11" s="4"/>
      <c r="F11" s="2" t="s">
        <v>32</v>
      </c>
      <c r="G11" s="4"/>
      <c r="H11" s="5"/>
      <c r="I11" s="4"/>
      <c r="J11" s="5" t="s">
        <v>33</v>
      </c>
      <c r="K11" s="4"/>
      <c r="L11" s="5" t="s">
        <v>34</v>
      </c>
      <c r="M11" s="4"/>
      <c r="N11" s="5" t="s">
        <v>35</v>
      </c>
      <c r="P11" s="5"/>
    </row>
    <row r="12" spans="1:18">
      <c r="A12" s="4"/>
      <c r="B12" s="4"/>
      <c r="C12" s="4"/>
      <c r="D12" s="4"/>
      <c r="E12" s="4"/>
      <c r="F12" s="2" t="s">
        <v>36</v>
      </c>
      <c r="G12" s="4"/>
      <c r="H12" s="11"/>
      <c r="I12" s="4"/>
      <c r="J12" s="5" t="s">
        <v>37</v>
      </c>
      <c r="K12" s="4"/>
      <c r="L12" s="5" t="s">
        <v>38</v>
      </c>
      <c r="M12" s="4"/>
      <c r="N12" s="5" t="s">
        <v>39</v>
      </c>
      <c r="P12" s="5"/>
    </row>
    <row r="13" spans="1:18" ht="15.75" thickBot="1">
      <c r="A13" s="4"/>
      <c r="B13" s="4"/>
      <c r="C13" s="4"/>
      <c r="D13" s="4"/>
      <c r="E13" s="4"/>
      <c r="F13" s="2" t="s">
        <v>40</v>
      </c>
      <c r="G13" s="4"/>
      <c r="H13" s="11"/>
      <c r="I13" s="4"/>
      <c r="J13" s="5" t="s">
        <v>192</v>
      </c>
      <c r="K13" s="4"/>
      <c r="L13" s="5" t="s">
        <v>41</v>
      </c>
      <c r="M13" s="4"/>
      <c r="N13" s="9" t="s">
        <v>42</v>
      </c>
      <c r="P13" s="5"/>
    </row>
    <row r="14" spans="1:18">
      <c r="A14" s="4"/>
      <c r="B14" s="138" t="s">
        <v>43</v>
      </c>
      <c r="C14" s="139"/>
      <c r="D14" s="140"/>
      <c r="E14" s="4"/>
      <c r="F14" s="4"/>
      <c r="G14" s="4"/>
      <c r="H14" s="15" t="s">
        <v>44</v>
      </c>
      <c r="I14" s="4"/>
      <c r="J14" s="5"/>
      <c r="K14" s="4"/>
      <c r="L14" s="5" t="s">
        <v>45</v>
      </c>
      <c r="M14" s="4"/>
      <c r="N14" s="5" t="s">
        <v>46</v>
      </c>
      <c r="P14" s="5"/>
    </row>
    <row r="15" spans="1:18">
      <c r="B15" s="17" t="s">
        <v>47</v>
      </c>
      <c r="C15" s="2">
        <f>+'L10-SIDEL'!AI26+'L20-FEGE'!AI26</f>
        <v>5</v>
      </c>
      <c r="D15" s="10">
        <f>C15/$C$19</f>
        <v>0.27777777777777779</v>
      </c>
      <c r="E15" s="4" t="s">
        <v>48</v>
      </c>
      <c r="F15" s="4"/>
      <c r="G15" s="4"/>
      <c r="H15" s="1" t="s">
        <v>49</v>
      </c>
      <c r="I15" s="4"/>
      <c r="J15" s="5"/>
      <c r="K15" s="4"/>
      <c r="L15" s="2"/>
      <c r="M15" s="4"/>
      <c r="N15" s="5" t="s">
        <v>50</v>
      </c>
      <c r="P15" s="2"/>
    </row>
    <row r="16" spans="1:18">
      <c r="B16" s="18" t="s">
        <v>51</v>
      </c>
      <c r="C16" s="2">
        <f>+'L10-SIDEL'!AI27+'L20-FEGE'!AI27</f>
        <v>6</v>
      </c>
      <c r="D16" s="10">
        <f>C16/$C$19</f>
        <v>0.33333333333333331</v>
      </c>
      <c r="E16" s="4" t="s">
        <v>52</v>
      </c>
      <c r="F16" s="4"/>
      <c r="G16" s="4"/>
      <c r="H16" s="11"/>
      <c r="I16" s="4"/>
      <c r="J16" s="2"/>
      <c r="K16" s="4"/>
      <c r="L16" s="2"/>
      <c r="M16" s="4"/>
      <c r="N16" s="5"/>
      <c r="P16" s="2"/>
    </row>
    <row r="17" spans="1:16">
      <c r="B17" s="19" t="s">
        <v>53</v>
      </c>
      <c r="C17" s="2">
        <f>+'L10-SIDEL'!AI28+'L20-FEGE'!AI28</f>
        <v>3</v>
      </c>
      <c r="D17" s="10">
        <f>C17/$C$19</f>
        <v>0.16666666666666666</v>
      </c>
      <c r="E17" s="4" t="s">
        <v>54</v>
      </c>
      <c r="F17" s="14"/>
      <c r="G17" s="14"/>
      <c r="H17" s="11"/>
      <c r="I17" s="4"/>
      <c r="J17" s="2"/>
      <c r="K17" s="4"/>
      <c r="L17" s="2"/>
      <c r="M17" s="4"/>
      <c r="N17" s="5"/>
      <c r="P17" s="2"/>
    </row>
    <row r="18" spans="1:16">
      <c r="A18" s="4"/>
      <c r="B18" s="20" t="s">
        <v>55</v>
      </c>
      <c r="C18" s="2">
        <f>+'L10-SIDEL'!AI29+'L20-FEGE'!AI29</f>
        <v>4</v>
      </c>
      <c r="D18" s="10">
        <f>C18/$C$19</f>
        <v>0.22222222222222221</v>
      </c>
      <c r="E18" s="4" t="s">
        <v>56</v>
      </c>
      <c r="F18" s="11"/>
      <c r="G18" s="11"/>
      <c r="H18" s="11"/>
      <c r="I18" s="4"/>
      <c r="J18" s="2"/>
      <c r="K18" s="4"/>
      <c r="L18" s="2"/>
      <c r="M18" s="4"/>
      <c r="N18" s="5"/>
      <c r="P18" s="2"/>
    </row>
    <row r="19" spans="1:16" ht="15.75" thickBot="1">
      <c r="B19" s="6" t="s">
        <v>57</v>
      </c>
      <c r="C19" s="7">
        <f>SUM(C15:C18)</f>
        <v>18</v>
      </c>
      <c r="D19" s="8">
        <f>SUM(D15:D18)</f>
        <v>1</v>
      </c>
      <c r="E19" s="4"/>
      <c r="F19" s="11"/>
      <c r="G19" s="11"/>
      <c r="H19" s="11"/>
      <c r="I19" s="4"/>
      <c r="J19" s="2"/>
      <c r="K19" s="4"/>
      <c r="L19" s="2"/>
      <c r="M19" s="4"/>
      <c r="N19" s="5"/>
      <c r="P19" s="2"/>
    </row>
    <row r="20" spans="1:16">
      <c r="A20" s="4"/>
      <c r="B20" s="138" t="s">
        <v>58</v>
      </c>
      <c r="C20" s="139"/>
      <c r="D20" s="140"/>
      <c r="E20" s="4"/>
      <c r="F20" s="11"/>
      <c r="G20" s="11"/>
      <c r="H20" s="11"/>
      <c r="I20" s="11"/>
      <c r="J20" s="2"/>
      <c r="K20" s="4"/>
      <c r="L20" s="2"/>
      <c r="M20" s="4"/>
      <c r="N20" s="5"/>
      <c r="P20" s="2"/>
    </row>
    <row r="21" spans="1:16">
      <c r="A21" s="4"/>
      <c r="B21" s="73">
        <f t="shared" ref="B21:B23" si="0">H6</f>
        <v>1</v>
      </c>
      <c r="C21" s="2">
        <f>+'L10-SIDEL'!AM26+'L20-FEGE'!AN26</f>
        <v>5</v>
      </c>
      <c r="D21" s="10">
        <f>C21/$C$24</f>
        <v>0.27777777777777779</v>
      </c>
      <c r="E21" s="28" t="s">
        <v>59</v>
      </c>
      <c r="F21" s="1"/>
      <c r="G21" s="1"/>
      <c r="H21" s="11"/>
      <c r="I21" s="4"/>
      <c r="J21" s="2"/>
      <c r="K21" s="4"/>
      <c r="L21" s="2"/>
      <c r="N21" s="5"/>
      <c r="P21" s="2"/>
    </row>
    <row r="22" spans="1:16">
      <c r="A22" s="4"/>
      <c r="B22" s="74">
        <f t="shared" si="0"/>
        <v>2</v>
      </c>
      <c r="C22" s="2">
        <f>+'L10-SIDEL'!AN27+'L20-FEGE'!AN27</f>
        <v>7</v>
      </c>
      <c r="D22" s="10">
        <f>C22/$C$24</f>
        <v>0.3888888888888889</v>
      </c>
      <c r="E22" s="28" t="s">
        <v>60</v>
      </c>
      <c r="F22" s="13"/>
      <c r="G22" s="11"/>
      <c r="H22" s="12"/>
      <c r="I22" s="4"/>
      <c r="J22" s="2"/>
      <c r="K22" s="4"/>
      <c r="L22" s="2"/>
      <c r="M22" s="4"/>
      <c r="N22" s="5"/>
      <c r="P22" s="2"/>
    </row>
    <row r="23" spans="1:16">
      <c r="A23" s="4"/>
      <c r="B23" s="75">
        <f t="shared" si="0"/>
        <v>3</v>
      </c>
      <c r="C23" s="2">
        <f>+'L10-SIDEL'!AN28+'L20-FEGE'!AN28</f>
        <v>6</v>
      </c>
      <c r="D23" s="10">
        <f>C23/$C$24</f>
        <v>0.33333333333333331</v>
      </c>
      <c r="E23" s="28" t="s">
        <v>61</v>
      </c>
      <c r="F23" s="13"/>
      <c r="G23" s="11"/>
      <c r="I23" s="4"/>
      <c r="J23" s="2"/>
      <c r="K23" s="4"/>
      <c r="L23" s="2"/>
      <c r="M23" s="4"/>
      <c r="N23" s="5"/>
      <c r="P23" s="2"/>
    </row>
    <row r="24" spans="1:16" ht="15.75" thickBot="1">
      <c r="A24" s="4"/>
      <c r="B24" s="6" t="s">
        <v>57</v>
      </c>
      <c r="C24" s="7">
        <f>SUM(C21:C23)</f>
        <v>18</v>
      </c>
      <c r="D24" s="8">
        <f>SUM(D21:D23)</f>
        <v>1</v>
      </c>
      <c r="E24" s="4"/>
      <c r="F24" s="13"/>
      <c r="G24" s="11"/>
      <c r="I24" s="4"/>
      <c r="J24" s="4"/>
      <c r="K24" s="4"/>
      <c r="L24" s="4"/>
      <c r="M24" s="4"/>
    </row>
    <row r="25" spans="1:16">
      <c r="A25" s="4"/>
      <c r="B25" s="13"/>
      <c r="C25" s="11"/>
      <c r="D25" s="12"/>
      <c r="E25" s="4"/>
      <c r="F25" s="13"/>
      <c r="G25" s="11"/>
      <c r="I25" s="4"/>
      <c r="J25" s="4"/>
      <c r="K25" s="4"/>
      <c r="L25" s="4"/>
      <c r="M25" s="4"/>
    </row>
    <row r="26" spans="1:16">
      <c r="A26" s="4"/>
      <c r="I26" s="4"/>
      <c r="J26" s="4"/>
      <c r="K26" s="4"/>
      <c r="L26" s="4"/>
      <c r="M26" s="4"/>
    </row>
    <row r="28" spans="1:16" ht="18.75">
      <c r="F28" s="41" t="s">
        <v>62</v>
      </c>
      <c r="G28" s="41" t="s">
        <v>63</v>
      </c>
      <c r="H28" s="41" t="s">
        <v>64</v>
      </c>
      <c r="I28" s="41" t="s">
        <v>65</v>
      </c>
    </row>
    <row r="30" spans="1:16" ht="15.75" thickBot="1"/>
    <row r="31" spans="1:16">
      <c r="B31" s="138" t="str">
        <f>N2</f>
        <v>Fournisseur</v>
      </c>
      <c r="C31" s="139"/>
      <c r="D31" s="140"/>
    </row>
    <row r="32" spans="1:16">
      <c r="B32" s="26" t="str">
        <f>N13</f>
        <v>SIDEL</v>
      </c>
      <c r="C32" s="2">
        <f>'L10-SIDEL'!$AN$29</f>
        <v>14</v>
      </c>
      <c r="D32" s="10">
        <f>C32/C54</f>
        <v>0.7</v>
      </c>
      <c r="H32" s="54"/>
    </row>
    <row r="33" spans="2:8">
      <c r="B33" s="26" t="str">
        <f>N5</f>
        <v>FEGE</v>
      </c>
      <c r="C33" s="2">
        <f>+'L20-FEGE'!AN29</f>
        <v>6</v>
      </c>
      <c r="D33" s="10">
        <f>C33/C54</f>
        <v>0.3</v>
      </c>
      <c r="H33" s="54"/>
    </row>
    <row r="34" spans="2:8">
      <c r="B34" s="26"/>
      <c r="C34" s="2">
        <f>COUNTIF('L10-SIDEL'!B21:B120,B34)</f>
        <v>0</v>
      </c>
      <c r="D34" s="10">
        <f>C34/C54</f>
        <v>0</v>
      </c>
      <c r="H34" s="55"/>
    </row>
    <row r="35" spans="2:8">
      <c r="B35" s="26"/>
      <c r="C35" s="2">
        <f>COUNTIF('L10-SIDEL'!B21:B120,B35)</f>
        <v>0</v>
      </c>
      <c r="D35" s="10">
        <f>C35/C54</f>
        <v>0</v>
      </c>
      <c r="H35" s="56"/>
    </row>
    <row r="36" spans="2:8">
      <c r="B36" s="26"/>
      <c r="C36" s="2">
        <f>COUNTIF('L10-SIDEL'!B21:B120,B36)</f>
        <v>0</v>
      </c>
      <c r="D36" s="10">
        <f>C36/C54</f>
        <v>0</v>
      </c>
      <c r="H36" s="56"/>
    </row>
    <row r="37" spans="2:8">
      <c r="B37" s="26"/>
      <c r="C37" s="2">
        <f>COUNTIF('L10-SIDEL'!B21:B120,B37)</f>
        <v>0</v>
      </c>
      <c r="D37" s="10">
        <f>C37/C54</f>
        <v>0</v>
      </c>
      <c r="H37" s="54"/>
    </row>
    <row r="38" spans="2:8">
      <c r="B38" s="26"/>
      <c r="C38" s="2">
        <f>COUNTIF('L10-SIDEL'!B21:B120,B38)</f>
        <v>0</v>
      </c>
      <c r="D38" s="10">
        <f>C38/C54</f>
        <v>0</v>
      </c>
    </row>
    <row r="39" spans="2:8">
      <c r="B39" s="26"/>
      <c r="C39" s="2">
        <f>COUNTIF('L10-SIDEL'!B21:B120,B39)</f>
        <v>0</v>
      </c>
      <c r="D39" s="10">
        <f>C39/C54</f>
        <v>0</v>
      </c>
    </row>
    <row r="40" spans="2:8">
      <c r="B40" s="26"/>
      <c r="C40" s="2">
        <v>0</v>
      </c>
      <c r="D40" s="10">
        <f>C40/C54</f>
        <v>0</v>
      </c>
      <c r="H40" s="53"/>
    </row>
    <row r="41" spans="2:8">
      <c r="B41" s="26"/>
      <c r="C41" s="2">
        <f>COUNTIF('L10-SIDEL'!B21:B120,B41)</f>
        <v>0</v>
      </c>
      <c r="D41" s="10">
        <f>C41/C54</f>
        <v>0</v>
      </c>
    </row>
    <row r="42" spans="2:8">
      <c r="B42" s="26"/>
      <c r="C42" s="2">
        <f>COUNTIF('L10-SIDEL'!B21:B120,B42)</f>
        <v>0</v>
      </c>
      <c r="D42" s="10">
        <f>C42/C54</f>
        <v>0</v>
      </c>
    </row>
    <row r="43" spans="2:8">
      <c r="B43" s="26"/>
      <c r="C43" s="2">
        <f>COUNTIF('L10-SIDEL'!B21:B120,B43)</f>
        <v>0</v>
      </c>
      <c r="D43" s="10">
        <f>C43/C54</f>
        <v>0</v>
      </c>
    </row>
    <row r="44" spans="2:8">
      <c r="B44" s="26"/>
      <c r="C44" s="2">
        <f>COUNTIF('L10-SIDEL'!B21:B120,B44)</f>
        <v>0</v>
      </c>
      <c r="D44" s="10">
        <f>C44/C54</f>
        <v>0</v>
      </c>
    </row>
    <row r="45" spans="2:8">
      <c r="B45" s="26"/>
      <c r="C45" s="2">
        <f>COUNTIF('L10-SIDEL'!B21:B120,B45)</f>
        <v>0</v>
      </c>
      <c r="D45" s="10">
        <f>C45/C54</f>
        <v>0</v>
      </c>
    </row>
    <row r="46" spans="2:8">
      <c r="B46" s="26"/>
      <c r="C46" s="2">
        <f>COUNTIF('L10-SIDEL'!B21:B120,B46)</f>
        <v>0</v>
      </c>
      <c r="D46" s="10">
        <f>C46/C54</f>
        <v>0</v>
      </c>
    </row>
    <row r="47" spans="2:8">
      <c r="B47" s="26"/>
      <c r="C47" s="2">
        <f>COUNTIF('L10-SIDEL'!B21:B120,B47)</f>
        <v>0</v>
      </c>
      <c r="D47" s="10">
        <f>C47/C54</f>
        <v>0</v>
      </c>
    </row>
    <row r="48" spans="2:8">
      <c r="B48" s="26"/>
      <c r="C48" s="2">
        <f>COUNTIF('L10-SIDEL'!B21:B120,B48)</f>
        <v>0</v>
      </c>
      <c r="D48" s="10">
        <f>C48/C54</f>
        <v>0</v>
      </c>
    </row>
    <row r="49" spans="2:4">
      <c r="B49" s="26"/>
      <c r="C49" s="2">
        <f>COUNTIF('L10-SIDEL'!B21:B120,B49)</f>
        <v>0</v>
      </c>
      <c r="D49" s="10">
        <f>C49/C54</f>
        <v>0</v>
      </c>
    </row>
    <row r="50" spans="2:4">
      <c r="B50" s="26"/>
      <c r="C50" s="2">
        <f>COUNTIF('L10-SIDEL'!B21:B120,B50)</f>
        <v>0</v>
      </c>
      <c r="D50" s="10">
        <f>C50/C54</f>
        <v>0</v>
      </c>
    </row>
    <row r="51" spans="2:4">
      <c r="B51" s="26"/>
      <c r="C51" s="2">
        <f>COUNTIF('L10-SIDEL'!B21:B120,B51)</f>
        <v>0</v>
      </c>
      <c r="D51" s="10">
        <f>C51/C54</f>
        <v>0</v>
      </c>
    </row>
    <row r="52" spans="2:4">
      <c r="B52" s="26"/>
      <c r="C52" s="2">
        <f>COUNTIF('L10-SIDEL'!B21:B120,B52)</f>
        <v>0</v>
      </c>
      <c r="D52" s="10">
        <f>C52/C54</f>
        <v>0</v>
      </c>
    </row>
    <row r="53" spans="2:4">
      <c r="B53" s="26"/>
      <c r="C53" s="2">
        <f>COUNTIF('L10-SIDEL'!B21:B120,B53)</f>
        <v>0</v>
      </c>
      <c r="D53" s="10">
        <f>C53/C54</f>
        <v>0</v>
      </c>
    </row>
    <row r="54" spans="2:4" ht="15.75" thickBot="1">
      <c r="B54" s="6" t="s">
        <v>57</v>
      </c>
      <c r="C54" s="7">
        <f>SUM(C32:C53)</f>
        <v>20</v>
      </c>
      <c r="D54" s="8">
        <f>SUM(D32:D41)</f>
        <v>1</v>
      </c>
    </row>
  </sheetData>
  <sortState xmlns:xlrd2="http://schemas.microsoft.com/office/spreadsheetml/2017/richdata2" ref="N3:N23">
    <sortCondition ref="N3:N23"/>
  </sortState>
  <mergeCells count="3">
    <mergeCell ref="B14:D14"/>
    <mergeCell ref="B20:D20"/>
    <mergeCell ref="B31:D3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7AF6E5D3-A9AD-4E7E-9B3F-DDE6B46EB956}">
            <xm:f>NOT(ISERROR(SEARCH($R$3,R3)))</xm:f>
            <xm:f>$R$3</xm:f>
            <x14:dxf>
              <font>
                <b/>
                <i val="0"/>
                <strike val="0"/>
                <color rgb="FFFF0000"/>
              </font>
            </x14:dxf>
          </x14:cfRule>
          <xm:sqref>R3:R5</xm:sqref>
        </x14:conditionalFormatting>
        <x14:conditionalFormatting xmlns:xm="http://schemas.microsoft.com/office/excel/2006/main">
          <x14:cfRule type="containsText" priority="2" operator="containsText" id="{35A1B931-D8A4-4F25-924E-37D78600E951}">
            <xm:f>NOT(ISERROR(SEARCH($R$4,R4)))</xm:f>
            <xm:f>$R$4</xm:f>
            <x14:dxf>
              <font>
                <b/>
                <i val="0"/>
                <color theme="5" tint="-0.24994659260841701"/>
              </font>
            </x14:dxf>
          </x14:cfRule>
          <xm:sqref>R4</xm:sqref>
        </x14:conditionalFormatting>
        <x14:conditionalFormatting xmlns:xm="http://schemas.microsoft.com/office/excel/2006/main">
          <x14:cfRule type="containsText" priority="1" operator="containsText" id="{7C0B9701-6B03-4B87-AC73-0BBE4E0AF04A}">
            <xm:f>NOT(ISERROR(SEARCH($R$5,R5)))</xm:f>
            <xm:f>$R$5</xm:f>
            <x14:dxf>
              <font>
                <b/>
                <i val="0"/>
                <color rgb="FF00B050"/>
              </font>
            </x14:dxf>
          </x14:cfRule>
          <xm:sqref>R5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"/>
  <sheetViews>
    <sheetView showGridLines="0" topLeftCell="A4" zoomScaleNormal="100" workbookViewId="0">
      <selection activeCell="S45" sqref="S45"/>
    </sheetView>
  </sheetViews>
  <sheetFormatPr baseColWidth="10" defaultColWidth="11.42578125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pageSetUpPr fitToPage="1"/>
  </sheetPr>
  <dimension ref="A1:AS136"/>
  <sheetViews>
    <sheetView view="pageLayout" zoomScaleNormal="106" zoomScaleSheetLayoutView="80" workbookViewId="0">
      <selection activeCell="A2" sqref="A2:U2"/>
    </sheetView>
  </sheetViews>
  <sheetFormatPr baseColWidth="10" defaultColWidth="11.42578125" defaultRowHeight="15"/>
  <cols>
    <col min="1" max="1" width="13" style="23" customWidth="1"/>
    <col min="2" max="2" width="17.140625" style="23" bestFit="1" customWidth="1"/>
    <col min="3" max="3" width="11.28515625" style="23" bestFit="1" customWidth="1"/>
    <col min="4" max="4" width="15" style="23" bestFit="1" customWidth="1"/>
    <col min="5" max="5" width="16.42578125" style="23" bestFit="1" customWidth="1"/>
    <col min="6" max="6" width="12.28515625" style="23" bestFit="1" customWidth="1"/>
    <col min="7" max="7" width="15.28515625" style="23" bestFit="1" customWidth="1"/>
    <col min="8" max="8" width="50.140625" style="23" customWidth="1"/>
    <col min="9" max="9" width="42.85546875" style="35" customWidth="1"/>
    <col min="10" max="10" width="23" style="23" bestFit="1" customWidth="1"/>
    <col min="11" max="11" width="15.140625" style="51" bestFit="1" customWidth="1"/>
    <col min="12" max="12" width="25.85546875" style="51" customWidth="1"/>
    <col min="13" max="13" width="11.28515625" style="35" bestFit="1" customWidth="1"/>
    <col min="14" max="14" width="12" style="35" bestFit="1" customWidth="1"/>
    <col min="15" max="15" width="11.28515625" style="35" bestFit="1" customWidth="1"/>
    <col min="16" max="16" width="11.42578125" style="35" bestFit="1" customWidth="1"/>
    <col min="17" max="17" width="18" style="35" bestFit="1" customWidth="1"/>
    <col min="18" max="18" width="12.42578125" style="25" customWidth="1"/>
    <col min="19" max="19" width="20" style="51" hidden="1" customWidth="1"/>
    <col min="20" max="20" width="20" style="51" customWidth="1"/>
    <col min="21" max="21" width="21.28515625" style="35" bestFit="1" customWidth="1"/>
    <col min="22" max="23" width="11.42578125" style="22"/>
    <col min="24" max="24" width="0" style="23" hidden="1" customWidth="1"/>
    <col min="25" max="28" width="5.5703125" style="45" hidden="1" customWidth="1"/>
    <col min="29" max="29" width="5.5703125" style="43" hidden="1" customWidth="1"/>
    <col min="30" max="30" width="11.85546875" style="22" hidden="1" customWidth="1"/>
    <col min="31" max="31" width="0" style="22" hidden="1" customWidth="1"/>
    <col min="32" max="32" width="10.140625" style="22" customWidth="1"/>
    <col min="33" max="33" width="8.28515625" style="22" customWidth="1"/>
    <col min="34" max="34" width="16" style="22" customWidth="1"/>
    <col min="35" max="35" width="14" style="22" bestFit="1" customWidth="1"/>
    <col min="36" max="36" width="13.140625" style="22" bestFit="1" customWidth="1"/>
    <col min="37" max="37" width="15.5703125" style="22" bestFit="1" customWidth="1"/>
    <col min="38" max="38" width="21.7109375" style="22" customWidth="1"/>
    <col min="39" max="16384" width="11.42578125" style="22"/>
  </cols>
  <sheetData>
    <row r="1" spans="1:29" ht="15.75" thickBot="1"/>
    <row r="2" spans="1:29" ht="19.5" thickBot="1">
      <c r="A2" s="150" t="s">
        <v>66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29" s="136" customFormat="1" ht="17.25" customHeight="1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X3" s="137"/>
      <c r="Y3" s="130"/>
      <c r="Z3" s="130"/>
      <c r="AA3" s="130"/>
      <c r="AB3" s="130"/>
      <c r="AC3" s="131"/>
    </row>
    <row r="4" spans="1:29" s="136" customFormat="1" ht="17.25" customHeight="1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X4" s="137"/>
      <c r="Y4" s="130"/>
      <c r="Z4" s="130"/>
      <c r="AA4" s="130"/>
      <c r="AB4" s="130"/>
      <c r="AC4" s="131"/>
    </row>
    <row r="7" spans="1:29" s="24" customFormat="1">
      <c r="A7" s="27" t="s">
        <v>67</v>
      </c>
      <c r="B7" s="27" t="s">
        <v>68</v>
      </c>
      <c r="C7" s="27" t="s">
        <v>69</v>
      </c>
      <c r="D7" s="27" t="s">
        <v>70</v>
      </c>
      <c r="E7" s="27" t="s">
        <v>71</v>
      </c>
      <c r="F7" s="27" t="s">
        <v>72</v>
      </c>
      <c r="G7" s="27" t="s">
        <v>73</v>
      </c>
      <c r="H7" s="27" t="s">
        <v>74</v>
      </c>
      <c r="I7" s="27" t="s">
        <v>75</v>
      </c>
      <c r="J7" s="27" t="s">
        <v>76</v>
      </c>
      <c r="K7" s="27" t="s">
        <v>77</v>
      </c>
      <c r="L7" s="27" t="s">
        <v>0</v>
      </c>
      <c r="M7" s="27" t="s">
        <v>78</v>
      </c>
      <c r="N7" s="27" t="s">
        <v>79</v>
      </c>
      <c r="O7" s="27" t="s">
        <v>80</v>
      </c>
      <c r="P7" s="27" t="s">
        <v>81</v>
      </c>
      <c r="Q7" s="27" t="s">
        <v>82</v>
      </c>
      <c r="R7" s="27" t="s">
        <v>83</v>
      </c>
      <c r="S7" s="27" t="s">
        <v>84</v>
      </c>
      <c r="T7" s="27" t="s">
        <v>85</v>
      </c>
      <c r="U7" s="27" t="s">
        <v>86</v>
      </c>
      <c r="X7" s="47"/>
      <c r="Y7" s="45"/>
      <c r="Z7" s="45"/>
      <c r="AA7" s="45"/>
      <c r="AB7" s="45"/>
      <c r="AC7" s="43"/>
    </row>
    <row r="8" spans="1:29" s="128" customFormat="1">
      <c r="A8" s="133" t="s">
        <v>205</v>
      </c>
      <c r="B8" s="32" t="s">
        <v>88</v>
      </c>
      <c r="C8" s="126"/>
      <c r="D8" s="126"/>
      <c r="E8" s="32" t="s">
        <v>192</v>
      </c>
      <c r="F8" s="126">
        <v>2</v>
      </c>
      <c r="G8" s="126"/>
      <c r="H8" s="132" t="s">
        <v>195</v>
      </c>
      <c r="I8" s="126"/>
      <c r="J8" s="126"/>
      <c r="K8" s="126"/>
      <c r="L8" s="126"/>
      <c r="M8" s="126"/>
      <c r="N8" s="126"/>
      <c r="O8" s="126"/>
      <c r="P8" s="126"/>
      <c r="Q8" s="127"/>
      <c r="R8" s="126"/>
      <c r="S8" s="126"/>
      <c r="T8" s="126"/>
      <c r="U8" s="126"/>
      <c r="X8" s="129"/>
      <c r="Y8" s="130"/>
      <c r="Z8" s="130"/>
      <c r="AA8" s="130"/>
      <c r="AB8" s="130"/>
      <c r="AC8" s="131"/>
    </row>
    <row r="9" spans="1:29" s="128" customFormat="1">
      <c r="A9" s="133" t="s">
        <v>205</v>
      </c>
      <c r="B9" s="32" t="s">
        <v>88</v>
      </c>
      <c r="C9" s="126"/>
      <c r="D9" s="126"/>
      <c r="E9" s="32" t="s">
        <v>192</v>
      </c>
      <c r="F9" s="126">
        <v>2</v>
      </c>
      <c r="G9" s="126"/>
      <c r="H9" s="132" t="s">
        <v>196</v>
      </c>
      <c r="I9" s="126"/>
      <c r="J9" s="126"/>
      <c r="K9" s="126"/>
      <c r="L9" s="126"/>
      <c r="M9" s="126"/>
      <c r="N9" s="126"/>
      <c r="O9" s="126"/>
      <c r="P9" s="126"/>
      <c r="Q9" s="127"/>
      <c r="R9" s="126"/>
      <c r="S9" s="126"/>
      <c r="T9" s="126"/>
      <c r="U9" s="126"/>
      <c r="X9" s="129"/>
      <c r="Y9" s="130"/>
      <c r="Z9" s="130"/>
      <c r="AA9" s="130"/>
      <c r="AB9" s="130"/>
      <c r="AC9" s="131"/>
    </row>
    <row r="10" spans="1:29" s="128" customFormat="1">
      <c r="A10" s="133" t="s">
        <v>205</v>
      </c>
      <c r="B10" s="32" t="s">
        <v>88</v>
      </c>
      <c r="C10" s="126"/>
      <c r="D10" s="126"/>
      <c r="E10" s="32" t="s">
        <v>192</v>
      </c>
      <c r="F10" s="126">
        <v>2</v>
      </c>
      <c r="G10" s="126"/>
      <c r="H10" s="132" t="s">
        <v>197</v>
      </c>
      <c r="I10" s="126"/>
      <c r="J10" s="126"/>
      <c r="K10" s="126"/>
      <c r="L10" s="126"/>
      <c r="M10" s="126"/>
      <c r="N10" s="126"/>
      <c r="O10" s="126"/>
      <c r="P10" s="126"/>
      <c r="Q10" s="127"/>
      <c r="R10" s="126"/>
      <c r="S10" s="126"/>
      <c r="T10" s="126"/>
      <c r="U10" s="126"/>
      <c r="X10" s="129"/>
      <c r="Y10" s="130"/>
      <c r="Z10" s="130"/>
      <c r="AA10" s="130"/>
      <c r="AB10" s="130"/>
      <c r="AC10" s="131"/>
    </row>
    <row r="11" spans="1:29" s="128" customFormat="1">
      <c r="A11" s="133" t="s">
        <v>205</v>
      </c>
      <c r="B11" s="32" t="s">
        <v>88</v>
      </c>
      <c r="C11" s="126"/>
      <c r="D11" s="126"/>
      <c r="E11" s="32" t="s">
        <v>192</v>
      </c>
      <c r="F11" s="126">
        <v>2</v>
      </c>
      <c r="G11" s="126"/>
      <c r="H11" s="132" t="s">
        <v>198</v>
      </c>
      <c r="I11" s="126"/>
      <c r="J11" s="126"/>
      <c r="K11" s="126"/>
      <c r="L11" s="126"/>
      <c r="M11" s="126"/>
      <c r="N11" s="126"/>
      <c r="O11" s="126"/>
      <c r="P11" s="126"/>
      <c r="Q11" s="127"/>
      <c r="R11" s="126"/>
      <c r="S11" s="126"/>
      <c r="T11" s="126"/>
      <c r="U11" s="126"/>
      <c r="X11" s="129"/>
      <c r="Y11" s="130"/>
      <c r="Z11" s="130"/>
      <c r="AA11" s="130"/>
      <c r="AB11" s="130"/>
      <c r="AC11" s="131"/>
    </row>
    <row r="12" spans="1:29" s="128" customFormat="1">
      <c r="A12" s="133" t="s">
        <v>205</v>
      </c>
      <c r="B12" s="32" t="s">
        <v>88</v>
      </c>
      <c r="C12" s="126"/>
      <c r="D12" s="126"/>
      <c r="E12" s="32" t="s">
        <v>192</v>
      </c>
      <c r="F12" s="126">
        <v>2</v>
      </c>
      <c r="G12" s="126"/>
      <c r="H12" s="132" t="s">
        <v>199</v>
      </c>
      <c r="I12" s="126"/>
      <c r="J12" s="126"/>
      <c r="K12" s="126"/>
      <c r="L12" s="126"/>
      <c r="M12" s="126"/>
      <c r="N12" s="126"/>
      <c r="O12" s="126"/>
      <c r="P12" s="126"/>
      <c r="Q12" s="127"/>
      <c r="R12" s="126"/>
      <c r="S12" s="126"/>
      <c r="T12" s="126"/>
      <c r="U12" s="126"/>
      <c r="X12" s="129"/>
      <c r="Y12" s="130"/>
      <c r="Z12" s="130"/>
      <c r="AA12" s="130"/>
      <c r="AB12" s="130"/>
      <c r="AC12" s="131"/>
    </row>
    <row r="13" spans="1:29" s="128" customFormat="1">
      <c r="A13" s="133" t="s">
        <v>205</v>
      </c>
      <c r="B13" s="32" t="s">
        <v>88</v>
      </c>
      <c r="C13" s="126"/>
      <c r="D13" s="126"/>
      <c r="E13" s="32" t="s">
        <v>192</v>
      </c>
      <c r="F13" s="126">
        <v>2</v>
      </c>
      <c r="G13" s="126"/>
      <c r="H13" s="132" t="s">
        <v>200</v>
      </c>
      <c r="I13" s="126"/>
      <c r="J13" s="126"/>
      <c r="K13" s="126"/>
      <c r="L13" s="126"/>
      <c r="M13" s="126"/>
      <c r="N13" s="126"/>
      <c r="O13" s="126"/>
      <c r="P13" s="126"/>
      <c r="Q13" s="127"/>
      <c r="R13" s="126"/>
      <c r="S13" s="126"/>
      <c r="T13" s="126"/>
      <c r="U13" s="126"/>
      <c r="X13" s="129"/>
      <c r="Y13" s="130"/>
      <c r="Z13" s="130"/>
      <c r="AA13" s="130"/>
      <c r="AB13" s="130"/>
      <c r="AC13" s="131"/>
    </row>
    <row r="14" spans="1:29" s="128" customFormat="1">
      <c r="A14" s="133" t="s">
        <v>205</v>
      </c>
      <c r="B14" s="32" t="s">
        <v>88</v>
      </c>
      <c r="C14" s="126"/>
      <c r="D14" s="126"/>
      <c r="E14" s="32" t="s">
        <v>192</v>
      </c>
      <c r="F14" s="126">
        <v>2</v>
      </c>
      <c r="G14" s="126"/>
      <c r="H14" s="132" t="s">
        <v>201</v>
      </c>
      <c r="I14" s="126"/>
      <c r="J14" s="126"/>
      <c r="K14" s="126"/>
      <c r="L14" s="126"/>
      <c r="M14" s="126"/>
      <c r="N14" s="126"/>
      <c r="O14" s="126"/>
      <c r="P14" s="126"/>
      <c r="Q14" s="127"/>
      <c r="R14" s="126"/>
      <c r="S14" s="126"/>
      <c r="T14" s="126"/>
      <c r="U14" s="126"/>
      <c r="X14" s="129"/>
      <c r="Y14" s="130"/>
      <c r="Z14" s="130"/>
      <c r="AA14" s="130"/>
      <c r="AB14" s="130"/>
      <c r="AC14" s="131"/>
    </row>
    <row r="15" spans="1:29" s="128" customFormat="1">
      <c r="A15" s="133" t="s">
        <v>205</v>
      </c>
      <c r="B15" s="32" t="s">
        <v>88</v>
      </c>
      <c r="C15" s="126"/>
      <c r="D15" s="126"/>
      <c r="E15" s="32" t="s">
        <v>192</v>
      </c>
      <c r="F15" s="126">
        <v>2</v>
      </c>
      <c r="G15" s="126"/>
      <c r="H15" s="132" t="s">
        <v>202</v>
      </c>
      <c r="I15" s="126"/>
      <c r="J15" s="126"/>
      <c r="K15" s="126"/>
      <c r="L15" s="126"/>
      <c r="M15" s="126"/>
      <c r="N15" s="126"/>
      <c r="O15" s="126"/>
      <c r="P15" s="126"/>
      <c r="Q15" s="127"/>
      <c r="R15" s="126"/>
      <c r="S15" s="126"/>
      <c r="T15" s="126"/>
      <c r="U15" s="126"/>
      <c r="X15" s="129"/>
      <c r="Y15" s="130"/>
      <c r="Z15" s="130"/>
      <c r="AA15" s="130"/>
      <c r="AB15" s="130"/>
      <c r="AC15" s="131"/>
    </row>
    <row r="16" spans="1:29" s="128" customFormat="1">
      <c r="A16" s="133" t="s">
        <v>205</v>
      </c>
      <c r="B16" s="32" t="s">
        <v>88</v>
      </c>
      <c r="C16" s="126"/>
      <c r="D16" s="126"/>
      <c r="E16" s="32" t="s">
        <v>192</v>
      </c>
      <c r="F16" s="126">
        <v>2</v>
      </c>
      <c r="G16" s="126"/>
      <c r="H16" s="132" t="s">
        <v>203</v>
      </c>
      <c r="I16" s="126"/>
      <c r="J16" s="126"/>
      <c r="K16" s="126"/>
      <c r="L16" s="126"/>
      <c r="M16" s="126"/>
      <c r="N16" s="126"/>
      <c r="O16" s="126"/>
      <c r="P16" s="126"/>
      <c r="Q16" s="127"/>
      <c r="R16" s="126"/>
      <c r="S16" s="126"/>
      <c r="T16" s="126"/>
      <c r="U16" s="126"/>
      <c r="X16" s="129"/>
      <c r="Y16" s="130"/>
      <c r="Z16" s="130"/>
      <c r="AA16" s="130"/>
      <c r="AB16" s="130"/>
      <c r="AC16" s="131"/>
    </row>
    <row r="17" spans="1:41" s="128" customFormat="1">
      <c r="A17" s="133" t="s">
        <v>205</v>
      </c>
      <c r="B17" s="32" t="s">
        <v>88</v>
      </c>
      <c r="C17" s="126"/>
      <c r="D17" s="126"/>
      <c r="E17" s="32" t="s">
        <v>192</v>
      </c>
      <c r="F17" s="126">
        <v>2</v>
      </c>
      <c r="G17" s="126"/>
      <c r="H17" s="132" t="s">
        <v>204</v>
      </c>
      <c r="I17" s="126"/>
      <c r="J17" s="126"/>
      <c r="K17" s="126"/>
      <c r="L17" s="126"/>
      <c r="M17" s="126"/>
      <c r="N17" s="126"/>
      <c r="O17" s="126"/>
      <c r="P17" s="126"/>
      <c r="Q17" s="127"/>
      <c r="R17" s="126"/>
      <c r="S17" s="126"/>
      <c r="T17" s="126"/>
      <c r="U17" s="126"/>
      <c r="X17" s="129"/>
      <c r="Y17" s="130"/>
      <c r="Z17" s="130"/>
      <c r="AA17" s="130"/>
      <c r="AB17" s="130"/>
      <c r="AC17" s="131"/>
    </row>
    <row r="18" spans="1:41" ht="18.75">
      <c r="A18" s="29" t="s">
        <v>87</v>
      </c>
      <c r="B18" s="32" t="s">
        <v>88</v>
      </c>
      <c r="C18" s="40">
        <v>44375</v>
      </c>
      <c r="D18" s="38" t="s">
        <v>4</v>
      </c>
      <c r="E18" s="32" t="s">
        <v>1</v>
      </c>
      <c r="F18" s="32">
        <v>1</v>
      </c>
      <c r="G18" s="32" t="s">
        <v>32</v>
      </c>
      <c r="H18" s="3"/>
      <c r="I18" s="3" t="s">
        <v>89</v>
      </c>
      <c r="J18" s="32" t="s">
        <v>2</v>
      </c>
      <c r="K18" s="48"/>
      <c r="L18" s="78" t="s">
        <v>5</v>
      </c>
      <c r="M18" s="41" t="s">
        <v>62</v>
      </c>
      <c r="N18" s="41" t="s">
        <v>63</v>
      </c>
      <c r="O18" s="41" t="s">
        <v>64</v>
      </c>
      <c r="P18" s="41" t="s">
        <v>65</v>
      </c>
      <c r="Q18" s="52">
        <f>AC18</f>
        <v>1</v>
      </c>
      <c r="R18" s="21" t="str">
        <f>AE18</f>
        <v>T</v>
      </c>
      <c r="S18" s="72">
        <f ca="1">IF(ISBLANK(P18)=TRUE,"",TODAY())</f>
        <v>44477</v>
      </c>
      <c r="T18" s="72">
        <v>44454</v>
      </c>
      <c r="U18" s="3"/>
      <c r="X18" s="23">
        <f t="shared" ref="X18:X49" si="0">SUMPRODUCT(ISTEXT(B18)*1)</f>
        <v>1</v>
      </c>
      <c r="Y18" s="46">
        <f t="shared" ref="Y18:Y49" si="1">IF(M18=$AH$19,0.25,0)</f>
        <v>0.25</v>
      </c>
      <c r="Z18" s="46">
        <f t="shared" ref="Z18:Z19" si="2">IF(N18=$AI$19,0.25,0)</f>
        <v>0.25</v>
      </c>
      <c r="AA18" s="46">
        <f t="shared" ref="AA18:AA19" si="3">IF(O18=$AJ$19,0.25,0)</f>
        <v>0.25</v>
      </c>
      <c r="AB18" s="46">
        <f t="shared" ref="AB18:AB19" si="4">IF(P18=$AK$19,0.25,0)</f>
        <v>0.25</v>
      </c>
      <c r="AC18" s="44">
        <f>SUM(Y18:AB18)</f>
        <v>1</v>
      </c>
      <c r="AD18" s="42">
        <f>AC18+X18</f>
        <v>2</v>
      </c>
      <c r="AE18" s="22" t="str">
        <f t="shared" ref="AE18:AE81" si="5">IF(AD18=2,"T",IF(AD18=1.75,"AV",IF(AD18=1.5,"EC",IF(AD18=1.25,"EC",IF(AD18=1,"ND",IF(AD18=0," "))))))</f>
        <v>T</v>
      </c>
      <c r="AH18" s="22" t="str">
        <f>M7</f>
        <v>Prise</v>
      </c>
      <c r="AI18" s="22" t="str">
        <f>N7</f>
        <v>Etude</v>
      </c>
      <c r="AJ18" s="22" t="str">
        <f>O7</f>
        <v>Mise</v>
      </c>
      <c r="AK18" s="22" t="str">
        <f>P7</f>
        <v>Valid</v>
      </c>
    </row>
    <row r="19" spans="1:41" ht="18.75">
      <c r="A19" s="29" t="s">
        <v>90</v>
      </c>
      <c r="B19" s="32" t="s">
        <v>88</v>
      </c>
      <c r="C19" s="40">
        <v>44301</v>
      </c>
      <c r="D19" s="38" t="s">
        <v>9</v>
      </c>
      <c r="E19" s="32" t="s">
        <v>192</v>
      </c>
      <c r="F19" s="32">
        <v>2</v>
      </c>
      <c r="G19" s="32" t="s">
        <v>36</v>
      </c>
      <c r="H19" s="3"/>
      <c r="I19" s="3"/>
      <c r="J19" s="32" t="s">
        <v>7</v>
      </c>
      <c r="K19" s="48">
        <v>44449</v>
      </c>
      <c r="L19" s="78" t="s">
        <v>5</v>
      </c>
      <c r="M19" s="41" t="s">
        <v>62</v>
      </c>
      <c r="N19" s="41" t="s">
        <v>63</v>
      </c>
      <c r="O19" s="41" t="s">
        <v>64</v>
      </c>
      <c r="P19" s="41" t="s">
        <v>65</v>
      </c>
      <c r="Q19" s="52">
        <f t="shared" ref="Q19:Q82" si="6">AC19</f>
        <v>1</v>
      </c>
      <c r="R19" s="21" t="str">
        <f t="shared" ref="R19:R82" si="7">AE19</f>
        <v>T</v>
      </c>
      <c r="S19" s="72">
        <f t="shared" ref="S19:S82" ca="1" si="8">IF(ISBLANK(P19)=TRUE,"",TODAY())</f>
        <v>44477</v>
      </c>
      <c r="T19" s="72">
        <v>44454</v>
      </c>
      <c r="U19" s="3"/>
      <c r="X19" s="23">
        <f t="shared" si="0"/>
        <v>1</v>
      </c>
      <c r="Y19" s="46">
        <f t="shared" si="1"/>
        <v>0.25</v>
      </c>
      <c r="Z19" s="46">
        <f t="shared" si="2"/>
        <v>0.25</v>
      </c>
      <c r="AA19" s="46">
        <f t="shared" si="3"/>
        <v>0.25</v>
      </c>
      <c r="AB19" s="46">
        <f t="shared" si="4"/>
        <v>0.25</v>
      </c>
      <c r="AC19" s="44">
        <f t="shared" ref="AC19:AC82" si="9">SUM(Y19:AB19)</f>
        <v>1</v>
      </c>
      <c r="AD19" s="42">
        <f t="shared" ref="AD19:AD82" si="10">AC19+X19</f>
        <v>2</v>
      </c>
      <c r="AE19" s="22" t="str">
        <f t="shared" si="5"/>
        <v>T</v>
      </c>
      <c r="AH19" s="22" t="s">
        <v>62</v>
      </c>
      <c r="AI19" s="22" t="s">
        <v>63</v>
      </c>
      <c r="AJ19" s="22" t="s">
        <v>64</v>
      </c>
      <c r="AK19" s="22" t="s">
        <v>65</v>
      </c>
    </row>
    <row r="20" spans="1:41" ht="18.75">
      <c r="A20" s="29" t="s">
        <v>91</v>
      </c>
      <c r="B20" s="32" t="s">
        <v>88</v>
      </c>
      <c r="C20" s="40">
        <v>44331</v>
      </c>
      <c r="D20" s="38" t="s">
        <v>13</v>
      </c>
      <c r="E20" s="32" t="s">
        <v>17</v>
      </c>
      <c r="F20" s="32">
        <v>3</v>
      </c>
      <c r="G20" s="32" t="s">
        <v>28</v>
      </c>
      <c r="H20" s="49"/>
      <c r="I20" s="3"/>
      <c r="J20" s="32" t="s">
        <v>7</v>
      </c>
      <c r="K20" s="48">
        <v>44454</v>
      </c>
      <c r="L20" s="78" t="s">
        <v>14</v>
      </c>
      <c r="M20" s="41" t="s">
        <v>62</v>
      </c>
      <c r="N20" s="41" t="s">
        <v>63</v>
      </c>
      <c r="O20" s="41"/>
      <c r="P20" s="41" t="s">
        <v>65</v>
      </c>
      <c r="Q20" s="52">
        <f t="shared" si="6"/>
        <v>0.75</v>
      </c>
      <c r="R20" s="21" t="str">
        <f t="shared" si="7"/>
        <v>AV</v>
      </c>
      <c r="S20" s="72">
        <f t="shared" ca="1" si="8"/>
        <v>44477</v>
      </c>
      <c r="T20" s="72">
        <v>44454</v>
      </c>
      <c r="U20" s="3"/>
      <c r="X20" s="23">
        <f t="shared" si="0"/>
        <v>1</v>
      </c>
      <c r="Y20" s="46">
        <f t="shared" si="1"/>
        <v>0.25</v>
      </c>
      <c r="Z20" s="46">
        <f t="shared" ref="Z20:Z51" si="11">IF(N20=$AI$19,0.25,0)</f>
        <v>0.25</v>
      </c>
      <c r="AA20" s="46">
        <f t="shared" ref="AA20:AA51" si="12">IF(O20=$AJ$19,0.25,0)</f>
        <v>0</v>
      </c>
      <c r="AB20" s="46">
        <f t="shared" ref="AB20:AB51" si="13">IF(P20=$AK$19,0.25,0)</f>
        <v>0.25</v>
      </c>
      <c r="AC20" s="44">
        <f t="shared" si="9"/>
        <v>0.75</v>
      </c>
      <c r="AD20" s="42">
        <f t="shared" si="10"/>
        <v>1.75</v>
      </c>
      <c r="AE20" s="22" t="str">
        <f t="shared" si="5"/>
        <v>AV</v>
      </c>
    </row>
    <row r="21" spans="1:41" ht="18.75">
      <c r="A21" s="29" t="s">
        <v>92</v>
      </c>
      <c r="B21" s="32" t="s">
        <v>88</v>
      </c>
      <c r="C21" s="40"/>
      <c r="D21" s="38"/>
      <c r="E21" s="32" t="s">
        <v>25</v>
      </c>
      <c r="F21" s="32">
        <v>1</v>
      </c>
      <c r="G21" s="32" t="s">
        <v>28</v>
      </c>
      <c r="H21" s="3"/>
      <c r="I21" s="3"/>
      <c r="J21" s="32" t="s">
        <v>22</v>
      </c>
      <c r="K21" s="48"/>
      <c r="L21" s="78" t="s">
        <v>10</v>
      </c>
      <c r="M21" s="41" t="s">
        <v>62</v>
      </c>
      <c r="N21" s="41"/>
      <c r="O21" s="41"/>
      <c r="P21" s="41"/>
      <c r="Q21" s="52">
        <f t="shared" si="6"/>
        <v>0.25</v>
      </c>
      <c r="R21" s="21" t="str">
        <f t="shared" si="7"/>
        <v>EC</v>
      </c>
      <c r="S21" s="72" t="str">
        <f t="shared" ca="1" si="8"/>
        <v/>
      </c>
      <c r="T21" s="72" t="s">
        <v>194</v>
      </c>
      <c r="U21" s="3"/>
      <c r="X21" s="23">
        <f t="shared" si="0"/>
        <v>1</v>
      </c>
      <c r="Y21" s="46">
        <f t="shared" si="1"/>
        <v>0.25</v>
      </c>
      <c r="Z21" s="46">
        <f t="shared" si="11"/>
        <v>0</v>
      </c>
      <c r="AA21" s="46">
        <f t="shared" si="12"/>
        <v>0</v>
      </c>
      <c r="AB21" s="46">
        <f t="shared" si="13"/>
        <v>0</v>
      </c>
      <c r="AC21" s="44">
        <f t="shared" si="9"/>
        <v>0.25</v>
      </c>
      <c r="AD21" s="42">
        <f t="shared" si="10"/>
        <v>1.25</v>
      </c>
      <c r="AE21" s="22" t="str">
        <f t="shared" si="5"/>
        <v>EC</v>
      </c>
    </row>
    <row r="22" spans="1:41" ht="18.75">
      <c r="A22" s="29" t="s">
        <v>93</v>
      </c>
      <c r="B22" s="32" t="s">
        <v>88</v>
      </c>
      <c r="C22" s="40"/>
      <c r="D22" s="38"/>
      <c r="E22" s="32" t="s">
        <v>29</v>
      </c>
      <c r="F22" s="32">
        <v>2</v>
      </c>
      <c r="G22" s="32" t="s">
        <v>20</v>
      </c>
      <c r="H22" s="3"/>
      <c r="I22" s="3"/>
      <c r="J22" s="32" t="s">
        <v>30</v>
      </c>
      <c r="K22" s="48">
        <v>44525</v>
      </c>
      <c r="L22" s="78"/>
      <c r="M22" s="41" t="s">
        <v>62</v>
      </c>
      <c r="N22" s="41" t="s">
        <v>63</v>
      </c>
      <c r="O22" s="41" t="s">
        <v>64</v>
      </c>
      <c r="P22" s="41"/>
      <c r="Q22" s="52">
        <f t="shared" si="6"/>
        <v>0.75</v>
      </c>
      <c r="R22" s="21" t="str">
        <f t="shared" si="7"/>
        <v>AV</v>
      </c>
      <c r="S22" s="72" t="str">
        <f t="shared" ca="1" si="8"/>
        <v/>
      </c>
      <c r="T22" s="72" t="s">
        <v>194</v>
      </c>
      <c r="U22" s="3"/>
      <c r="X22" s="23">
        <f t="shared" si="0"/>
        <v>1</v>
      </c>
      <c r="Y22" s="46">
        <f t="shared" si="1"/>
        <v>0.25</v>
      </c>
      <c r="Z22" s="46">
        <f t="shared" si="11"/>
        <v>0.25</v>
      </c>
      <c r="AA22" s="46">
        <f t="shared" si="12"/>
        <v>0.25</v>
      </c>
      <c r="AB22" s="46">
        <f t="shared" si="13"/>
        <v>0</v>
      </c>
      <c r="AC22" s="44">
        <f t="shared" si="9"/>
        <v>0.75</v>
      </c>
      <c r="AD22" s="42">
        <f t="shared" si="10"/>
        <v>1.75</v>
      </c>
      <c r="AE22" s="22" t="str">
        <f t="shared" si="5"/>
        <v>AV</v>
      </c>
    </row>
    <row r="23" spans="1:41" ht="18.75">
      <c r="A23" s="29" t="s">
        <v>94</v>
      </c>
      <c r="B23" s="32" t="s">
        <v>88</v>
      </c>
      <c r="C23" s="40"/>
      <c r="D23" s="38"/>
      <c r="E23" s="32" t="s">
        <v>17</v>
      </c>
      <c r="F23" s="32">
        <v>3</v>
      </c>
      <c r="G23" s="32" t="s">
        <v>24</v>
      </c>
      <c r="H23" s="3"/>
      <c r="I23" s="3"/>
      <c r="J23" s="32" t="s">
        <v>2</v>
      </c>
      <c r="K23" s="48"/>
      <c r="L23" s="78"/>
      <c r="M23" s="41" t="s">
        <v>62</v>
      </c>
      <c r="N23" s="41"/>
      <c r="O23" s="41"/>
      <c r="P23" s="41" t="s">
        <v>65</v>
      </c>
      <c r="Q23" s="52">
        <f t="shared" si="6"/>
        <v>0.5</v>
      </c>
      <c r="R23" s="21" t="str">
        <f t="shared" si="7"/>
        <v>EC</v>
      </c>
      <c r="S23" s="72">
        <f t="shared" ca="1" si="8"/>
        <v>44477</v>
      </c>
      <c r="T23" s="72">
        <v>44454</v>
      </c>
      <c r="U23" s="3"/>
      <c r="X23" s="23">
        <f t="shared" si="0"/>
        <v>1</v>
      </c>
      <c r="Y23" s="46">
        <f t="shared" si="1"/>
        <v>0.25</v>
      </c>
      <c r="Z23" s="46">
        <f t="shared" si="11"/>
        <v>0</v>
      </c>
      <c r="AA23" s="46">
        <f t="shared" si="12"/>
        <v>0</v>
      </c>
      <c r="AB23" s="46">
        <f t="shared" si="13"/>
        <v>0.25</v>
      </c>
      <c r="AC23" s="44">
        <f t="shared" si="9"/>
        <v>0.5</v>
      </c>
      <c r="AD23" s="42">
        <f t="shared" si="10"/>
        <v>1.5</v>
      </c>
      <c r="AE23" s="22" t="str">
        <f t="shared" si="5"/>
        <v>EC</v>
      </c>
    </row>
    <row r="24" spans="1:41" ht="19.5" thickBot="1">
      <c r="A24" s="29" t="s">
        <v>95</v>
      </c>
      <c r="B24" s="32" t="s">
        <v>88</v>
      </c>
      <c r="C24" s="40"/>
      <c r="D24" s="38"/>
      <c r="E24" s="32" t="s">
        <v>11</v>
      </c>
      <c r="F24" s="32">
        <v>2</v>
      </c>
      <c r="G24" s="32" t="s">
        <v>32</v>
      </c>
      <c r="H24" s="3"/>
      <c r="I24" s="3"/>
      <c r="J24" s="32" t="s">
        <v>34</v>
      </c>
      <c r="K24" s="48"/>
      <c r="L24" s="78"/>
      <c r="M24" s="41" t="s">
        <v>62</v>
      </c>
      <c r="N24" s="41" t="s">
        <v>63</v>
      </c>
      <c r="O24" s="41"/>
      <c r="P24" s="41"/>
      <c r="Q24" s="52">
        <f t="shared" si="6"/>
        <v>0.5</v>
      </c>
      <c r="R24" s="21" t="str">
        <f t="shared" si="7"/>
        <v>EC</v>
      </c>
      <c r="S24" s="72" t="str">
        <f t="shared" ca="1" si="8"/>
        <v/>
      </c>
      <c r="T24" s="72" t="s">
        <v>194</v>
      </c>
      <c r="U24" s="3"/>
      <c r="X24" s="23">
        <f t="shared" si="0"/>
        <v>1</v>
      </c>
      <c r="Y24" s="46">
        <f t="shared" si="1"/>
        <v>0.25</v>
      </c>
      <c r="Z24" s="46">
        <f t="shared" si="11"/>
        <v>0.25</v>
      </c>
      <c r="AA24" s="46">
        <f t="shared" si="12"/>
        <v>0</v>
      </c>
      <c r="AB24" s="46">
        <f t="shared" si="13"/>
        <v>0</v>
      </c>
      <c r="AC24" s="44">
        <f t="shared" si="9"/>
        <v>0.5</v>
      </c>
      <c r="AD24" s="42">
        <f t="shared" si="10"/>
        <v>1.5</v>
      </c>
      <c r="AE24" s="22" t="str">
        <f t="shared" si="5"/>
        <v>EC</v>
      </c>
    </row>
    <row r="25" spans="1:41" ht="18.75">
      <c r="A25" s="29" t="s">
        <v>96</v>
      </c>
      <c r="B25" s="32" t="s">
        <v>88</v>
      </c>
      <c r="C25" s="40"/>
      <c r="D25" s="38"/>
      <c r="E25" s="32" t="s">
        <v>15</v>
      </c>
      <c r="F25" s="32">
        <v>2</v>
      </c>
      <c r="G25" s="32" t="s">
        <v>32</v>
      </c>
      <c r="H25" s="3"/>
      <c r="I25" s="3"/>
      <c r="J25" s="32" t="s">
        <v>41</v>
      </c>
      <c r="K25" s="48"/>
      <c r="L25" s="78"/>
      <c r="M25" s="41" t="s">
        <v>62</v>
      </c>
      <c r="N25" s="41" t="s">
        <v>63</v>
      </c>
      <c r="O25" s="41" t="s">
        <v>64</v>
      </c>
      <c r="P25" s="41" t="s">
        <v>65</v>
      </c>
      <c r="Q25" s="52">
        <f t="shared" si="6"/>
        <v>1</v>
      </c>
      <c r="R25" s="21" t="str">
        <f t="shared" si="7"/>
        <v>T</v>
      </c>
      <c r="S25" s="72">
        <f t="shared" ca="1" si="8"/>
        <v>44477</v>
      </c>
      <c r="T25" s="72">
        <v>44454</v>
      </c>
      <c r="U25" s="3"/>
      <c r="X25" s="23">
        <f t="shared" si="0"/>
        <v>1</v>
      </c>
      <c r="Y25" s="46">
        <f t="shared" si="1"/>
        <v>0.25</v>
      </c>
      <c r="Z25" s="46">
        <f t="shared" si="11"/>
        <v>0.25</v>
      </c>
      <c r="AA25" s="46">
        <f t="shared" si="12"/>
        <v>0.25</v>
      </c>
      <c r="AB25" s="46">
        <f t="shared" si="13"/>
        <v>0.25</v>
      </c>
      <c r="AC25" s="44">
        <f t="shared" si="9"/>
        <v>1</v>
      </c>
      <c r="AD25" s="42">
        <f t="shared" si="10"/>
        <v>2</v>
      </c>
      <c r="AE25" s="22" t="str">
        <f t="shared" si="5"/>
        <v>T</v>
      </c>
      <c r="AH25" s="144" t="s">
        <v>97</v>
      </c>
      <c r="AI25" s="145"/>
      <c r="AJ25" s="146"/>
      <c r="AM25" s="147" t="s">
        <v>58</v>
      </c>
      <c r="AN25" s="148"/>
      <c r="AO25" s="149"/>
    </row>
    <row r="26" spans="1:41" ht="18.75">
      <c r="A26" s="29" t="s">
        <v>98</v>
      </c>
      <c r="B26" s="32" t="s">
        <v>88</v>
      </c>
      <c r="C26" s="40"/>
      <c r="D26" s="38"/>
      <c r="E26" s="32" t="s">
        <v>11</v>
      </c>
      <c r="F26" s="32">
        <v>2</v>
      </c>
      <c r="G26" s="32" t="s">
        <v>36</v>
      </c>
      <c r="H26" s="33"/>
      <c r="I26" s="3"/>
      <c r="J26" s="32" t="s">
        <v>45</v>
      </c>
      <c r="K26" s="48"/>
      <c r="L26" s="78"/>
      <c r="M26" s="41" t="s">
        <v>62</v>
      </c>
      <c r="N26" s="41" t="s">
        <v>63</v>
      </c>
      <c r="O26" s="41"/>
      <c r="P26" s="41"/>
      <c r="Q26" s="52">
        <f t="shared" si="6"/>
        <v>0.5</v>
      </c>
      <c r="R26" s="21" t="str">
        <f t="shared" si="7"/>
        <v>EC</v>
      </c>
      <c r="S26" s="72" t="str">
        <f t="shared" ca="1" si="8"/>
        <v/>
      </c>
      <c r="T26" s="72" t="s">
        <v>194</v>
      </c>
      <c r="U26" s="3"/>
      <c r="X26" s="23">
        <f t="shared" si="0"/>
        <v>1</v>
      </c>
      <c r="Y26" s="46">
        <f t="shared" si="1"/>
        <v>0.25</v>
      </c>
      <c r="Z26" s="46">
        <f t="shared" si="11"/>
        <v>0.25</v>
      </c>
      <c r="AA26" s="46">
        <f t="shared" si="12"/>
        <v>0</v>
      </c>
      <c r="AB26" s="46">
        <f t="shared" si="13"/>
        <v>0</v>
      </c>
      <c r="AC26" s="44">
        <f t="shared" si="9"/>
        <v>0.5</v>
      </c>
      <c r="AD26" s="42">
        <f t="shared" si="10"/>
        <v>1.5</v>
      </c>
      <c r="AE26" s="22" t="str">
        <f t="shared" si="5"/>
        <v>EC</v>
      </c>
      <c r="AH26" s="62" t="s">
        <v>47</v>
      </c>
      <c r="AI26" s="57">
        <f>COUNTIF(R18:R117,AH26)</f>
        <v>3</v>
      </c>
      <c r="AJ26" s="58">
        <f>AI26/AI30</f>
        <v>0.21428571428571427</v>
      </c>
      <c r="AM26" s="66">
        <f>Champs!B21</f>
        <v>1</v>
      </c>
      <c r="AN26" s="67">
        <f>COUNTIF(F18:F117,AM26)</f>
        <v>3</v>
      </c>
      <c r="AO26" s="68">
        <f>AN26/AN29</f>
        <v>0.21428571428571427</v>
      </c>
    </row>
    <row r="27" spans="1:41" ht="18.75">
      <c r="A27" s="29" t="s">
        <v>99</v>
      </c>
      <c r="B27" s="32" t="s">
        <v>88</v>
      </c>
      <c r="C27" s="40"/>
      <c r="D27" s="38"/>
      <c r="E27" s="32" t="s">
        <v>15</v>
      </c>
      <c r="F27" s="32">
        <v>2</v>
      </c>
      <c r="G27" s="32" t="s">
        <v>32</v>
      </c>
      <c r="H27" s="33"/>
      <c r="I27" s="3"/>
      <c r="J27" s="32" t="s">
        <v>30</v>
      </c>
      <c r="K27" s="48"/>
      <c r="L27" s="78"/>
      <c r="M27" s="41" t="s">
        <v>62</v>
      </c>
      <c r="N27" s="41" t="s">
        <v>63</v>
      </c>
      <c r="O27" s="41" t="s">
        <v>64</v>
      </c>
      <c r="P27" s="41"/>
      <c r="Q27" s="52">
        <f t="shared" si="6"/>
        <v>0.75</v>
      </c>
      <c r="R27" s="21" t="str">
        <f t="shared" si="7"/>
        <v>AV</v>
      </c>
      <c r="S27" s="72" t="str">
        <f t="shared" ca="1" si="8"/>
        <v/>
      </c>
      <c r="T27" s="72" t="s">
        <v>194</v>
      </c>
      <c r="U27" s="3"/>
      <c r="X27" s="23">
        <f t="shared" si="0"/>
        <v>1</v>
      </c>
      <c r="Y27" s="46">
        <f t="shared" si="1"/>
        <v>0.25</v>
      </c>
      <c r="Z27" s="46">
        <f t="shared" si="11"/>
        <v>0.25</v>
      </c>
      <c r="AA27" s="46">
        <f t="shared" si="12"/>
        <v>0.25</v>
      </c>
      <c r="AB27" s="46">
        <f t="shared" si="13"/>
        <v>0</v>
      </c>
      <c r="AC27" s="44">
        <f t="shared" si="9"/>
        <v>0.75</v>
      </c>
      <c r="AD27" s="42">
        <f t="shared" si="10"/>
        <v>1.75</v>
      </c>
      <c r="AE27" s="22" t="str">
        <f t="shared" si="5"/>
        <v>AV</v>
      </c>
      <c r="AH27" s="63" t="s">
        <v>51</v>
      </c>
      <c r="AI27" s="57">
        <f>COUNTIF(R18:R117,AH27)</f>
        <v>5</v>
      </c>
      <c r="AJ27" s="58">
        <f>AI27/AI30</f>
        <v>0.35714285714285715</v>
      </c>
      <c r="AL27" s="22" t="s">
        <v>307</v>
      </c>
      <c r="AM27" s="76">
        <f>Champs!B22</f>
        <v>2</v>
      </c>
      <c r="AN27" s="67">
        <f>COUNTIF(F18:F117,AM27)</f>
        <v>6</v>
      </c>
      <c r="AO27" s="68">
        <f>AN27/AN29</f>
        <v>0.42857142857142855</v>
      </c>
    </row>
    <row r="28" spans="1:41" ht="18.75">
      <c r="A28" s="29" t="s">
        <v>100</v>
      </c>
      <c r="B28" s="32" t="s">
        <v>88</v>
      </c>
      <c r="C28" s="40"/>
      <c r="D28" s="38"/>
      <c r="E28" s="32" t="s">
        <v>15</v>
      </c>
      <c r="F28" s="32">
        <v>3</v>
      </c>
      <c r="G28" s="32" t="s">
        <v>32</v>
      </c>
      <c r="H28" s="33"/>
      <c r="I28" s="3"/>
      <c r="J28" s="32" t="s">
        <v>38</v>
      </c>
      <c r="K28" s="48"/>
      <c r="L28" s="78"/>
      <c r="M28" s="41" t="s">
        <v>62</v>
      </c>
      <c r="N28" s="41" t="s">
        <v>63</v>
      </c>
      <c r="O28" s="41"/>
      <c r="P28" s="41"/>
      <c r="Q28" s="52">
        <f t="shared" si="6"/>
        <v>0.5</v>
      </c>
      <c r="R28" s="21" t="str">
        <f t="shared" si="7"/>
        <v>EC</v>
      </c>
      <c r="S28" s="72" t="str">
        <f t="shared" ca="1" si="8"/>
        <v/>
      </c>
      <c r="T28" s="72" t="s">
        <v>194</v>
      </c>
      <c r="U28" s="3"/>
      <c r="X28" s="23">
        <f t="shared" si="0"/>
        <v>1</v>
      </c>
      <c r="Y28" s="46">
        <f t="shared" si="1"/>
        <v>0.25</v>
      </c>
      <c r="Z28" s="46">
        <f t="shared" si="11"/>
        <v>0.25</v>
      </c>
      <c r="AA28" s="46">
        <f t="shared" si="12"/>
        <v>0</v>
      </c>
      <c r="AB28" s="46">
        <f t="shared" si="13"/>
        <v>0</v>
      </c>
      <c r="AC28" s="44">
        <f t="shared" si="9"/>
        <v>0.5</v>
      </c>
      <c r="AD28" s="42">
        <f t="shared" si="10"/>
        <v>1.5</v>
      </c>
      <c r="AE28" s="22" t="str">
        <f t="shared" si="5"/>
        <v>EC</v>
      </c>
      <c r="AH28" s="65" t="s">
        <v>53</v>
      </c>
      <c r="AI28" s="57">
        <f>COUNTIF(R18:R117,AH28)</f>
        <v>3</v>
      </c>
      <c r="AJ28" s="58">
        <f>AI28/AI30</f>
        <v>0.21428571428571427</v>
      </c>
      <c r="AM28" s="77">
        <f>Champs!B23</f>
        <v>3</v>
      </c>
      <c r="AN28" s="67">
        <f>COUNTIF(F18:F117,AM28)</f>
        <v>5</v>
      </c>
      <c r="AO28" s="68">
        <f>AN28/AN29</f>
        <v>0.35714285714285715</v>
      </c>
    </row>
    <row r="29" spans="1:41" ht="19.5" thickBot="1">
      <c r="A29" s="29" t="s">
        <v>101</v>
      </c>
      <c r="B29" s="32" t="s">
        <v>88</v>
      </c>
      <c r="C29" s="40"/>
      <c r="D29" s="38"/>
      <c r="E29" s="32" t="s">
        <v>1</v>
      </c>
      <c r="F29" s="32">
        <v>3</v>
      </c>
      <c r="G29" s="32" t="s">
        <v>36</v>
      </c>
      <c r="H29" s="3"/>
      <c r="I29" s="3"/>
      <c r="J29" s="32" t="s">
        <v>34</v>
      </c>
      <c r="K29" s="48"/>
      <c r="L29" s="78"/>
      <c r="M29" s="41"/>
      <c r="N29" s="41"/>
      <c r="O29" s="41"/>
      <c r="P29" s="41"/>
      <c r="Q29" s="52">
        <f t="shared" si="6"/>
        <v>0</v>
      </c>
      <c r="R29" s="21" t="str">
        <f t="shared" si="7"/>
        <v>ND</v>
      </c>
      <c r="S29" s="72" t="str">
        <f t="shared" ca="1" si="8"/>
        <v/>
      </c>
      <c r="T29" s="72" t="s">
        <v>194</v>
      </c>
      <c r="U29" s="3"/>
      <c r="X29" s="23">
        <f t="shared" si="0"/>
        <v>1</v>
      </c>
      <c r="Y29" s="46">
        <f t="shared" si="1"/>
        <v>0</v>
      </c>
      <c r="Z29" s="46">
        <f t="shared" si="11"/>
        <v>0</v>
      </c>
      <c r="AA29" s="46">
        <f t="shared" si="12"/>
        <v>0</v>
      </c>
      <c r="AB29" s="46">
        <f t="shared" si="13"/>
        <v>0</v>
      </c>
      <c r="AC29" s="44">
        <f t="shared" si="9"/>
        <v>0</v>
      </c>
      <c r="AD29" s="42">
        <f t="shared" si="10"/>
        <v>1</v>
      </c>
      <c r="AE29" s="22" t="str">
        <f t="shared" si="5"/>
        <v>ND</v>
      </c>
      <c r="AH29" s="64" t="s">
        <v>55</v>
      </c>
      <c r="AI29" s="57">
        <f>COUNTIF(R18:R117,AH29)</f>
        <v>3</v>
      </c>
      <c r="AJ29" s="58">
        <f>AI29/AI30</f>
        <v>0.21428571428571427</v>
      </c>
      <c r="AM29" s="69" t="s">
        <v>57</v>
      </c>
      <c r="AN29" s="70">
        <f>SUM(AN26:AN28)</f>
        <v>14</v>
      </c>
      <c r="AO29" s="71">
        <f>SUM(AO26:AO28)</f>
        <v>1</v>
      </c>
    </row>
    <row r="30" spans="1:41" ht="19.5" thickBot="1">
      <c r="A30" s="29" t="s">
        <v>102</v>
      </c>
      <c r="B30" s="32" t="s">
        <v>88</v>
      </c>
      <c r="C30" s="40"/>
      <c r="D30" s="38"/>
      <c r="E30" s="32" t="s">
        <v>33</v>
      </c>
      <c r="F30" s="32">
        <v>3</v>
      </c>
      <c r="G30" s="32" t="s">
        <v>40</v>
      </c>
      <c r="H30" s="3"/>
      <c r="I30" s="3"/>
      <c r="J30" s="32" t="s">
        <v>26</v>
      </c>
      <c r="K30" s="48"/>
      <c r="L30" s="78"/>
      <c r="M30" s="41"/>
      <c r="N30" s="41"/>
      <c r="O30" s="41"/>
      <c r="P30" s="41"/>
      <c r="Q30" s="52">
        <f t="shared" si="6"/>
        <v>0</v>
      </c>
      <c r="R30" s="21" t="str">
        <f t="shared" si="7"/>
        <v>ND</v>
      </c>
      <c r="S30" s="72" t="str">
        <f t="shared" ca="1" si="8"/>
        <v/>
      </c>
      <c r="T30" s="72" t="s">
        <v>194</v>
      </c>
      <c r="U30" s="3"/>
      <c r="X30" s="23">
        <f t="shared" si="0"/>
        <v>1</v>
      </c>
      <c r="Y30" s="46">
        <f t="shared" si="1"/>
        <v>0</v>
      </c>
      <c r="Z30" s="46">
        <f t="shared" si="11"/>
        <v>0</v>
      </c>
      <c r="AA30" s="46">
        <f t="shared" si="12"/>
        <v>0</v>
      </c>
      <c r="AB30" s="46">
        <f t="shared" si="13"/>
        <v>0</v>
      </c>
      <c r="AC30" s="44">
        <f t="shared" si="9"/>
        <v>0</v>
      </c>
      <c r="AD30" s="42">
        <f t="shared" si="10"/>
        <v>1</v>
      </c>
      <c r="AE30" s="22" t="str">
        <f t="shared" si="5"/>
        <v>ND</v>
      </c>
      <c r="AH30" s="59" t="s">
        <v>103</v>
      </c>
      <c r="AI30" s="60">
        <f>SUM(AI26:AI29)</f>
        <v>14</v>
      </c>
      <c r="AJ30" s="61">
        <f>SUM(AJ26:AJ29)</f>
        <v>1</v>
      </c>
      <c r="AM30" s="100"/>
      <c r="AN30" s="100"/>
      <c r="AO30" s="101"/>
    </row>
    <row r="31" spans="1:41" ht="18.75">
      <c r="A31" s="29" t="s">
        <v>104</v>
      </c>
      <c r="B31" s="32" t="s">
        <v>88</v>
      </c>
      <c r="C31" s="40"/>
      <c r="D31" s="38"/>
      <c r="E31" s="32" t="s">
        <v>6</v>
      </c>
      <c r="F31" s="32">
        <v>1</v>
      </c>
      <c r="G31" s="32" t="s">
        <v>40</v>
      </c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 t="str">
        <f t="shared" si="7"/>
        <v>ND</v>
      </c>
      <c r="S31" s="72" t="str">
        <f t="shared" ca="1" si="8"/>
        <v/>
      </c>
      <c r="T31" s="72" t="s">
        <v>194</v>
      </c>
      <c r="U31" s="3"/>
      <c r="X31" s="23">
        <f t="shared" si="0"/>
        <v>1</v>
      </c>
      <c r="Y31" s="46">
        <f t="shared" si="1"/>
        <v>0</v>
      </c>
      <c r="Z31" s="46">
        <f t="shared" si="11"/>
        <v>0</v>
      </c>
      <c r="AA31" s="46">
        <f t="shared" si="12"/>
        <v>0</v>
      </c>
      <c r="AB31" s="46">
        <f t="shared" si="13"/>
        <v>0</v>
      </c>
      <c r="AC31" s="44">
        <f t="shared" si="9"/>
        <v>0</v>
      </c>
      <c r="AD31" s="42">
        <f t="shared" si="10"/>
        <v>1</v>
      </c>
      <c r="AE31" s="22" t="str">
        <f t="shared" si="5"/>
        <v>ND</v>
      </c>
      <c r="AM31" s="100"/>
      <c r="AN31" s="100"/>
      <c r="AO31" s="101"/>
    </row>
    <row r="32" spans="1:41" ht="18.75">
      <c r="A32" s="29" t="s">
        <v>105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 t="str">
        <f t="shared" si="7"/>
        <v xml:space="preserve"> </v>
      </c>
      <c r="S32" s="72" t="str">
        <f t="shared" ca="1" si="8"/>
        <v/>
      </c>
      <c r="T32" s="72" t="s">
        <v>194</v>
      </c>
      <c r="U32" s="3"/>
      <c r="X32" s="23">
        <f t="shared" si="0"/>
        <v>0</v>
      </c>
      <c r="Y32" s="46">
        <f t="shared" si="1"/>
        <v>0</v>
      </c>
      <c r="Z32" s="46">
        <f t="shared" si="11"/>
        <v>0</v>
      </c>
      <c r="AA32" s="46">
        <f t="shared" si="12"/>
        <v>0</v>
      </c>
      <c r="AB32" s="46">
        <f t="shared" si="13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  <c r="AM32" s="100"/>
      <c r="AN32" s="100"/>
      <c r="AO32" s="101"/>
    </row>
    <row r="33" spans="1:36" ht="18.75">
      <c r="A33" s="29" t="s">
        <v>106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/>
      <c r="S33" s="72" t="str">
        <f t="shared" ca="1" si="8"/>
        <v/>
      </c>
      <c r="T33" s="72" t="s">
        <v>194</v>
      </c>
      <c r="U33" s="3"/>
      <c r="X33" s="23">
        <f t="shared" si="0"/>
        <v>0</v>
      </c>
      <c r="Y33" s="46">
        <f t="shared" si="1"/>
        <v>0</v>
      </c>
      <c r="Z33" s="46">
        <f t="shared" si="11"/>
        <v>0</v>
      </c>
      <c r="AA33" s="46">
        <f t="shared" si="12"/>
        <v>0</v>
      </c>
      <c r="AB33" s="46">
        <f t="shared" si="13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.75">
      <c r="A34" s="29" t="s">
        <v>107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194</v>
      </c>
      <c r="U34" s="3"/>
      <c r="X34" s="23">
        <f t="shared" si="0"/>
        <v>0</v>
      </c>
      <c r="Y34" s="46">
        <f t="shared" si="1"/>
        <v>0</v>
      </c>
      <c r="Z34" s="46">
        <f t="shared" si="11"/>
        <v>0</v>
      </c>
      <c r="AA34" s="46">
        <f t="shared" si="12"/>
        <v>0</v>
      </c>
      <c r="AB34" s="46">
        <f t="shared" si="13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</row>
    <row r="35" spans="1:36" ht="18.75">
      <c r="A35" s="29" t="s">
        <v>108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194</v>
      </c>
      <c r="U35" s="3"/>
      <c r="X35" s="23">
        <f t="shared" si="0"/>
        <v>0</v>
      </c>
      <c r="Y35" s="46">
        <f t="shared" si="1"/>
        <v>0</v>
      </c>
      <c r="Z35" s="46">
        <f t="shared" si="11"/>
        <v>0</v>
      </c>
      <c r="AA35" s="46">
        <f t="shared" si="12"/>
        <v>0</v>
      </c>
      <c r="AB35" s="46">
        <f t="shared" si="13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</row>
    <row r="36" spans="1:36" ht="18.75">
      <c r="A36" s="29" t="s">
        <v>109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194</v>
      </c>
      <c r="U36" s="3"/>
      <c r="X36" s="23">
        <f t="shared" si="0"/>
        <v>0</v>
      </c>
      <c r="Y36" s="46">
        <f t="shared" si="1"/>
        <v>0</v>
      </c>
      <c r="Z36" s="46">
        <f t="shared" si="11"/>
        <v>0</v>
      </c>
      <c r="AA36" s="46">
        <f t="shared" si="12"/>
        <v>0</v>
      </c>
      <c r="AB36" s="46">
        <f t="shared" si="13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</row>
    <row r="37" spans="1:36" ht="18.75">
      <c r="A37" s="29" t="s">
        <v>110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194</v>
      </c>
      <c r="U37" s="3"/>
      <c r="X37" s="23">
        <f t="shared" si="0"/>
        <v>0</v>
      </c>
      <c r="Y37" s="46">
        <f t="shared" si="1"/>
        <v>0</v>
      </c>
      <c r="Z37" s="46">
        <f t="shared" si="11"/>
        <v>0</v>
      </c>
      <c r="AA37" s="46">
        <f t="shared" si="12"/>
        <v>0</v>
      </c>
      <c r="AB37" s="46">
        <f t="shared" si="13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</row>
    <row r="38" spans="1:36" ht="18.75">
      <c r="A38" s="29" t="s">
        <v>111</v>
      </c>
      <c r="B38" s="32"/>
      <c r="C38" s="40"/>
      <c r="D38" s="38"/>
      <c r="E38" s="32"/>
      <c r="F38" s="32"/>
      <c r="G38" s="32"/>
      <c r="H38" s="34"/>
      <c r="I38" s="34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194</v>
      </c>
      <c r="U38" s="3"/>
      <c r="X38" s="23">
        <f t="shared" si="0"/>
        <v>0</v>
      </c>
      <c r="Y38" s="46">
        <f t="shared" si="1"/>
        <v>0</v>
      </c>
      <c r="Z38" s="46">
        <f t="shared" si="11"/>
        <v>0</v>
      </c>
      <c r="AA38" s="46">
        <f t="shared" si="12"/>
        <v>0</v>
      </c>
      <c r="AB38" s="46">
        <f t="shared" si="13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</row>
    <row r="39" spans="1:36" ht="18.75">
      <c r="A39" s="29" t="s">
        <v>112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194</v>
      </c>
      <c r="U39" s="3"/>
      <c r="X39" s="23">
        <f t="shared" si="0"/>
        <v>0</v>
      </c>
      <c r="Y39" s="46">
        <f t="shared" si="1"/>
        <v>0</v>
      </c>
      <c r="Z39" s="46">
        <f t="shared" si="11"/>
        <v>0</v>
      </c>
      <c r="AA39" s="46">
        <f t="shared" si="12"/>
        <v>0</v>
      </c>
      <c r="AB39" s="46">
        <f t="shared" si="13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.75">
      <c r="A40" s="29" t="s">
        <v>113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194</v>
      </c>
      <c r="U40" s="3"/>
      <c r="X40" s="23">
        <f t="shared" si="0"/>
        <v>0</v>
      </c>
      <c r="Y40" s="46">
        <f t="shared" si="1"/>
        <v>0</v>
      </c>
      <c r="Z40" s="46">
        <f t="shared" si="11"/>
        <v>0</v>
      </c>
      <c r="AA40" s="46">
        <f t="shared" si="12"/>
        <v>0</v>
      </c>
      <c r="AB40" s="46">
        <f t="shared" si="13"/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.75">
      <c r="A41" s="29" t="s">
        <v>114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194</v>
      </c>
      <c r="U41" s="3"/>
      <c r="X41" s="23">
        <f t="shared" si="0"/>
        <v>0</v>
      </c>
      <c r="Y41" s="46">
        <f t="shared" si="1"/>
        <v>0</v>
      </c>
      <c r="Z41" s="46">
        <f t="shared" si="11"/>
        <v>0</v>
      </c>
      <c r="AA41" s="46">
        <f t="shared" si="12"/>
        <v>0</v>
      </c>
      <c r="AB41" s="46">
        <f t="shared" si="13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.75">
      <c r="A42" s="29" t="s">
        <v>115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194</v>
      </c>
      <c r="U42" s="3"/>
      <c r="X42" s="23">
        <f t="shared" si="0"/>
        <v>0</v>
      </c>
      <c r="Y42" s="46">
        <f t="shared" si="1"/>
        <v>0</v>
      </c>
      <c r="Z42" s="46">
        <f t="shared" si="11"/>
        <v>0</v>
      </c>
      <c r="AA42" s="46">
        <f t="shared" si="12"/>
        <v>0</v>
      </c>
      <c r="AB42" s="46">
        <f t="shared" si="13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.75">
      <c r="A43" s="29" t="s">
        <v>116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194</v>
      </c>
      <c r="U43" s="3"/>
      <c r="X43" s="23">
        <f t="shared" si="0"/>
        <v>0</v>
      </c>
      <c r="Y43" s="46">
        <f t="shared" si="1"/>
        <v>0</v>
      </c>
      <c r="Z43" s="46">
        <f t="shared" si="11"/>
        <v>0</v>
      </c>
      <c r="AA43" s="46">
        <f t="shared" si="12"/>
        <v>0</v>
      </c>
      <c r="AB43" s="46">
        <f t="shared" si="13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.75">
      <c r="A44" s="29" t="s">
        <v>117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194</v>
      </c>
      <c r="U44" s="3"/>
      <c r="X44" s="23">
        <f t="shared" si="0"/>
        <v>0</v>
      </c>
      <c r="Y44" s="46">
        <f t="shared" si="1"/>
        <v>0</v>
      </c>
      <c r="Z44" s="46">
        <f t="shared" si="11"/>
        <v>0</v>
      </c>
      <c r="AA44" s="46">
        <f t="shared" si="12"/>
        <v>0</v>
      </c>
      <c r="AB44" s="46">
        <f t="shared" si="13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9.5" thickBot="1">
      <c r="A45" s="29" t="s">
        <v>118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194</v>
      </c>
      <c r="U45" s="3"/>
      <c r="X45" s="23">
        <f t="shared" si="0"/>
        <v>0</v>
      </c>
      <c r="Y45" s="46">
        <f t="shared" si="1"/>
        <v>0</v>
      </c>
      <c r="Z45" s="46">
        <f t="shared" si="11"/>
        <v>0</v>
      </c>
      <c r="AA45" s="46">
        <f t="shared" si="12"/>
        <v>0</v>
      </c>
      <c r="AB45" s="46">
        <f t="shared" si="13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.75">
      <c r="A46" s="29" t="s">
        <v>119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194</v>
      </c>
      <c r="U46" s="3"/>
      <c r="X46" s="23">
        <f t="shared" si="0"/>
        <v>0</v>
      </c>
      <c r="Y46" s="46">
        <f t="shared" si="1"/>
        <v>0</v>
      </c>
      <c r="Z46" s="46">
        <f t="shared" si="11"/>
        <v>0</v>
      </c>
      <c r="AA46" s="46">
        <f t="shared" si="12"/>
        <v>0</v>
      </c>
      <c r="AB46" s="46">
        <f t="shared" si="13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  <c r="AH46" s="153" t="s">
        <v>193</v>
      </c>
      <c r="AI46" s="154"/>
      <c r="AJ46" s="155"/>
    </row>
    <row r="47" spans="1:36" ht="18.75">
      <c r="A47" s="29" t="s">
        <v>120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194</v>
      </c>
      <c r="U47" s="3"/>
      <c r="X47" s="23">
        <f t="shared" si="0"/>
        <v>0</v>
      </c>
      <c r="Y47" s="46">
        <f t="shared" si="1"/>
        <v>0</v>
      </c>
      <c r="Z47" s="46">
        <f t="shared" si="11"/>
        <v>0</v>
      </c>
      <c r="AA47" s="46">
        <f t="shared" si="12"/>
        <v>0</v>
      </c>
      <c r="AB47" s="46">
        <f t="shared" si="13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  <c r="AH47" s="103" t="s">
        <v>5</v>
      </c>
      <c r="AI47" s="105">
        <f>COUNTIF(L18:L117,AH47)</f>
        <v>2</v>
      </c>
      <c r="AJ47" s="106">
        <f>AI47/AI50</f>
        <v>0.5</v>
      </c>
    </row>
    <row r="48" spans="1:36" ht="18.75">
      <c r="A48" s="29" t="s">
        <v>121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194</v>
      </c>
      <c r="U48" s="3"/>
      <c r="X48" s="23">
        <f t="shared" si="0"/>
        <v>0</v>
      </c>
      <c r="Y48" s="46">
        <f t="shared" si="1"/>
        <v>0</v>
      </c>
      <c r="Z48" s="46">
        <f t="shared" si="11"/>
        <v>0</v>
      </c>
      <c r="AA48" s="46">
        <f t="shared" si="12"/>
        <v>0</v>
      </c>
      <c r="AB48" s="46">
        <f t="shared" si="13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  <c r="AH48" s="107" t="s">
        <v>10</v>
      </c>
      <c r="AI48" s="105">
        <f>COUNTIF(L18:L118,AH48)</f>
        <v>1</v>
      </c>
      <c r="AJ48" s="106">
        <f>AI48/AI50</f>
        <v>0.25</v>
      </c>
    </row>
    <row r="49" spans="1:36" ht="18.75">
      <c r="A49" s="29" t="s">
        <v>122</v>
      </c>
      <c r="B49" s="32"/>
      <c r="C49" s="40"/>
      <c r="D49" s="38"/>
      <c r="E49" s="32"/>
      <c r="F49" s="32"/>
      <c r="G49" s="32"/>
      <c r="H49" s="3"/>
      <c r="I49" s="3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194</v>
      </c>
      <c r="U49" s="3"/>
      <c r="X49" s="23">
        <f t="shared" si="0"/>
        <v>0</v>
      </c>
      <c r="Y49" s="46">
        <f t="shared" si="1"/>
        <v>0</v>
      </c>
      <c r="Z49" s="46">
        <f t="shared" si="11"/>
        <v>0</v>
      </c>
      <c r="AA49" s="46">
        <f t="shared" si="12"/>
        <v>0</v>
      </c>
      <c r="AB49" s="46">
        <f t="shared" si="13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  <c r="AH49" s="104" t="s">
        <v>14</v>
      </c>
      <c r="AI49" s="105">
        <f>COUNTIF(L18:L119,AH49)</f>
        <v>1</v>
      </c>
      <c r="AJ49" s="106">
        <f>AI49/AI50</f>
        <v>0.25</v>
      </c>
    </row>
    <row r="50" spans="1:36" ht="19.5" thickBot="1">
      <c r="A50" s="29" t="s">
        <v>123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194</v>
      </c>
      <c r="U50" s="3"/>
      <c r="X50" s="23">
        <f t="shared" ref="X50:X81" si="14">SUMPRODUCT(ISTEXT(B50)*1)</f>
        <v>0</v>
      </c>
      <c r="Y50" s="46">
        <f t="shared" ref="Y50:Y81" si="15">IF(M50=$AH$19,0.25,0)</f>
        <v>0</v>
      </c>
      <c r="Z50" s="46">
        <f t="shared" si="11"/>
        <v>0</v>
      </c>
      <c r="AA50" s="46">
        <f t="shared" si="12"/>
        <v>0</v>
      </c>
      <c r="AB50" s="46">
        <f t="shared" si="13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  <c r="AH50" s="108" t="s">
        <v>103</v>
      </c>
      <c r="AI50" s="109">
        <f>SUM(AI47:AI49)</f>
        <v>4</v>
      </c>
      <c r="AJ50" s="110">
        <f>SUM(AJ47:AJ49)</f>
        <v>1</v>
      </c>
    </row>
    <row r="51" spans="1:36" ht="18.75">
      <c r="A51" s="29" t="s">
        <v>124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194</v>
      </c>
      <c r="U51" s="3"/>
      <c r="X51" s="23">
        <f t="shared" si="14"/>
        <v>0</v>
      </c>
      <c r="Y51" s="46">
        <f t="shared" si="15"/>
        <v>0</v>
      </c>
      <c r="Z51" s="46">
        <f t="shared" si="11"/>
        <v>0</v>
      </c>
      <c r="AA51" s="46">
        <f t="shared" si="12"/>
        <v>0</v>
      </c>
      <c r="AB51" s="46">
        <f t="shared" si="13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6" ht="18.75">
      <c r="A52" s="29" t="s">
        <v>125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194</v>
      </c>
      <c r="U52" s="3"/>
      <c r="X52" s="23">
        <f t="shared" si="14"/>
        <v>0</v>
      </c>
      <c r="Y52" s="46">
        <f t="shared" si="15"/>
        <v>0</v>
      </c>
      <c r="Z52" s="46">
        <f t="shared" ref="Z52:Z83" si="16">IF(N52=$AI$19,0.25,0)</f>
        <v>0</v>
      </c>
      <c r="AA52" s="46">
        <f t="shared" ref="AA52:AA83" si="17">IF(O52=$AJ$19,0.25,0)</f>
        <v>0</v>
      </c>
      <c r="AB52" s="46">
        <f t="shared" ref="AB52:AB83" si="18">IF(P52=$AK$19,0.25,0)</f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6" ht="18.75">
      <c r="A53" s="29" t="s">
        <v>126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194</v>
      </c>
      <c r="U53" s="3"/>
      <c r="X53" s="23">
        <f t="shared" si="14"/>
        <v>0</v>
      </c>
      <c r="Y53" s="46">
        <f t="shared" si="15"/>
        <v>0</v>
      </c>
      <c r="Z53" s="46">
        <f t="shared" si="16"/>
        <v>0</v>
      </c>
      <c r="AA53" s="46">
        <f t="shared" si="17"/>
        <v>0</v>
      </c>
      <c r="AB53" s="46">
        <f t="shared" si="18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6" ht="18.75">
      <c r="A54" s="29" t="s">
        <v>127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194</v>
      </c>
      <c r="U54" s="3"/>
      <c r="X54" s="23">
        <f t="shared" si="14"/>
        <v>0</v>
      </c>
      <c r="Y54" s="46">
        <f t="shared" si="15"/>
        <v>0</v>
      </c>
      <c r="Z54" s="46">
        <f t="shared" si="16"/>
        <v>0</v>
      </c>
      <c r="AA54" s="46">
        <f t="shared" si="17"/>
        <v>0</v>
      </c>
      <c r="AB54" s="46">
        <f t="shared" si="18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6" ht="18.75">
      <c r="A55" s="29" t="s">
        <v>128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194</v>
      </c>
      <c r="U55" s="3"/>
      <c r="X55" s="23">
        <f t="shared" si="14"/>
        <v>0</v>
      </c>
      <c r="Y55" s="46">
        <f t="shared" si="15"/>
        <v>0</v>
      </c>
      <c r="Z55" s="46">
        <f t="shared" si="16"/>
        <v>0</v>
      </c>
      <c r="AA55" s="46">
        <f t="shared" si="17"/>
        <v>0</v>
      </c>
      <c r="AB55" s="46">
        <f t="shared" si="18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6" ht="18.75">
      <c r="A56" s="29" t="s">
        <v>129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194</v>
      </c>
      <c r="U56" s="3"/>
      <c r="X56" s="23">
        <f t="shared" si="14"/>
        <v>0</v>
      </c>
      <c r="Y56" s="46">
        <f t="shared" si="15"/>
        <v>0</v>
      </c>
      <c r="Z56" s="46">
        <f t="shared" si="16"/>
        <v>0</v>
      </c>
      <c r="AA56" s="46">
        <f t="shared" si="17"/>
        <v>0</v>
      </c>
      <c r="AB56" s="46">
        <f t="shared" si="18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6" ht="18.75">
      <c r="A57" s="29" t="s">
        <v>130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194</v>
      </c>
      <c r="U57" s="3"/>
      <c r="X57" s="23">
        <f t="shared" si="14"/>
        <v>0</v>
      </c>
      <c r="Y57" s="46">
        <f t="shared" si="15"/>
        <v>0</v>
      </c>
      <c r="Z57" s="46">
        <f t="shared" si="16"/>
        <v>0</v>
      </c>
      <c r="AA57" s="46">
        <f t="shared" si="17"/>
        <v>0</v>
      </c>
      <c r="AB57" s="46">
        <f t="shared" si="18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6" ht="18.75">
      <c r="A58" s="29" t="s">
        <v>131</v>
      </c>
      <c r="B58" s="32"/>
      <c r="C58" s="40"/>
      <c r="D58" s="38"/>
      <c r="E58" s="32"/>
      <c r="F58" s="32"/>
      <c r="G58" s="32"/>
      <c r="H58" s="3"/>
      <c r="I58" s="3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194</v>
      </c>
      <c r="U58" s="3"/>
      <c r="X58" s="23">
        <f t="shared" si="14"/>
        <v>0</v>
      </c>
      <c r="Y58" s="46">
        <f t="shared" si="15"/>
        <v>0</v>
      </c>
      <c r="Z58" s="46">
        <f t="shared" si="16"/>
        <v>0</v>
      </c>
      <c r="AA58" s="46">
        <f t="shared" si="17"/>
        <v>0</v>
      </c>
      <c r="AB58" s="46">
        <f t="shared" si="18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6" ht="18.75">
      <c r="A59" s="29" t="s">
        <v>132</v>
      </c>
      <c r="B59" s="32"/>
      <c r="C59" s="40"/>
      <c r="D59" s="38"/>
      <c r="E59" s="32"/>
      <c r="F59" s="32"/>
      <c r="G59" s="32"/>
      <c r="H59" s="3"/>
      <c r="I59" s="3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194</v>
      </c>
      <c r="U59" s="3"/>
      <c r="X59" s="23">
        <f t="shared" si="14"/>
        <v>0</v>
      </c>
      <c r="Y59" s="46">
        <f t="shared" si="15"/>
        <v>0</v>
      </c>
      <c r="Z59" s="46">
        <f t="shared" si="16"/>
        <v>0</v>
      </c>
      <c r="AA59" s="46">
        <f t="shared" si="17"/>
        <v>0</v>
      </c>
      <c r="AB59" s="46">
        <f t="shared" si="18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6" ht="18.75">
      <c r="A60" s="29" t="s">
        <v>133</v>
      </c>
      <c r="B60" s="32"/>
      <c r="C60" s="40"/>
      <c r="D60" s="38"/>
      <c r="E60" s="32"/>
      <c r="F60" s="32"/>
      <c r="G60" s="32"/>
      <c r="H60" s="3"/>
      <c r="I60" s="3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194</v>
      </c>
      <c r="U60" s="3"/>
      <c r="X60" s="23">
        <f t="shared" si="14"/>
        <v>0</v>
      </c>
      <c r="Y60" s="46">
        <f t="shared" si="15"/>
        <v>0</v>
      </c>
      <c r="Z60" s="46">
        <f t="shared" si="16"/>
        <v>0</v>
      </c>
      <c r="AA60" s="46">
        <f t="shared" si="17"/>
        <v>0</v>
      </c>
      <c r="AB60" s="46">
        <f t="shared" si="18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6" ht="18.75">
      <c r="A61" s="29" t="s">
        <v>134</v>
      </c>
      <c r="B61" s="32"/>
      <c r="C61" s="40"/>
      <c r="D61" s="38"/>
      <c r="E61" s="32"/>
      <c r="F61" s="32"/>
      <c r="G61" s="32"/>
      <c r="H61" s="3"/>
      <c r="I61" s="50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194</v>
      </c>
      <c r="U61" s="3"/>
      <c r="X61" s="23">
        <f t="shared" si="14"/>
        <v>0</v>
      </c>
      <c r="Y61" s="46">
        <f t="shared" si="15"/>
        <v>0</v>
      </c>
      <c r="Z61" s="46">
        <f t="shared" si="16"/>
        <v>0</v>
      </c>
      <c r="AA61" s="46">
        <f t="shared" si="17"/>
        <v>0</v>
      </c>
      <c r="AB61" s="46">
        <f t="shared" si="18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6" ht="18.75">
      <c r="A62" s="29" t="s">
        <v>135</v>
      </c>
      <c r="B62" s="32"/>
      <c r="C62" s="40"/>
      <c r="D62" s="38"/>
      <c r="E62" s="32"/>
      <c r="F62" s="32"/>
      <c r="G62" s="32"/>
      <c r="H62" s="3"/>
      <c r="I62" s="3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194</v>
      </c>
      <c r="U62" s="3"/>
      <c r="X62" s="23">
        <f t="shared" si="14"/>
        <v>0</v>
      </c>
      <c r="Y62" s="46">
        <f t="shared" si="15"/>
        <v>0</v>
      </c>
      <c r="Z62" s="46">
        <f t="shared" si="16"/>
        <v>0</v>
      </c>
      <c r="AA62" s="46">
        <f t="shared" si="17"/>
        <v>0</v>
      </c>
      <c r="AB62" s="46">
        <f t="shared" si="18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6" ht="18.75">
      <c r="A63" s="29" t="s">
        <v>136</v>
      </c>
      <c r="B63" s="32"/>
      <c r="C63" s="40"/>
      <c r="D63" s="38"/>
      <c r="E63" s="32"/>
      <c r="F63" s="32"/>
      <c r="G63" s="32"/>
      <c r="H63" s="3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194</v>
      </c>
      <c r="U63" s="3"/>
      <c r="X63" s="23">
        <f t="shared" si="14"/>
        <v>0</v>
      </c>
      <c r="Y63" s="46">
        <f t="shared" si="15"/>
        <v>0</v>
      </c>
      <c r="Z63" s="46">
        <f t="shared" si="16"/>
        <v>0</v>
      </c>
      <c r="AA63" s="46">
        <f t="shared" si="17"/>
        <v>0</v>
      </c>
      <c r="AB63" s="46">
        <f t="shared" si="18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6" ht="18.75">
      <c r="A64" s="29" t="s">
        <v>137</v>
      </c>
      <c r="B64" s="32"/>
      <c r="C64" s="40"/>
      <c r="D64" s="38"/>
      <c r="E64" s="32"/>
      <c r="F64" s="32"/>
      <c r="G64" s="32"/>
      <c r="H64" s="3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194</v>
      </c>
      <c r="U64" s="3"/>
      <c r="X64" s="23">
        <f t="shared" si="14"/>
        <v>0</v>
      </c>
      <c r="Y64" s="46">
        <f t="shared" si="15"/>
        <v>0</v>
      </c>
      <c r="Z64" s="46">
        <f t="shared" si="16"/>
        <v>0</v>
      </c>
      <c r="AA64" s="46">
        <f t="shared" si="17"/>
        <v>0</v>
      </c>
      <c r="AB64" s="46">
        <f t="shared" si="18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.75">
      <c r="A65" s="29" t="s">
        <v>138</v>
      </c>
      <c r="B65" s="32"/>
      <c r="C65" s="40"/>
      <c r="D65" s="38"/>
      <c r="E65" s="32"/>
      <c r="F65" s="32"/>
      <c r="G65" s="32"/>
      <c r="H65" s="3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194</v>
      </c>
      <c r="U65" s="3"/>
      <c r="X65" s="23">
        <f t="shared" si="14"/>
        <v>0</v>
      </c>
      <c r="Y65" s="46">
        <f t="shared" si="15"/>
        <v>0</v>
      </c>
      <c r="Z65" s="46">
        <f t="shared" si="16"/>
        <v>0</v>
      </c>
      <c r="AA65" s="46">
        <f t="shared" si="17"/>
        <v>0</v>
      </c>
      <c r="AB65" s="46">
        <f t="shared" si="18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.75">
      <c r="A66" s="29" t="s">
        <v>139</v>
      </c>
      <c r="B66" s="32"/>
      <c r="C66" s="40"/>
      <c r="D66" s="38"/>
      <c r="E66" s="32"/>
      <c r="F66" s="32"/>
      <c r="G66" s="32"/>
      <c r="H66" s="3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194</v>
      </c>
      <c r="U66" s="3"/>
      <c r="X66" s="23">
        <f t="shared" si="14"/>
        <v>0</v>
      </c>
      <c r="Y66" s="46">
        <f t="shared" si="15"/>
        <v>0</v>
      </c>
      <c r="Z66" s="46">
        <f t="shared" si="16"/>
        <v>0</v>
      </c>
      <c r="AA66" s="46">
        <f t="shared" si="17"/>
        <v>0</v>
      </c>
      <c r="AB66" s="46">
        <f t="shared" si="18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.75">
      <c r="A67" s="29" t="s">
        <v>140</v>
      </c>
      <c r="B67" s="32"/>
      <c r="C67" s="40"/>
      <c r="D67" s="38"/>
      <c r="E67" s="32"/>
      <c r="F67" s="32"/>
      <c r="G67" s="32"/>
      <c r="H67" s="3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194</v>
      </c>
      <c r="U67" s="3"/>
      <c r="X67" s="23">
        <f t="shared" si="14"/>
        <v>0</v>
      </c>
      <c r="Y67" s="46">
        <f t="shared" si="15"/>
        <v>0</v>
      </c>
      <c r="Z67" s="46">
        <f t="shared" si="16"/>
        <v>0</v>
      </c>
      <c r="AA67" s="46">
        <f t="shared" si="17"/>
        <v>0</v>
      </c>
      <c r="AB67" s="46">
        <f t="shared" si="18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.75">
      <c r="A68" s="29" t="s">
        <v>141</v>
      </c>
      <c r="B68" s="32"/>
      <c r="C68" s="40"/>
      <c r="D68" s="38"/>
      <c r="E68" s="32"/>
      <c r="F68" s="32"/>
      <c r="G68" s="32"/>
      <c r="H68" s="3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194</v>
      </c>
      <c r="U68" s="3"/>
      <c r="X68" s="23">
        <f t="shared" si="14"/>
        <v>0</v>
      </c>
      <c r="Y68" s="46">
        <f t="shared" si="15"/>
        <v>0</v>
      </c>
      <c r="Z68" s="46">
        <f t="shared" si="16"/>
        <v>0</v>
      </c>
      <c r="AA68" s="46">
        <f t="shared" si="17"/>
        <v>0</v>
      </c>
      <c r="AB68" s="46">
        <f t="shared" si="18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.75">
      <c r="A69" s="29" t="s">
        <v>142</v>
      </c>
      <c r="B69" s="32"/>
      <c r="C69" s="40"/>
      <c r="D69" s="38"/>
      <c r="E69" s="32"/>
      <c r="F69" s="32"/>
      <c r="G69" s="32"/>
      <c r="H69" s="3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194</v>
      </c>
      <c r="U69" s="3"/>
      <c r="X69" s="23">
        <f t="shared" si="14"/>
        <v>0</v>
      </c>
      <c r="Y69" s="46">
        <f t="shared" si="15"/>
        <v>0</v>
      </c>
      <c r="Z69" s="46">
        <f t="shared" si="16"/>
        <v>0</v>
      </c>
      <c r="AA69" s="46">
        <f t="shared" si="17"/>
        <v>0</v>
      </c>
      <c r="AB69" s="46">
        <f t="shared" si="18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.75">
      <c r="A70" s="29" t="s">
        <v>143</v>
      </c>
      <c r="B70" s="32"/>
      <c r="C70" s="40"/>
      <c r="D70" s="38"/>
      <c r="E70" s="32"/>
      <c r="F70" s="32"/>
      <c r="G70" s="32"/>
      <c r="H70" s="3"/>
      <c r="I70" s="50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194</v>
      </c>
      <c r="U70" s="3"/>
      <c r="X70" s="23">
        <f t="shared" si="14"/>
        <v>0</v>
      </c>
      <c r="Y70" s="46">
        <f t="shared" si="15"/>
        <v>0</v>
      </c>
      <c r="Z70" s="46">
        <f t="shared" si="16"/>
        <v>0</v>
      </c>
      <c r="AA70" s="46">
        <f t="shared" si="17"/>
        <v>0</v>
      </c>
      <c r="AB70" s="46">
        <f t="shared" si="18"/>
        <v>0</v>
      </c>
      <c r="AC70" s="44">
        <f t="shared" si="9"/>
        <v>0</v>
      </c>
      <c r="AD70" s="42">
        <f t="shared" si="10"/>
        <v>0</v>
      </c>
      <c r="AE70" s="22" t="str">
        <f t="shared" si="5"/>
        <v xml:space="preserve"> </v>
      </c>
    </row>
    <row r="71" spans="1:31" ht="18.75">
      <c r="A71" s="29" t="s">
        <v>144</v>
      </c>
      <c r="B71" s="32"/>
      <c r="C71" s="40"/>
      <c r="D71" s="38"/>
      <c r="E71" s="32"/>
      <c r="F71" s="32"/>
      <c r="G71" s="32"/>
      <c r="H71" s="3"/>
      <c r="I71" s="50"/>
      <c r="J71" s="32"/>
      <c r="K71" s="48"/>
      <c r="L71" s="78"/>
      <c r="M71" s="41"/>
      <c r="N71" s="41"/>
      <c r="O71" s="41"/>
      <c r="P71" s="41"/>
      <c r="Q71" s="52">
        <f t="shared" si="6"/>
        <v>0</v>
      </c>
      <c r="R71" s="21" t="str">
        <f t="shared" si="7"/>
        <v xml:space="preserve"> </v>
      </c>
      <c r="S71" s="72" t="str">
        <f t="shared" ca="1" si="8"/>
        <v/>
      </c>
      <c r="T71" s="72" t="s">
        <v>194</v>
      </c>
      <c r="U71" s="3"/>
      <c r="X71" s="23">
        <f t="shared" si="14"/>
        <v>0</v>
      </c>
      <c r="Y71" s="46">
        <f t="shared" si="15"/>
        <v>0</v>
      </c>
      <c r="Z71" s="46">
        <f t="shared" si="16"/>
        <v>0</v>
      </c>
      <c r="AA71" s="46">
        <f t="shared" si="17"/>
        <v>0</v>
      </c>
      <c r="AB71" s="46">
        <f t="shared" si="18"/>
        <v>0</v>
      </c>
      <c r="AC71" s="44">
        <f t="shared" si="9"/>
        <v>0</v>
      </c>
      <c r="AD71" s="42">
        <f t="shared" si="10"/>
        <v>0</v>
      </c>
      <c r="AE71" s="22" t="str">
        <f t="shared" si="5"/>
        <v xml:space="preserve"> </v>
      </c>
    </row>
    <row r="72" spans="1:31" ht="18.75">
      <c r="A72" s="29" t="s">
        <v>145</v>
      </c>
      <c r="B72" s="32"/>
      <c r="C72" s="40"/>
      <c r="D72" s="38"/>
      <c r="E72" s="32"/>
      <c r="F72" s="32"/>
      <c r="G72" s="32"/>
      <c r="H72" s="3"/>
      <c r="I72" s="50"/>
      <c r="J72" s="32"/>
      <c r="K72" s="48"/>
      <c r="L72" s="78"/>
      <c r="M72" s="41"/>
      <c r="N72" s="41"/>
      <c r="O72" s="41"/>
      <c r="P72" s="41"/>
      <c r="Q72" s="52">
        <f t="shared" si="6"/>
        <v>0</v>
      </c>
      <c r="R72" s="21" t="str">
        <f t="shared" si="7"/>
        <v xml:space="preserve"> </v>
      </c>
      <c r="S72" s="72" t="str">
        <f t="shared" ca="1" si="8"/>
        <v/>
      </c>
      <c r="T72" s="72" t="s">
        <v>194</v>
      </c>
      <c r="U72" s="3"/>
      <c r="X72" s="23">
        <f t="shared" si="14"/>
        <v>0</v>
      </c>
      <c r="Y72" s="46">
        <f t="shared" si="15"/>
        <v>0</v>
      </c>
      <c r="Z72" s="46">
        <f t="shared" si="16"/>
        <v>0</v>
      </c>
      <c r="AA72" s="46">
        <f t="shared" si="17"/>
        <v>0</v>
      </c>
      <c r="AB72" s="46">
        <f t="shared" si="18"/>
        <v>0</v>
      </c>
      <c r="AC72" s="44">
        <f t="shared" si="9"/>
        <v>0</v>
      </c>
      <c r="AD72" s="42">
        <f t="shared" si="10"/>
        <v>0</v>
      </c>
      <c r="AE72" s="22" t="str">
        <f t="shared" si="5"/>
        <v xml:space="preserve"> </v>
      </c>
    </row>
    <row r="73" spans="1:31" ht="18.75">
      <c r="A73" s="29" t="s">
        <v>146</v>
      </c>
      <c r="B73" s="32"/>
      <c r="C73" s="40"/>
      <c r="D73" s="38"/>
      <c r="E73" s="32"/>
      <c r="F73" s="32"/>
      <c r="G73" s="32"/>
      <c r="H73" s="21"/>
      <c r="I73" s="3"/>
      <c r="J73" s="32"/>
      <c r="K73" s="48"/>
      <c r="L73" s="78"/>
      <c r="M73" s="41"/>
      <c r="N73" s="41"/>
      <c r="O73" s="41"/>
      <c r="P73" s="41"/>
      <c r="Q73" s="52">
        <f t="shared" si="6"/>
        <v>0</v>
      </c>
      <c r="R73" s="21" t="str">
        <f t="shared" si="7"/>
        <v xml:space="preserve"> </v>
      </c>
      <c r="S73" s="72" t="str">
        <f t="shared" ca="1" si="8"/>
        <v/>
      </c>
      <c r="T73" s="72" t="s">
        <v>194</v>
      </c>
      <c r="U73" s="3"/>
      <c r="X73" s="23">
        <f t="shared" si="14"/>
        <v>0</v>
      </c>
      <c r="Y73" s="46">
        <f t="shared" si="15"/>
        <v>0</v>
      </c>
      <c r="Z73" s="46">
        <f t="shared" si="16"/>
        <v>0</v>
      </c>
      <c r="AA73" s="46">
        <f t="shared" si="17"/>
        <v>0</v>
      </c>
      <c r="AB73" s="46">
        <f t="shared" si="18"/>
        <v>0</v>
      </c>
      <c r="AC73" s="44">
        <f t="shared" si="9"/>
        <v>0</v>
      </c>
      <c r="AD73" s="42">
        <f t="shared" si="10"/>
        <v>0</v>
      </c>
      <c r="AE73" s="22" t="str">
        <f t="shared" si="5"/>
        <v xml:space="preserve"> </v>
      </c>
    </row>
    <row r="74" spans="1:31" ht="18.75">
      <c r="A74" s="29" t="s">
        <v>147</v>
      </c>
      <c r="B74" s="32"/>
      <c r="C74" s="40"/>
      <c r="D74" s="38"/>
      <c r="E74" s="32"/>
      <c r="F74" s="32"/>
      <c r="G74" s="32"/>
      <c r="H74" s="21"/>
      <c r="I74" s="50"/>
      <c r="J74" s="32"/>
      <c r="K74" s="48"/>
      <c r="L74" s="78"/>
      <c r="M74" s="41"/>
      <c r="N74" s="41"/>
      <c r="O74" s="41"/>
      <c r="P74" s="41"/>
      <c r="Q74" s="52">
        <f t="shared" si="6"/>
        <v>0</v>
      </c>
      <c r="R74" s="21" t="str">
        <f t="shared" si="7"/>
        <v xml:space="preserve"> </v>
      </c>
      <c r="S74" s="72" t="str">
        <f t="shared" ca="1" si="8"/>
        <v/>
      </c>
      <c r="T74" s="72" t="s">
        <v>194</v>
      </c>
      <c r="U74" s="3"/>
      <c r="X74" s="23">
        <f t="shared" si="14"/>
        <v>0</v>
      </c>
      <c r="Y74" s="46">
        <f t="shared" si="15"/>
        <v>0</v>
      </c>
      <c r="Z74" s="46">
        <f t="shared" si="16"/>
        <v>0</v>
      </c>
      <c r="AA74" s="46">
        <f t="shared" si="17"/>
        <v>0</v>
      </c>
      <c r="AB74" s="46">
        <f t="shared" si="18"/>
        <v>0</v>
      </c>
      <c r="AC74" s="44">
        <f t="shared" si="9"/>
        <v>0</v>
      </c>
      <c r="AD74" s="42">
        <f t="shared" si="10"/>
        <v>0</v>
      </c>
      <c r="AE74" s="22" t="str">
        <f t="shared" si="5"/>
        <v xml:space="preserve"> </v>
      </c>
    </row>
    <row r="75" spans="1:31" ht="18.75">
      <c r="A75" s="29" t="s">
        <v>148</v>
      </c>
      <c r="B75" s="32"/>
      <c r="C75" s="40"/>
      <c r="D75" s="38"/>
      <c r="E75" s="32"/>
      <c r="F75" s="32"/>
      <c r="G75" s="32"/>
      <c r="H75" s="21"/>
      <c r="I75" s="3"/>
      <c r="J75" s="32"/>
      <c r="K75" s="48"/>
      <c r="L75" s="78"/>
      <c r="M75" s="41"/>
      <c r="N75" s="41"/>
      <c r="O75" s="41"/>
      <c r="P75" s="41"/>
      <c r="Q75" s="52">
        <f t="shared" si="6"/>
        <v>0</v>
      </c>
      <c r="R75" s="21" t="str">
        <f t="shared" si="7"/>
        <v xml:space="preserve"> </v>
      </c>
      <c r="S75" s="72" t="str">
        <f t="shared" ca="1" si="8"/>
        <v/>
      </c>
      <c r="T75" s="72" t="s">
        <v>194</v>
      </c>
      <c r="U75" s="3"/>
      <c r="X75" s="23">
        <f t="shared" si="14"/>
        <v>0</v>
      </c>
      <c r="Y75" s="46">
        <f t="shared" si="15"/>
        <v>0</v>
      </c>
      <c r="Z75" s="46">
        <f t="shared" si="16"/>
        <v>0</v>
      </c>
      <c r="AA75" s="46">
        <f t="shared" si="17"/>
        <v>0</v>
      </c>
      <c r="AB75" s="46">
        <f t="shared" si="18"/>
        <v>0</v>
      </c>
      <c r="AC75" s="44">
        <f t="shared" si="9"/>
        <v>0</v>
      </c>
      <c r="AD75" s="42">
        <f t="shared" si="10"/>
        <v>0</v>
      </c>
      <c r="AE75" s="22" t="str">
        <f t="shared" si="5"/>
        <v xml:space="preserve"> </v>
      </c>
    </row>
    <row r="76" spans="1:31" ht="18.75">
      <c r="A76" s="29" t="s">
        <v>149</v>
      </c>
      <c r="B76" s="32"/>
      <c r="C76" s="40"/>
      <c r="D76" s="38"/>
      <c r="E76" s="32"/>
      <c r="F76" s="32"/>
      <c r="G76" s="32"/>
      <c r="H76" s="21"/>
      <c r="I76" s="3"/>
      <c r="J76" s="32"/>
      <c r="K76" s="48"/>
      <c r="L76" s="78"/>
      <c r="M76" s="41"/>
      <c r="N76" s="41"/>
      <c r="O76" s="41"/>
      <c r="P76" s="41"/>
      <c r="Q76" s="52">
        <f t="shared" si="6"/>
        <v>0</v>
      </c>
      <c r="R76" s="21" t="str">
        <f t="shared" si="7"/>
        <v xml:space="preserve"> </v>
      </c>
      <c r="S76" s="72" t="str">
        <f t="shared" ca="1" si="8"/>
        <v/>
      </c>
      <c r="T76" s="72" t="s">
        <v>194</v>
      </c>
      <c r="U76" s="3"/>
      <c r="X76" s="23">
        <f t="shared" si="14"/>
        <v>0</v>
      </c>
      <c r="Y76" s="46">
        <f t="shared" si="15"/>
        <v>0</v>
      </c>
      <c r="Z76" s="46">
        <f t="shared" si="16"/>
        <v>0</v>
      </c>
      <c r="AA76" s="46">
        <f t="shared" si="17"/>
        <v>0</v>
      </c>
      <c r="AB76" s="46">
        <f t="shared" si="18"/>
        <v>0</v>
      </c>
      <c r="AC76" s="44">
        <f t="shared" si="9"/>
        <v>0</v>
      </c>
      <c r="AD76" s="42">
        <f t="shared" si="10"/>
        <v>0</v>
      </c>
      <c r="AE76" s="22" t="str">
        <f t="shared" si="5"/>
        <v xml:space="preserve"> </v>
      </c>
    </row>
    <row r="77" spans="1:31" ht="18.75">
      <c r="A77" s="29" t="s">
        <v>150</v>
      </c>
      <c r="B77" s="32"/>
      <c r="C77" s="40"/>
      <c r="D77" s="38"/>
      <c r="E77" s="32"/>
      <c r="F77" s="32"/>
      <c r="G77" s="32"/>
      <c r="H77" s="21"/>
      <c r="I77" s="3"/>
      <c r="J77" s="32"/>
      <c r="K77" s="48"/>
      <c r="L77" s="78"/>
      <c r="M77" s="41"/>
      <c r="N77" s="41"/>
      <c r="O77" s="41"/>
      <c r="P77" s="41"/>
      <c r="Q77" s="52">
        <f t="shared" si="6"/>
        <v>0</v>
      </c>
      <c r="R77" s="21" t="str">
        <f t="shared" si="7"/>
        <v xml:space="preserve"> </v>
      </c>
      <c r="S77" s="72" t="str">
        <f t="shared" ca="1" si="8"/>
        <v/>
      </c>
      <c r="T77" s="72" t="s">
        <v>194</v>
      </c>
      <c r="U77" s="3"/>
      <c r="X77" s="23">
        <f t="shared" si="14"/>
        <v>0</v>
      </c>
      <c r="Y77" s="46">
        <f t="shared" si="15"/>
        <v>0</v>
      </c>
      <c r="Z77" s="46">
        <f t="shared" si="16"/>
        <v>0</v>
      </c>
      <c r="AA77" s="46">
        <f t="shared" si="17"/>
        <v>0</v>
      </c>
      <c r="AB77" s="46">
        <f t="shared" si="18"/>
        <v>0</v>
      </c>
      <c r="AC77" s="44">
        <f t="shared" si="9"/>
        <v>0</v>
      </c>
      <c r="AD77" s="42">
        <f t="shared" si="10"/>
        <v>0</v>
      </c>
      <c r="AE77" s="22" t="str">
        <f t="shared" si="5"/>
        <v xml:space="preserve"> </v>
      </c>
    </row>
    <row r="78" spans="1:31" ht="18.75">
      <c r="A78" s="29" t="s">
        <v>151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6"/>
        <v>0</v>
      </c>
      <c r="R78" s="21" t="str">
        <f t="shared" si="7"/>
        <v xml:space="preserve"> </v>
      </c>
      <c r="S78" s="72" t="str">
        <f t="shared" ca="1" si="8"/>
        <v/>
      </c>
      <c r="T78" s="72" t="s">
        <v>194</v>
      </c>
      <c r="U78" s="3"/>
      <c r="X78" s="23">
        <f t="shared" si="14"/>
        <v>0</v>
      </c>
      <c r="Y78" s="46">
        <f t="shared" si="15"/>
        <v>0</v>
      </c>
      <c r="Z78" s="46">
        <f t="shared" si="16"/>
        <v>0</v>
      </c>
      <c r="AA78" s="46">
        <f t="shared" si="17"/>
        <v>0</v>
      </c>
      <c r="AB78" s="46">
        <f t="shared" si="18"/>
        <v>0</v>
      </c>
      <c r="AC78" s="44">
        <f t="shared" si="9"/>
        <v>0</v>
      </c>
      <c r="AD78" s="42">
        <f t="shared" si="10"/>
        <v>0</v>
      </c>
      <c r="AE78" s="22" t="str">
        <f t="shared" si="5"/>
        <v xml:space="preserve"> </v>
      </c>
    </row>
    <row r="79" spans="1:31" ht="18.75">
      <c r="A79" s="29" t="s">
        <v>152</v>
      </c>
      <c r="B79" s="32"/>
      <c r="C79" s="40"/>
      <c r="D79" s="38"/>
      <c r="E79" s="32"/>
      <c r="F79" s="32"/>
      <c r="G79" s="32"/>
      <c r="H79" s="32"/>
      <c r="I79" s="3"/>
      <c r="J79" s="32"/>
      <c r="K79" s="48"/>
      <c r="L79" s="78"/>
      <c r="M79" s="41"/>
      <c r="N79" s="41"/>
      <c r="O79" s="41"/>
      <c r="P79" s="41"/>
      <c r="Q79" s="52">
        <f t="shared" si="6"/>
        <v>0</v>
      </c>
      <c r="R79" s="21" t="str">
        <f t="shared" si="7"/>
        <v xml:space="preserve"> </v>
      </c>
      <c r="S79" s="72" t="str">
        <f t="shared" ca="1" si="8"/>
        <v/>
      </c>
      <c r="T79" s="72" t="s">
        <v>194</v>
      </c>
      <c r="U79" s="3"/>
      <c r="X79" s="23">
        <f t="shared" si="14"/>
        <v>0</v>
      </c>
      <c r="Y79" s="46">
        <f t="shared" si="15"/>
        <v>0</v>
      </c>
      <c r="Z79" s="46">
        <f t="shared" si="16"/>
        <v>0</v>
      </c>
      <c r="AA79" s="46">
        <f t="shared" si="17"/>
        <v>0</v>
      </c>
      <c r="AB79" s="46">
        <f t="shared" si="18"/>
        <v>0</v>
      </c>
      <c r="AC79" s="44">
        <f t="shared" si="9"/>
        <v>0</v>
      </c>
      <c r="AD79" s="42">
        <f t="shared" si="10"/>
        <v>0</v>
      </c>
      <c r="AE79" s="22" t="str">
        <f t="shared" si="5"/>
        <v xml:space="preserve"> </v>
      </c>
    </row>
    <row r="80" spans="1:31" ht="18.75">
      <c r="A80" s="29" t="s">
        <v>153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6"/>
        <v>0</v>
      </c>
      <c r="R80" s="21" t="str">
        <f t="shared" si="7"/>
        <v xml:space="preserve"> </v>
      </c>
      <c r="S80" s="72" t="str">
        <f t="shared" ca="1" si="8"/>
        <v/>
      </c>
      <c r="T80" s="72" t="s">
        <v>194</v>
      </c>
      <c r="U80" s="3"/>
      <c r="X80" s="23">
        <f t="shared" si="14"/>
        <v>0</v>
      </c>
      <c r="Y80" s="46">
        <f t="shared" si="15"/>
        <v>0</v>
      </c>
      <c r="Z80" s="46">
        <f t="shared" si="16"/>
        <v>0</v>
      </c>
      <c r="AA80" s="46">
        <f t="shared" si="17"/>
        <v>0</v>
      </c>
      <c r="AB80" s="46">
        <f t="shared" si="18"/>
        <v>0</v>
      </c>
      <c r="AC80" s="44">
        <f t="shared" si="9"/>
        <v>0</v>
      </c>
      <c r="AD80" s="42">
        <f t="shared" si="10"/>
        <v>0</v>
      </c>
      <c r="AE80" s="22" t="str">
        <f t="shared" si="5"/>
        <v xml:space="preserve"> </v>
      </c>
    </row>
    <row r="81" spans="1:31" ht="18.75">
      <c r="A81" s="29" t="s">
        <v>154</v>
      </c>
      <c r="B81" s="32"/>
      <c r="C81" s="40"/>
      <c r="D81" s="38"/>
      <c r="E81" s="32"/>
      <c r="F81" s="32"/>
      <c r="G81" s="32"/>
      <c r="H81" s="32"/>
      <c r="I81" s="3"/>
      <c r="J81" s="32"/>
      <c r="K81" s="48"/>
      <c r="L81" s="78"/>
      <c r="M81" s="41"/>
      <c r="N81" s="41"/>
      <c r="O81" s="41"/>
      <c r="P81" s="41"/>
      <c r="Q81" s="52">
        <f t="shared" si="6"/>
        <v>0</v>
      </c>
      <c r="R81" s="21" t="str">
        <f t="shared" si="7"/>
        <v xml:space="preserve"> </v>
      </c>
      <c r="S81" s="72" t="str">
        <f t="shared" ca="1" si="8"/>
        <v/>
      </c>
      <c r="T81" s="72" t="s">
        <v>194</v>
      </c>
      <c r="U81" s="3"/>
      <c r="X81" s="23">
        <f t="shared" si="14"/>
        <v>0</v>
      </c>
      <c r="Y81" s="46">
        <f t="shared" si="15"/>
        <v>0</v>
      </c>
      <c r="Z81" s="46">
        <f t="shared" si="16"/>
        <v>0</v>
      </c>
      <c r="AA81" s="46">
        <f t="shared" si="17"/>
        <v>0</v>
      </c>
      <c r="AB81" s="46">
        <f t="shared" si="18"/>
        <v>0</v>
      </c>
      <c r="AC81" s="44">
        <f t="shared" si="9"/>
        <v>0</v>
      </c>
      <c r="AD81" s="42">
        <f t="shared" si="10"/>
        <v>0</v>
      </c>
      <c r="AE81" s="22" t="str">
        <f t="shared" si="5"/>
        <v xml:space="preserve"> </v>
      </c>
    </row>
    <row r="82" spans="1:31" ht="18.75">
      <c r="A82" s="29" t="s">
        <v>155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6"/>
        <v>0</v>
      </c>
      <c r="R82" s="21" t="str">
        <f t="shared" si="7"/>
        <v xml:space="preserve"> </v>
      </c>
      <c r="S82" s="72" t="str">
        <f t="shared" ca="1" si="8"/>
        <v/>
      </c>
      <c r="T82" s="72" t="s">
        <v>194</v>
      </c>
      <c r="U82" s="3"/>
      <c r="X82" s="23">
        <f t="shared" ref="X82:X108" si="19">SUMPRODUCT(ISTEXT(B82)*1)</f>
        <v>0</v>
      </c>
      <c r="Y82" s="46">
        <f t="shared" ref="Y82:Y108" si="20">IF(M82=$AH$19,0.25,0)</f>
        <v>0</v>
      </c>
      <c r="Z82" s="46">
        <f t="shared" si="16"/>
        <v>0</v>
      </c>
      <c r="AA82" s="46">
        <f t="shared" si="17"/>
        <v>0</v>
      </c>
      <c r="AB82" s="46">
        <f t="shared" si="18"/>
        <v>0</v>
      </c>
      <c r="AC82" s="44">
        <f t="shared" si="9"/>
        <v>0</v>
      </c>
      <c r="AD82" s="42">
        <f t="shared" si="10"/>
        <v>0</v>
      </c>
      <c r="AE82" s="22" t="str">
        <f t="shared" ref="AE82:AE117" si="21">IF(AD82=2,"T",IF(AD82=1.75,"AV",IF(AD82=1.5,"EC",IF(AD82=1.25,"EC",IF(AD82=1,"ND",IF(AD82=0," "))))))</f>
        <v xml:space="preserve"> </v>
      </c>
    </row>
    <row r="83" spans="1:31" ht="18.75">
      <c r="A83" s="29" t="s">
        <v>156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ref="Q83:Q117" si="22">AC83</f>
        <v>0</v>
      </c>
      <c r="R83" s="21" t="str">
        <f t="shared" ref="R83:R117" si="23">AE83</f>
        <v xml:space="preserve"> </v>
      </c>
      <c r="S83" s="72" t="str">
        <f t="shared" ref="S83:S117" ca="1" si="24">IF(ISBLANK(P83)=TRUE,"",TODAY())</f>
        <v/>
      </c>
      <c r="T83" s="72" t="s">
        <v>194</v>
      </c>
      <c r="U83" s="3"/>
      <c r="X83" s="23">
        <f t="shared" si="19"/>
        <v>0</v>
      </c>
      <c r="Y83" s="46">
        <f t="shared" si="20"/>
        <v>0</v>
      </c>
      <c r="Z83" s="46">
        <f t="shared" si="16"/>
        <v>0</v>
      </c>
      <c r="AA83" s="46">
        <f t="shared" si="17"/>
        <v>0</v>
      </c>
      <c r="AB83" s="46">
        <f t="shared" si="18"/>
        <v>0</v>
      </c>
      <c r="AC83" s="44">
        <f t="shared" ref="AC83:AC117" si="25">SUM(Y83:AB83)</f>
        <v>0</v>
      </c>
      <c r="AD83" s="42">
        <f t="shared" ref="AD83:AD117" si="26">AC83+X83</f>
        <v>0</v>
      </c>
      <c r="AE83" s="22" t="str">
        <f t="shared" si="21"/>
        <v xml:space="preserve"> </v>
      </c>
    </row>
    <row r="84" spans="1:31" ht="18.75">
      <c r="A84" s="29" t="s">
        <v>157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22"/>
        <v>0</v>
      </c>
      <c r="R84" s="21" t="str">
        <f t="shared" si="23"/>
        <v xml:space="preserve"> </v>
      </c>
      <c r="S84" s="72" t="str">
        <f t="shared" ca="1" si="24"/>
        <v/>
      </c>
      <c r="T84" s="72" t="s">
        <v>194</v>
      </c>
      <c r="U84" s="3"/>
      <c r="X84" s="23">
        <f t="shared" si="19"/>
        <v>0</v>
      </c>
      <c r="Y84" s="46">
        <f t="shared" si="20"/>
        <v>0</v>
      </c>
      <c r="Z84" s="46">
        <f t="shared" ref="Z84:Z108" si="27">IF(N84=$AI$19,0.25,0)</f>
        <v>0</v>
      </c>
      <c r="AA84" s="46">
        <f t="shared" ref="AA84:AA108" si="28">IF(O84=$AJ$19,0.25,0)</f>
        <v>0</v>
      </c>
      <c r="AB84" s="46">
        <f t="shared" ref="AB84:AB108" si="29">IF(P84=$AK$19,0.25,0)</f>
        <v>0</v>
      </c>
      <c r="AC84" s="44">
        <f t="shared" si="25"/>
        <v>0</v>
      </c>
      <c r="AD84" s="42">
        <f t="shared" si="26"/>
        <v>0</v>
      </c>
      <c r="AE84" s="22" t="str">
        <f t="shared" si="21"/>
        <v xml:space="preserve"> </v>
      </c>
    </row>
    <row r="85" spans="1:31" ht="18.75">
      <c r="A85" s="29" t="s">
        <v>158</v>
      </c>
      <c r="B85" s="32"/>
      <c r="C85" s="40"/>
      <c r="D85" s="38"/>
      <c r="E85" s="32"/>
      <c r="F85" s="32"/>
      <c r="G85" s="32"/>
      <c r="H85" s="32"/>
      <c r="I85" s="3"/>
      <c r="J85" s="32"/>
      <c r="K85" s="48"/>
      <c r="L85" s="78"/>
      <c r="M85" s="41"/>
      <c r="N85" s="41"/>
      <c r="O85" s="41"/>
      <c r="P85" s="41"/>
      <c r="Q85" s="52">
        <f t="shared" si="22"/>
        <v>0</v>
      </c>
      <c r="R85" s="21" t="str">
        <f t="shared" si="23"/>
        <v xml:space="preserve"> </v>
      </c>
      <c r="S85" s="72" t="str">
        <f t="shared" ca="1" si="24"/>
        <v/>
      </c>
      <c r="T85" s="72" t="s">
        <v>194</v>
      </c>
      <c r="U85" s="3"/>
      <c r="X85" s="23">
        <f t="shared" si="19"/>
        <v>0</v>
      </c>
      <c r="Y85" s="46">
        <f t="shared" si="20"/>
        <v>0</v>
      </c>
      <c r="Z85" s="46">
        <f t="shared" si="27"/>
        <v>0</v>
      </c>
      <c r="AA85" s="46">
        <f t="shared" si="28"/>
        <v>0</v>
      </c>
      <c r="AB85" s="46">
        <f t="shared" si="29"/>
        <v>0</v>
      </c>
      <c r="AC85" s="44">
        <f t="shared" si="25"/>
        <v>0</v>
      </c>
      <c r="AD85" s="42">
        <f t="shared" si="26"/>
        <v>0</v>
      </c>
      <c r="AE85" s="22" t="str">
        <f t="shared" si="21"/>
        <v xml:space="preserve"> </v>
      </c>
    </row>
    <row r="86" spans="1:31" ht="18.75">
      <c r="A86" s="29" t="s">
        <v>159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22"/>
        <v>0</v>
      </c>
      <c r="R86" s="21" t="str">
        <f t="shared" si="23"/>
        <v xml:space="preserve"> </v>
      </c>
      <c r="S86" s="72" t="str">
        <f t="shared" ca="1" si="24"/>
        <v/>
      </c>
      <c r="T86" s="72" t="s">
        <v>194</v>
      </c>
      <c r="U86" s="3"/>
      <c r="X86" s="23">
        <f t="shared" si="19"/>
        <v>0</v>
      </c>
      <c r="Y86" s="46">
        <f t="shared" si="20"/>
        <v>0</v>
      </c>
      <c r="Z86" s="46">
        <f t="shared" si="27"/>
        <v>0</v>
      </c>
      <c r="AA86" s="46">
        <f t="shared" si="28"/>
        <v>0</v>
      </c>
      <c r="AB86" s="46">
        <f t="shared" si="29"/>
        <v>0</v>
      </c>
      <c r="AC86" s="44">
        <f t="shared" si="25"/>
        <v>0</v>
      </c>
      <c r="AD86" s="42">
        <f t="shared" si="26"/>
        <v>0</v>
      </c>
      <c r="AE86" s="22" t="str">
        <f t="shared" si="21"/>
        <v xml:space="preserve"> </v>
      </c>
    </row>
    <row r="87" spans="1:31" ht="18.75">
      <c r="A87" s="29" t="s">
        <v>160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22"/>
        <v>0</v>
      </c>
      <c r="R87" s="21" t="str">
        <f t="shared" si="23"/>
        <v xml:space="preserve"> </v>
      </c>
      <c r="S87" s="72" t="str">
        <f t="shared" ca="1" si="24"/>
        <v/>
      </c>
      <c r="T87" s="72" t="s">
        <v>194</v>
      </c>
      <c r="U87" s="3"/>
      <c r="X87" s="23">
        <f t="shared" si="19"/>
        <v>0</v>
      </c>
      <c r="Y87" s="46">
        <f t="shared" si="20"/>
        <v>0</v>
      </c>
      <c r="Z87" s="46">
        <f t="shared" si="27"/>
        <v>0</v>
      </c>
      <c r="AA87" s="46">
        <f t="shared" si="28"/>
        <v>0</v>
      </c>
      <c r="AB87" s="46">
        <f t="shared" si="29"/>
        <v>0</v>
      </c>
      <c r="AC87" s="44">
        <f t="shared" si="25"/>
        <v>0</v>
      </c>
      <c r="AD87" s="42">
        <f t="shared" si="26"/>
        <v>0</v>
      </c>
      <c r="AE87" s="22" t="str">
        <f t="shared" si="21"/>
        <v xml:space="preserve"> </v>
      </c>
    </row>
    <row r="88" spans="1:31" ht="18.75">
      <c r="A88" s="29" t="s">
        <v>161</v>
      </c>
      <c r="B88" s="32"/>
      <c r="C88" s="40"/>
      <c r="D88" s="38"/>
      <c r="E88" s="32"/>
      <c r="F88" s="32"/>
      <c r="G88" s="32"/>
      <c r="H88" s="32"/>
      <c r="I88" s="3"/>
      <c r="J88" s="32"/>
      <c r="K88" s="48"/>
      <c r="L88" s="78"/>
      <c r="M88" s="41"/>
      <c r="N88" s="41"/>
      <c r="O88" s="41"/>
      <c r="P88" s="41"/>
      <c r="Q88" s="52">
        <f t="shared" si="22"/>
        <v>0</v>
      </c>
      <c r="R88" s="21" t="str">
        <f t="shared" si="23"/>
        <v xml:space="preserve"> </v>
      </c>
      <c r="S88" s="72" t="str">
        <f t="shared" ca="1" si="24"/>
        <v/>
      </c>
      <c r="T88" s="72" t="s">
        <v>194</v>
      </c>
      <c r="U88" s="3"/>
      <c r="X88" s="23">
        <f t="shared" si="19"/>
        <v>0</v>
      </c>
      <c r="Y88" s="46">
        <f t="shared" si="20"/>
        <v>0</v>
      </c>
      <c r="Z88" s="46">
        <f t="shared" si="27"/>
        <v>0</v>
      </c>
      <c r="AA88" s="46">
        <f t="shared" si="28"/>
        <v>0</v>
      </c>
      <c r="AB88" s="46">
        <f t="shared" si="29"/>
        <v>0</v>
      </c>
      <c r="AC88" s="44">
        <f t="shared" si="25"/>
        <v>0</v>
      </c>
      <c r="AD88" s="42">
        <f t="shared" si="26"/>
        <v>0</v>
      </c>
      <c r="AE88" s="22" t="str">
        <f t="shared" si="21"/>
        <v xml:space="preserve"> </v>
      </c>
    </row>
    <row r="89" spans="1:31" ht="18.75">
      <c r="A89" s="29" t="s">
        <v>162</v>
      </c>
      <c r="B89" s="32"/>
      <c r="C89" s="40"/>
      <c r="D89" s="38"/>
      <c r="E89" s="32"/>
      <c r="F89" s="32"/>
      <c r="G89" s="32"/>
      <c r="H89" s="32"/>
      <c r="I89" s="3"/>
      <c r="J89" s="32"/>
      <c r="K89" s="48"/>
      <c r="L89" s="78"/>
      <c r="M89" s="41"/>
      <c r="N89" s="41"/>
      <c r="O89" s="41"/>
      <c r="P89" s="41"/>
      <c r="Q89" s="52">
        <f t="shared" si="22"/>
        <v>0</v>
      </c>
      <c r="R89" s="21" t="str">
        <f t="shared" si="23"/>
        <v xml:space="preserve"> </v>
      </c>
      <c r="S89" s="72" t="str">
        <f t="shared" ca="1" si="24"/>
        <v/>
      </c>
      <c r="T89" s="72" t="s">
        <v>194</v>
      </c>
      <c r="U89" s="3"/>
      <c r="X89" s="23">
        <f t="shared" si="19"/>
        <v>0</v>
      </c>
      <c r="Y89" s="46">
        <f t="shared" si="20"/>
        <v>0</v>
      </c>
      <c r="Z89" s="46">
        <f t="shared" si="27"/>
        <v>0</v>
      </c>
      <c r="AA89" s="46">
        <f t="shared" si="28"/>
        <v>0</v>
      </c>
      <c r="AB89" s="46">
        <f t="shared" si="29"/>
        <v>0</v>
      </c>
      <c r="AC89" s="44">
        <f t="shared" si="25"/>
        <v>0</v>
      </c>
      <c r="AD89" s="42">
        <f t="shared" si="26"/>
        <v>0</v>
      </c>
      <c r="AE89" s="22" t="str">
        <f t="shared" si="21"/>
        <v xml:space="preserve"> </v>
      </c>
    </row>
    <row r="90" spans="1:31" ht="18.75">
      <c r="A90" s="29" t="s">
        <v>163</v>
      </c>
      <c r="B90" s="32"/>
      <c r="C90" s="40"/>
      <c r="D90" s="38"/>
      <c r="E90" s="32"/>
      <c r="F90" s="32"/>
      <c r="G90" s="32"/>
      <c r="H90" s="32"/>
      <c r="I90" s="3"/>
      <c r="J90" s="32"/>
      <c r="K90" s="48"/>
      <c r="L90" s="78"/>
      <c r="M90" s="41"/>
      <c r="N90" s="41"/>
      <c r="O90" s="41"/>
      <c r="P90" s="41"/>
      <c r="Q90" s="52">
        <f t="shared" si="22"/>
        <v>0</v>
      </c>
      <c r="R90" s="21" t="str">
        <f t="shared" si="23"/>
        <v xml:space="preserve"> </v>
      </c>
      <c r="S90" s="72" t="str">
        <f t="shared" ca="1" si="24"/>
        <v/>
      </c>
      <c r="T90" s="72" t="s">
        <v>194</v>
      </c>
      <c r="U90" s="3"/>
      <c r="X90" s="23">
        <f t="shared" si="19"/>
        <v>0</v>
      </c>
      <c r="Y90" s="46">
        <f t="shared" si="20"/>
        <v>0</v>
      </c>
      <c r="Z90" s="46">
        <f t="shared" si="27"/>
        <v>0</v>
      </c>
      <c r="AA90" s="46">
        <f t="shared" si="28"/>
        <v>0</v>
      </c>
      <c r="AB90" s="46">
        <f t="shared" si="29"/>
        <v>0</v>
      </c>
      <c r="AC90" s="44">
        <f t="shared" si="25"/>
        <v>0</v>
      </c>
      <c r="AD90" s="42">
        <f t="shared" si="26"/>
        <v>0</v>
      </c>
      <c r="AE90" s="22" t="str">
        <f t="shared" si="21"/>
        <v xml:space="preserve"> </v>
      </c>
    </row>
    <row r="91" spans="1:31" ht="18.75">
      <c r="A91" s="29" t="s">
        <v>164</v>
      </c>
      <c r="B91" s="32"/>
      <c r="C91" s="40"/>
      <c r="D91" s="38"/>
      <c r="E91" s="32"/>
      <c r="F91" s="32"/>
      <c r="G91" s="32"/>
      <c r="H91" s="3"/>
      <c r="I91" s="3"/>
      <c r="J91" s="32"/>
      <c r="K91" s="48"/>
      <c r="L91" s="78"/>
      <c r="M91" s="41"/>
      <c r="N91" s="41"/>
      <c r="O91" s="41"/>
      <c r="P91" s="41"/>
      <c r="Q91" s="52">
        <f t="shared" si="22"/>
        <v>0</v>
      </c>
      <c r="R91" s="21" t="str">
        <f t="shared" si="23"/>
        <v xml:space="preserve"> </v>
      </c>
      <c r="S91" s="72" t="str">
        <f t="shared" ca="1" si="24"/>
        <v/>
      </c>
      <c r="T91" s="72" t="s">
        <v>194</v>
      </c>
      <c r="U91" s="3"/>
      <c r="X91" s="23">
        <f t="shared" si="19"/>
        <v>0</v>
      </c>
      <c r="Y91" s="46">
        <f t="shared" si="20"/>
        <v>0</v>
      </c>
      <c r="Z91" s="46">
        <f t="shared" si="27"/>
        <v>0</v>
      </c>
      <c r="AA91" s="46">
        <f t="shared" si="28"/>
        <v>0</v>
      </c>
      <c r="AB91" s="46">
        <f t="shared" si="29"/>
        <v>0</v>
      </c>
      <c r="AC91" s="44">
        <f t="shared" si="25"/>
        <v>0</v>
      </c>
      <c r="AD91" s="42">
        <f t="shared" si="26"/>
        <v>0</v>
      </c>
      <c r="AE91" s="22" t="str">
        <f t="shared" si="21"/>
        <v xml:space="preserve"> </v>
      </c>
    </row>
    <row r="92" spans="1:31" ht="18.75">
      <c r="A92" s="29" t="s">
        <v>165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22"/>
        <v>0</v>
      </c>
      <c r="R92" s="21" t="str">
        <f t="shared" si="23"/>
        <v xml:space="preserve"> </v>
      </c>
      <c r="S92" s="72" t="str">
        <f t="shared" ca="1" si="24"/>
        <v/>
      </c>
      <c r="T92" s="72" t="s">
        <v>194</v>
      </c>
      <c r="U92" s="3"/>
      <c r="X92" s="23">
        <f t="shared" si="19"/>
        <v>0</v>
      </c>
      <c r="Y92" s="46">
        <f t="shared" si="20"/>
        <v>0</v>
      </c>
      <c r="Z92" s="46">
        <f t="shared" si="27"/>
        <v>0</v>
      </c>
      <c r="AA92" s="46">
        <f t="shared" si="28"/>
        <v>0</v>
      </c>
      <c r="AB92" s="46">
        <f t="shared" si="29"/>
        <v>0</v>
      </c>
      <c r="AC92" s="44">
        <f t="shared" si="25"/>
        <v>0</v>
      </c>
      <c r="AD92" s="42">
        <f t="shared" si="26"/>
        <v>0</v>
      </c>
      <c r="AE92" s="22" t="str">
        <f t="shared" si="21"/>
        <v xml:space="preserve"> </v>
      </c>
    </row>
    <row r="93" spans="1:31" ht="18.75">
      <c r="A93" s="29" t="s">
        <v>166</v>
      </c>
      <c r="B93" s="32"/>
      <c r="C93" s="40"/>
      <c r="D93" s="38"/>
      <c r="E93" s="32"/>
      <c r="F93" s="32"/>
      <c r="G93" s="32"/>
      <c r="H93" s="32"/>
      <c r="I93" s="50"/>
      <c r="J93" s="32"/>
      <c r="K93" s="48"/>
      <c r="L93" s="78"/>
      <c r="M93" s="41"/>
      <c r="N93" s="41"/>
      <c r="O93" s="41"/>
      <c r="P93" s="41"/>
      <c r="Q93" s="52">
        <f t="shared" si="22"/>
        <v>0</v>
      </c>
      <c r="R93" s="21" t="str">
        <f t="shared" si="23"/>
        <v xml:space="preserve"> </v>
      </c>
      <c r="S93" s="72" t="str">
        <f t="shared" ca="1" si="24"/>
        <v/>
      </c>
      <c r="T93" s="72" t="s">
        <v>194</v>
      </c>
      <c r="U93" s="3"/>
      <c r="X93" s="23">
        <f t="shared" si="19"/>
        <v>0</v>
      </c>
      <c r="Y93" s="46">
        <f t="shared" si="20"/>
        <v>0</v>
      </c>
      <c r="Z93" s="46">
        <f t="shared" si="27"/>
        <v>0</v>
      </c>
      <c r="AA93" s="46">
        <f t="shared" si="28"/>
        <v>0</v>
      </c>
      <c r="AB93" s="46">
        <f t="shared" si="29"/>
        <v>0</v>
      </c>
      <c r="AC93" s="44">
        <f t="shared" si="25"/>
        <v>0</v>
      </c>
      <c r="AD93" s="42">
        <f t="shared" si="26"/>
        <v>0</v>
      </c>
      <c r="AE93" s="22" t="str">
        <f t="shared" si="21"/>
        <v xml:space="preserve"> </v>
      </c>
    </row>
    <row r="94" spans="1:31" ht="18.75">
      <c r="A94" s="29" t="s">
        <v>167</v>
      </c>
      <c r="B94" s="32"/>
      <c r="C94" s="40"/>
      <c r="D94" s="38"/>
      <c r="E94" s="32"/>
      <c r="F94" s="32"/>
      <c r="G94" s="32"/>
      <c r="H94" s="32"/>
      <c r="I94" s="3"/>
      <c r="J94" s="32"/>
      <c r="K94" s="48"/>
      <c r="L94" s="78"/>
      <c r="M94" s="41"/>
      <c r="N94" s="41"/>
      <c r="O94" s="41"/>
      <c r="P94" s="41"/>
      <c r="Q94" s="52">
        <f t="shared" si="22"/>
        <v>0</v>
      </c>
      <c r="R94" s="21" t="str">
        <f t="shared" si="23"/>
        <v xml:space="preserve"> </v>
      </c>
      <c r="S94" s="72" t="str">
        <f t="shared" ca="1" si="24"/>
        <v/>
      </c>
      <c r="T94" s="72" t="s">
        <v>194</v>
      </c>
      <c r="U94" s="3"/>
      <c r="X94" s="23">
        <f t="shared" si="19"/>
        <v>0</v>
      </c>
      <c r="Y94" s="46">
        <f t="shared" si="20"/>
        <v>0</v>
      </c>
      <c r="Z94" s="46">
        <f t="shared" si="27"/>
        <v>0</v>
      </c>
      <c r="AA94" s="46">
        <f t="shared" si="28"/>
        <v>0</v>
      </c>
      <c r="AB94" s="46">
        <f t="shared" si="29"/>
        <v>0</v>
      </c>
      <c r="AC94" s="44">
        <f t="shared" si="25"/>
        <v>0</v>
      </c>
      <c r="AD94" s="42">
        <f t="shared" si="26"/>
        <v>0</v>
      </c>
      <c r="AE94" s="22" t="str">
        <f t="shared" si="21"/>
        <v xml:space="preserve"> </v>
      </c>
    </row>
    <row r="95" spans="1:31" ht="18.75">
      <c r="A95" s="29" t="s">
        <v>168</v>
      </c>
      <c r="B95" s="32"/>
      <c r="C95" s="40"/>
      <c r="D95" s="38"/>
      <c r="E95" s="32"/>
      <c r="F95" s="32"/>
      <c r="G95" s="32"/>
      <c r="H95" s="32"/>
      <c r="I95" s="3"/>
      <c r="J95" s="32"/>
      <c r="K95" s="48"/>
      <c r="L95" s="78"/>
      <c r="M95" s="41"/>
      <c r="N95" s="41"/>
      <c r="O95" s="41"/>
      <c r="P95" s="41"/>
      <c r="Q95" s="52">
        <f t="shared" si="22"/>
        <v>0</v>
      </c>
      <c r="R95" s="21" t="str">
        <f t="shared" si="23"/>
        <v xml:space="preserve"> </v>
      </c>
      <c r="S95" s="72" t="str">
        <f t="shared" ca="1" si="24"/>
        <v/>
      </c>
      <c r="T95" s="72" t="s">
        <v>194</v>
      </c>
      <c r="U95" s="3"/>
      <c r="X95" s="23">
        <f t="shared" si="19"/>
        <v>0</v>
      </c>
      <c r="Y95" s="46">
        <f t="shared" si="20"/>
        <v>0</v>
      </c>
      <c r="Z95" s="46">
        <f t="shared" si="27"/>
        <v>0</v>
      </c>
      <c r="AA95" s="46">
        <f t="shared" si="28"/>
        <v>0</v>
      </c>
      <c r="AB95" s="46">
        <f t="shared" si="29"/>
        <v>0</v>
      </c>
      <c r="AC95" s="44">
        <f t="shared" si="25"/>
        <v>0</v>
      </c>
      <c r="AD95" s="42">
        <f t="shared" si="26"/>
        <v>0</v>
      </c>
      <c r="AE95" s="22" t="str">
        <f t="shared" si="21"/>
        <v xml:space="preserve"> </v>
      </c>
    </row>
    <row r="96" spans="1:31" ht="18.75">
      <c r="A96" s="29" t="s">
        <v>169</v>
      </c>
      <c r="B96" s="32"/>
      <c r="C96" s="40"/>
      <c r="D96" s="38"/>
      <c r="E96" s="32"/>
      <c r="F96" s="32"/>
      <c r="G96" s="32"/>
      <c r="H96" s="32"/>
      <c r="I96" s="3"/>
      <c r="J96" s="32"/>
      <c r="K96" s="48"/>
      <c r="L96" s="78"/>
      <c r="M96" s="41"/>
      <c r="N96" s="41"/>
      <c r="O96" s="41"/>
      <c r="P96" s="41"/>
      <c r="Q96" s="52">
        <f t="shared" si="22"/>
        <v>0</v>
      </c>
      <c r="R96" s="21" t="str">
        <f t="shared" si="23"/>
        <v xml:space="preserve"> </v>
      </c>
      <c r="S96" s="72" t="str">
        <f t="shared" ca="1" si="24"/>
        <v/>
      </c>
      <c r="T96" s="72" t="s">
        <v>194</v>
      </c>
      <c r="U96" s="3"/>
      <c r="X96" s="23">
        <f t="shared" si="19"/>
        <v>0</v>
      </c>
      <c r="Y96" s="46">
        <f t="shared" si="20"/>
        <v>0</v>
      </c>
      <c r="Z96" s="46">
        <f t="shared" si="27"/>
        <v>0</v>
      </c>
      <c r="AA96" s="46">
        <f t="shared" si="28"/>
        <v>0</v>
      </c>
      <c r="AB96" s="46">
        <f t="shared" si="29"/>
        <v>0</v>
      </c>
      <c r="AC96" s="44">
        <f t="shared" si="25"/>
        <v>0</v>
      </c>
      <c r="AD96" s="42">
        <f t="shared" si="26"/>
        <v>0</v>
      </c>
      <c r="AE96" s="22" t="str">
        <f t="shared" si="21"/>
        <v xml:space="preserve"> </v>
      </c>
    </row>
    <row r="97" spans="1:45" ht="18.75">
      <c r="A97" s="29" t="s">
        <v>170</v>
      </c>
      <c r="B97" s="32"/>
      <c r="C97" s="40"/>
      <c r="D97" s="38"/>
      <c r="E97" s="32"/>
      <c r="F97" s="32"/>
      <c r="G97" s="32"/>
      <c r="H97" s="32"/>
      <c r="I97" s="50"/>
      <c r="J97" s="32"/>
      <c r="K97" s="48"/>
      <c r="L97" s="78"/>
      <c r="M97" s="41"/>
      <c r="N97" s="41"/>
      <c r="O97" s="41"/>
      <c r="P97" s="41"/>
      <c r="Q97" s="52">
        <f t="shared" si="22"/>
        <v>0</v>
      </c>
      <c r="R97" s="21" t="str">
        <f t="shared" si="23"/>
        <v xml:space="preserve"> </v>
      </c>
      <c r="S97" s="72" t="str">
        <f t="shared" ca="1" si="24"/>
        <v/>
      </c>
      <c r="T97" s="72" t="s">
        <v>194</v>
      </c>
      <c r="U97" s="3"/>
      <c r="X97" s="23">
        <f t="shared" si="19"/>
        <v>0</v>
      </c>
      <c r="Y97" s="46">
        <f t="shared" si="20"/>
        <v>0</v>
      </c>
      <c r="Z97" s="46">
        <f t="shared" si="27"/>
        <v>0</v>
      </c>
      <c r="AA97" s="46">
        <f t="shared" si="28"/>
        <v>0</v>
      </c>
      <c r="AB97" s="46">
        <f t="shared" si="29"/>
        <v>0</v>
      </c>
      <c r="AC97" s="44">
        <f t="shared" si="25"/>
        <v>0</v>
      </c>
      <c r="AD97" s="42">
        <f t="shared" si="26"/>
        <v>0</v>
      </c>
      <c r="AE97" s="22" t="str">
        <f t="shared" si="21"/>
        <v xml:space="preserve"> </v>
      </c>
    </row>
    <row r="98" spans="1:45" ht="18.75">
      <c r="A98" s="29" t="s">
        <v>171</v>
      </c>
      <c r="B98" s="32"/>
      <c r="C98" s="40"/>
      <c r="D98" s="38"/>
      <c r="E98" s="32"/>
      <c r="F98" s="32"/>
      <c r="G98" s="32"/>
      <c r="H98" s="32"/>
      <c r="I98" s="3"/>
      <c r="J98" s="32"/>
      <c r="K98" s="48"/>
      <c r="L98" s="78"/>
      <c r="M98" s="41"/>
      <c r="N98" s="41"/>
      <c r="O98" s="41"/>
      <c r="P98" s="41"/>
      <c r="Q98" s="52">
        <f t="shared" si="22"/>
        <v>0</v>
      </c>
      <c r="R98" s="21" t="str">
        <f t="shared" si="23"/>
        <v xml:space="preserve"> </v>
      </c>
      <c r="S98" s="72" t="str">
        <f t="shared" ca="1" si="24"/>
        <v/>
      </c>
      <c r="T98" s="72" t="s">
        <v>194</v>
      </c>
      <c r="U98" s="3"/>
      <c r="X98" s="23">
        <f t="shared" si="19"/>
        <v>0</v>
      </c>
      <c r="Y98" s="46">
        <f t="shared" si="20"/>
        <v>0</v>
      </c>
      <c r="Z98" s="46">
        <f t="shared" si="27"/>
        <v>0</v>
      </c>
      <c r="AA98" s="46">
        <f t="shared" si="28"/>
        <v>0</v>
      </c>
      <c r="AB98" s="46">
        <f t="shared" si="29"/>
        <v>0</v>
      </c>
      <c r="AC98" s="44">
        <f t="shared" si="25"/>
        <v>0</v>
      </c>
      <c r="AD98" s="42">
        <f t="shared" si="26"/>
        <v>0</v>
      </c>
      <c r="AE98" s="22" t="str">
        <f t="shared" si="21"/>
        <v xml:space="preserve"> </v>
      </c>
    </row>
    <row r="99" spans="1:45" ht="18.75">
      <c r="A99" s="29" t="s">
        <v>172</v>
      </c>
      <c r="B99" s="32"/>
      <c r="C99" s="40"/>
      <c r="D99" s="38"/>
      <c r="E99" s="32"/>
      <c r="F99" s="32"/>
      <c r="G99" s="32"/>
      <c r="H99" s="32"/>
      <c r="I99" s="3"/>
      <c r="J99" s="32"/>
      <c r="K99" s="48"/>
      <c r="L99" s="78"/>
      <c r="M99" s="41"/>
      <c r="N99" s="41"/>
      <c r="O99" s="41"/>
      <c r="P99" s="41"/>
      <c r="Q99" s="52">
        <f t="shared" si="22"/>
        <v>0</v>
      </c>
      <c r="R99" s="21" t="str">
        <f t="shared" si="23"/>
        <v xml:space="preserve"> </v>
      </c>
      <c r="S99" s="72" t="str">
        <f t="shared" ca="1" si="24"/>
        <v/>
      </c>
      <c r="T99" s="72" t="s">
        <v>194</v>
      </c>
      <c r="U99" s="3"/>
      <c r="X99" s="23">
        <f t="shared" si="19"/>
        <v>0</v>
      </c>
      <c r="Y99" s="46">
        <f t="shared" si="20"/>
        <v>0</v>
      </c>
      <c r="Z99" s="46">
        <f t="shared" si="27"/>
        <v>0</v>
      </c>
      <c r="AA99" s="46">
        <f t="shared" si="28"/>
        <v>0</v>
      </c>
      <c r="AB99" s="46">
        <f t="shared" si="29"/>
        <v>0</v>
      </c>
      <c r="AC99" s="44">
        <f t="shared" si="25"/>
        <v>0</v>
      </c>
      <c r="AD99" s="42">
        <f t="shared" si="26"/>
        <v>0</v>
      </c>
      <c r="AE99" s="22" t="str">
        <f t="shared" si="21"/>
        <v xml:space="preserve"> </v>
      </c>
    </row>
    <row r="100" spans="1:45" ht="18.75">
      <c r="A100" s="29" t="s">
        <v>173</v>
      </c>
      <c r="B100" s="32"/>
      <c r="C100" s="40"/>
      <c r="D100" s="38"/>
      <c r="E100" s="32"/>
      <c r="F100" s="32"/>
      <c r="G100" s="32"/>
      <c r="H100" s="21"/>
      <c r="I100" s="3"/>
      <c r="J100" s="32"/>
      <c r="K100" s="48"/>
      <c r="L100" s="78"/>
      <c r="M100" s="41"/>
      <c r="N100" s="41"/>
      <c r="O100" s="41"/>
      <c r="P100" s="41"/>
      <c r="Q100" s="52">
        <f t="shared" si="22"/>
        <v>0</v>
      </c>
      <c r="R100" s="21" t="str">
        <f t="shared" si="23"/>
        <v xml:space="preserve"> </v>
      </c>
      <c r="S100" s="72" t="str">
        <f t="shared" ca="1" si="24"/>
        <v/>
      </c>
      <c r="T100" s="72" t="s">
        <v>194</v>
      </c>
      <c r="U100" s="3"/>
      <c r="X100" s="23">
        <f t="shared" si="19"/>
        <v>0</v>
      </c>
      <c r="Y100" s="46">
        <f t="shared" si="20"/>
        <v>0</v>
      </c>
      <c r="Z100" s="46">
        <f t="shared" si="27"/>
        <v>0</v>
      </c>
      <c r="AA100" s="46">
        <f t="shared" si="28"/>
        <v>0</v>
      </c>
      <c r="AB100" s="46">
        <f t="shared" si="29"/>
        <v>0</v>
      </c>
      <c r="AC100" s="44">
        <f t="shared" si="25"/>
        <v>0</v>
      </c>
      <c r="AD100" s="42">
        <f t="shared" si="26"/>
        <v>0</v>
      </c>
      <c r="AE100" s="22" t="str">
        <f t="shared" si="21"/>
        <v xml:space="preserve"> </v>
      </c>
    </row>
    <row r="101" spans="1:45" ht="18.75">
      <c r="A101" s="29" t="s">
        <v>174</v>
      </c>
      <c r="B101" s="32"/>
      <c r="C101" s="40"/>
      <c r="D101" s="38"/>
      <c r="E101" s="32"/>
      <c r="F101" s="32"/>
      <c r="G101" s="32"/>
      <c r="H101" s="21"/>
      <c r="I101" s="3"/>
      <c r="J101" s="32"/>
      <c r="K101" s="48"/>
      <c r="L101" s="78"/>
      <c r="M101" s="41"/>
      <c r="N101" s="41"/>
      <c r="O101" s="41"/>
      <c r="P101" s="41"/>
      <c r="Q101" s="52">
        <f t="shared" si="22"/>
        <v>0</v>
      </c>
      <c r="R101" s="21" t="str">
        <f t="shared" si="23"/>
        <v xml:space="preserve"> </v>
      </c>
      <c r="S101" s="72" t="str">
        <f t="shared" ca="1" si="24"/>
        <v/>
      </c>
      <c r="T101" s="72" t="s">
        <v>194</v>
      </c>
      <c r="U101" s="3"/>
      <c r="X101" s="23">
        <f t="shared" si="19"/>
        <v>0</v>
      </c>
      <c r="Y101" s="46">
        <f t="shared" si="20"/>
        <v>0</v>
      </c>
      <c r="Z101" s="46">
        <f t="shared" si="27"/>
        <v>0</v>
      </c>
      <c r="AA101" s="46">
        <f t="shared" si="28"/>
        <v>0</v>
      </c>
      <c r="AB101" s="46">
        <f t="shared" si="29"/>
        <v>0</v>
      </c>
      <c r="AC101" s="44">
        <f t="shared" si="25"/>
        <v>0</v>
      </c>
      <c r="AD101" s="42">
        <f t="shared" si="26"/>
        <v>0</v>
      </c>
      <c r="AE101" s="22" t="str">
        <f t="shared" si="21"/>
        <v xml:space="preserve"> </v>
      </c>
    </row>
    <row r="102" spans="1:45" ht="18.75">
      <c r="A102" s="29" t="s">
        <v>175</v>
      </c>
      <c r="B102" s="32"/>
      <c r="C102" s="40"/>
      <c r="D102" s="38"/>
      <c r="E102" s="32"/>
      <c r="F102" s="32"/>
      <c r="G102" s="32"/>
      <c r="H102" s="21"/>
      <c r="I102" s="3"/>
      <c r="J102" s="32"/>
      <c r="K102" s="48"/>
      <c r="L102" s="78"/>
      <c r="M102" s="41"/>
      <c r="N102" s="41"/>
      <c r="O102" s="41"/>
      <c r="P102" s="41"/>
      <c r="Q102" s="52">
        <f t="shared" si="22"/>
        <v>0</v>
      </c>
      <c r="R102" s="21" t="str">
        <f t="shared" si="23"/>
        <v xml:space="preserve"> </v>
      </c>
      <c r="S102" s="72" t="str">
        <f t="shared" ca="1" si="24"/>
        <v/>
      </c>
      <c r="T102" s="72" t="s">
        <v>194</v>
      </c>
      <c r="U102" s="3"/>
      <c r="X102" s="23">
        <f t="shared" si="19"/>
        <v>0</v>
      </c>
      <c r="Y102" s="46">
        <f t="shared" si="20"/>
        <v>0</v>
      </c>
      <c r="Z102" s="46">
        <f t="shared" si="27"/>
        <v>0</v>
      </c>
      <c r="AA102" s="46">
        <f t="shared" si="28"/>
        <v>0</v>
      </c>
      <c r="AB102" s="46">
        <f t="shared" si="29"/>
        <v>0</v>
      </c>
      <c r="AC102" s="44">
        <f t="shared" si="25"/>
        <v>0</v>
      </c>
      <c r="AD102" s="42">
        <f t="shared" si="26"/>
        <v>0</v>
      </c>
      <c r="AE102" s="22" t="str">
        <f t="shared" si="21"/>
        <v xml:space="preserve"> </v>
      </c>
    </row>
    <row r="103" spans="1:45" ht="18.75">
      <c r="A103" s="29" t="s">
        <v>176</v>
      </c>
      <c r="B103" s="32"/>
      <c r="C103" s="40"/>
      <c r="D103" s="38"/>
      <c r="E103" s="32"/>
      <c r="F103" s="32"/>
      <c r="G103" s="32"/>
      <c r="H103" s="21"/>
      <c r="I103" s="3"/>
      <c r="J103" s="32"/>
      <c r="K103" s="48"/>
      <c r="L103" s="78"/>
      <c r="M103" s="41"/>
      <c r="N103" s="41"/>
      <c r="O103" s="41"/>
      <c r="P103" s="41"/>
      <c r="Q103" s="52">
        <f t="shared" si="22"/>
        <v>0</v>
      </c>
      <c r="R103" s="21" t="str">
        <f t="shared" si="23"/>
        <v xml:space="preserve"> </v>
      </c>
      <c r="S103" s="72" t="str">
        <f t="shared" ca="1" si="24"/>
        <v/>
      </c>
      <c r="T103" s="72" t="s">
        <v>194</v>
      </c>
      <c r="U103" s="3"/>
      <c r="X103" s="23">
        <f t="shared" si="19"/>
        <v>0</v>
      </c>
      <c r="Y103" s="46">
        <f t="shared" si="20"/>
        <v>0</v>
      </c>
      <c r="Z103" s="46">
        <f t="shared" si="27"/>
        <v>0</v>
      </c>
      <c r="AA103" s="46">
        <f t="shared" si="28"/>
        <v>0</v>
      </c>
      <c r="AB103" s="46">
        <f t="shared" si="29"/>
        <v>0</v>
      </c>
      <c r="AC103" s="44">
        <f t="shared" si="25"/>
        <v>0</v>
      </c>
      <c r="AD103" s="42">
        <f t="shared" si="26"/>
        <v>0</v>
      </c>
      <c r="AE103" s="22" t="str">
        <f t="shared" si="21"/>
        <v xml:space="preserve"> </v>
      </c>
    </row>
    <row r="104" spans="1:45" ht="18.75">
      <c r="A104" s="29" t="s">
        <v>177</v>
      </c>
      <c r="B104" s="32"/>
      <c r="C104" s="40"/>
      <c r="D104" s="38"/>
      <c r="E104" s="32"/>
      <c r="F104" s="32"/>
      <c r="G104" s="32"/>
      <c r="H104" s="32"/>
      <c r="I104" s="3"/>
      <c r="J104" s="32"/>
      <c r="K104" s="48"/>
      <c r="L104" s="78"/>
      <c r="M104" s="41"/>
      <c r="N104" s="41"/>
      <c r="O104" s="41"/>
      <c r="P104" s="41"/>
      <c r="Q104" s="52">
        <f t="shared" si="22"/>
        <v>0</v>
      </c>
      <c r="R104" s="21" t="str">
        <f t="shared" si="23"/>
        <v xml:space="preserve"> </v>
      </c>
      <c r="S104" s="72" t="str">
        <f t="shared" ca="1" si="24"/>
        <v/>
      </c>
      <c r="T104" s="72" t="s">
        <v>194</v>
      </c>
      <c r="U104" s="3"/>
      <c r="X104" s="23">
        <f t="shared" si="19"/>
        <v>0</v>
      </c>
      <c r="Y104" s="46">
        <f t="shared" si="20"/>
        <v>0</v>
      </c>
      <c r="Z104" s="46">
        <f t="shared" si="27"/>
        <v>0</v>
      </c>
      <c r="AA104" s="46">
        <f t="shared" si="28"/>
        <v>0</v>
      </c>
      <c r="AB104" s="46">
        <f t="shared" si="29"/>
        <v>0</v>
      </c>
      <c r="AC104" s="44">
        <f t="shared" si="25"/>
        <v>0</v>
      </c>
      <c r="AD104" s="42">
        <f t="shared" si="26"/>
        <v>0</v>
      </c>
      <c r="AE104" s="22" t="str">
        <f t="shared" si="21"/>
        <v xml:space="preserve"> </v>
      </c>
    </row>
    <row r="105" spans="1:45" ht="18.75">
      <c r="A105" s="29" t="s">
        <v>178</v>
      </c>
      <c r="B105" s="32"/>
      <c r="C105" s="40"/>
      <c r="D105" s="38"/>
      <c r="E105" s="32"/>
      <c r="F105" s="32"/>
      <c r="G105" s="32"/>
      <c r="H105" s="32"/>
      <c r="I105" s="3"/>
      <c r="J105" s="32"/>
      <c r="K105" s="48"/>
      <c r="L105" s="78"/>
      <c r="M105" s="41"/>
      <c r="N105" s="41"/>
      <c r="O105" s="41"/>
      <c r="P105" s="41"/>
      <c r="Q105" s="52">
        <f t="shared" si="22"/>
        <v>0</v>
      </c>
      <c r="R105" s="21" t="str">
        <f t="shared" si="23"/>
        <v xml:space="preserve"> </v>
      </c>
      <c r="S105" s="72" t="str">
        <f t="shared" ca="1" si="24"/>
        <v/>
      </c>
      <c r="T105" s="72" t="s">
        <v>194</v>
      </c>
      <c r="U105" s="3"/>
      <c r="X105" s="23">
        <f t="shared" si="19"/>
        <v>0</v>
      </c>
      <c r="Y105" s="46">
        <f t="shared" si="20"/>
        <v>0</v>
      </c>
      <c r="Z105" s="46">
        <f t="shared" si="27"/>
        <v>0</v>
      </c>
      <c r="AA105" s="46">
        <f t="shared" si="28"/>
        <v>0</v>
      </c>
      <c r="AB105" s="46">
        <f t="shared" si="29"/>
        <v>0</v>
      </c>
      <c r="AC105" s="44">
        <f t="shared" si="25"/>
        <v>0</v>
      </c>
      <c r="AD105" s="42">
        <f t="shared" si="26"/>
        <v>0</v>
      </c>
      <c r="AE105" s="22" t="str">
        <f t="shared" si="21"/>
        <v xml:space="preserve"> </v>
      </c>
    </row>
    <row r="106" spans="1:45" ht="18.75">
      <c r="A106" s="29" t="s">
        <v>179</v>
      </c>
      <c r="B106" s="32"/>
      <c r="C106" s="40"/>
      <c r="D106" s="38"/>
      <c r="E106" s="32"/>
      <c r="F106" s="32"/>
      <c r="G106" s="32"/>
      <c r="H106" s="32"/>
      <c r="I106" s="50"/>
      <c r="J106" s="32"/>
      <c r="K106" s="48"/>
      <c r="L106" s="78"/>
      <c r="M106" s="41"/>
      <c r="N106" s="41"/>
      <c r="O106" s="41"/>
      <c r="P106" s="41"/>
      <c r="Q106" s="52">
        <f t="shared" si="22"/>
        <v>0</v>
      </c>
      <c r="R106" s="21" t="str">
        <f t="shared" si="23"/>
        <v xml:space="preserve"> </v>
      </c>
      <c r="S106" s="72" t="str">
        <f t="shared" ca="1" si="24"/>
        <v/>
      </c>
      <c r="T106" s="72" t="s">
        <v>194</v>
      </c>
      <c r="U106" s="3"/>
      <c r="X106" s="23">
        <f t="shared" si="19"/>
        <v>0</v>
      </c>
      <c r="Y106" s="46">
        <f t="shared" si="20"/>
        <v>0</v>
      </c>
      <c r="Z106" s="46">
        <f t="shared" si="27"/>
        <v>0</v>
      </c>
      <c r="AA106" s="46">
        <f t="shared" si="28"/>
        <v>0</v>
      </c>
      <c r="AB106" s="46">
        <f t="shared" si="29"/>
        <v>0</v>
      </c>
      <c r="AC106" s="44">
        <f t="shared" si="25"/>
        <v>0</v>
      </c>
      <c r="AD106" s="42">
        <f t="shared" si="26"/>
        <v>0</v>
      </c>
      <c r="AE106" s="22" t="str">
        <f t="shared" si="21"/>
        <v xml:space="preserve"> </v>
      </c>
    </row>
    <row r="107" spans="1:45" ht="18.75">
      <c r="A107" s="29" t="s">
        <v>180</v>
      </c>
      <c r="B107" s="32"/>
      <c r="C107" s="40"/>
      <c r="D107" s="38"/>
      <c r="E107" s="32"/>
      <c r="F107" s="32"/>
      <c r="G107" s="32"/>
      <c r="H107" s="32"/>
      <c r="I107" s="50"/>
      <c r="J107" s="32"/>
      <c r="K107" s="48"/>
      <c r="L107" s="78"/>
      <c r="M107" s="41"/>
      <c r="N107" s="41"/>
      <c r="O107" s="41"/>
      <c r="P107" s="41"/>
      <c r="Q107" s="52">
        <f t="shared" si="22"/>
        <v>0</v>
      </c>
      <c r="R107" s="21" t="str">
        <f t="shared" si="23"/>
        <v xml:space="preserve"> </v>
      </c>
      <c r="S107" s="72" t="str">
        <f t="shared" ca="1" si="24"/>
        <v/>
      </c>
      <c r="T107" s="72" t="s">
        <v>194</v>
      </c>
      <c r="U107" s="3"/>
      <c r="X107" s="23">
        <f t="shared" si="19"/>
        <v>0</v>
      </c>
      <c r="Y107" s="46">
        <f t="shared" si="20"/>
        <v>0</v>
      </c>
      <c r="Z107" s="46">
        <f t="shared" si="27"/>
        <v>0</v>
      </c>
      <c r="AA107" s="46">
        <f t="shared" si="28"/>
        <v>0</v>
      </c>
      <c r="AB107" s="46">
        <f t="shared" si="29"/>
        <v>0</v>
      </c>
      <c r="AC107" s="44">
        <f t="shared" si="25"/>
        <v>0</v>
      </c>
      <c r="AD107" s="42">
        <f t="shared" si="26"/>
        <v>0</v>
      </c>
      <c r="AE107" s="22" t="str">
        <f t="shared" si="21"/>
        <v xml:space="preserve"> </v>
      </c>
    </row>
    <row r="108" spans="1:45" ht="18.75">
      <c r="A108" s="79" t="s">
        <v>181</v>
      </c>
      <c r="B108" s="80"/>
      <c r="C108" s="81"/>
      <c r="D108" s="82"/>
      <c r="E108" s="80"/>
      <c r="F108" s="80"/>
      <c r="G108" s="80"/>
      <c r="H108" s="80"/>
      <c r="I108" s="83"/>
      <c r="J108" s="80"/>
      <c r="K108" s="84"/>
      <c r="L108" s="85"/>
      <c r="M108" s="86"/>
      <c r="N108" s="86"/>
      <c r="O108" s="86"/>
      <c r="P108" s="86"/>
      <c r="Q108" s="121">
        <f t="shared" si="22"/>
        <v>0</v>
      </c>
      <c r="R108" s="21" t="str">
        <f t="shared" si="23"/>
        <v xml:space="preserve"> </v>
      </c>
      <c r="S108" s="72" t="str">
        <f t="shared" ca="1" si="24"/>
        <v/>
      </c>
      <c r="T108" s="87" t="s">
        <v>194</v>
      </c>
      <c r="U108" s="83"/>
      <c r="X108" s="23">
        <f t="shared" si="19"/>
        <v>0</v>
      </c>
      <c r="Y108" s="46">
        <f t="shared" si="20"/>
        <v>0</v>
      </c>
      <c r="Z108" s="46">
        <f t="shared" si="27"/>
        <v>0</v>
      </c>
      <c r="AA108" s="46">
        <f t="shared" si="28"/>
        <v>0</v>
      </c>
      <c r="AB108" s="46">
        <f t="shared" si="29"/>
        <v>0</v>
      </c>
      <c r="AC108" s="44">
        <f t="shared" si="25"/>
        <v>0</v>
      </c>
      <c r="AD108" s="42">
        <f t="shared" si="26"/>
        <v>0</v>
      </c>
      <c r="AE108" s="22" t="str">
        <f t="shared" si="21"/>
        <v xml:space="preserve"> </v>
      </c>
    </row>
    <row r="109" spans="1:45" s="99" customFormat="1" ht="18.75">
      <c r="A109" s="79" t="s">
        <v>187</v>
      </c>
      <c r="B109" s="32"/>
      <c r="C109" s="32"/>
      <c r="D109" s="32"/>
      <c r="E109" s="32"/>
      <c r="F109" s="32"/>
      <c r="G109" s="32"/>
      <c r="H109" s="32"/>
      <c r="I109" s="3"/>
      <c r="J109" s="32"/>
      <c r="K109" s="98"/>
      <c r="L109" s="78"/>
      <c r="M109" s="3"/>
      <c r="N109" s="3"/>
      <c r="O109" s="3"/>
      <c r="P109" s="3"/>
      <c r="Q109" s="121">
        <f t="shared" si="22"/>
        <v>0</v>
      </c>
      <c r="R109" s="21"/>
      <c r="S109" s="72" t="str">
        <f t="shared" ca="1" si="24"/>
        <v/>
      </c>
      <c r="T109" s="98" t="s">
        <v>194</v>
      </c>
      <c r="U109" s="111"/>
      <c r="V109" s="102"/>
      <c r="W109" s="102"/>
      <c r="X109" s="112"/>
      <c r="Y109" s="113"/>
      <c r="Z109" s="113"/>
      <c r="AA109" s="113"/>
      <c r="AB109" s="113"/>
      <c r="AC109" s="114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</row>
    <row r="110" spans="1:45" s="99" customFormat="1" ht="18.75">
      <c r="A110" s="79" t="s">
        <v>188</v>
      </c>
      <c r="B110" s="32"/>
      <c r="C110" s="32"/>
      <c r="D110" s="32"/>
      <c r="E110" s="32"/>
      <c r="F110" s="32"/>
      <c r="G110" s="32"/>
      <c r="H110" s="32"/>
      <c r="I110" s="3"/>
      <c r="J110" s="32"/>
      <c r="K110" s="98"/>
      <c r="L110" s="78"/>
      <c r="M110" s="3"/>
      <c r="N110" s="3"/>
      <c r="O110" s="3"/>
      <c r="P110" s="3"/>
      <c r="Q110" s="121">
        <f t="shared" si="22"/>
        <v>0</v>
      </c>
      <c r="R110" s="21"/>
      <c r="S110" s="72" t="str">
        <f t="shared" ca="1" si="24"/>
        <v/>
      </c>
      <c r="T110" s="98" t="s">
        <v>194</v>
      </c>
      <c r="U110" s="111"/>
      <c r="V110" s="102"/>
      <c r="W110" s="102"/>
      <c r="X110" s="112"/>
      <c r="Y110" s="113"/>
      <c r="Z110" s="113"/>
      <c r="AA110" s="113"/>
      <c r="AB110" s="113"/>
      <c r="AC110" s="114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</row>
    <row r="111" spans="1:45" s="99" customFormat="1" ht="18.75">
      <c r="A111" s="79" t="s">
        <v>189</v>
      </c>
      <c r="B111" s="32"/>
      <c r="C111" s="32"/>
      <c r="D111" s="32"/>
      <c r="E111" s="32"/>
      <c r="F111" s="32"/>
      <c r="G111" s="32"/>
      <c r="H111" s="32"/>
      <c r="I111" s="3"/>
      <c r="J111" s="32"/>
      <c r="K111" s="98"/>
      <c r="L111" s="78"/>
      <c r="M111" s="3"/>
      <c r="N111" s="3"/>
      <c r="O111" s="3"/>
      <c r="P111" s="3"/>
      <c r="Q111" s="121">
        <f t="shared" si="22"/>
        <v>0</v>
      </c>
      <c r="R111" s="21"/>
      <c r="S111" s="72" t="str">
        <f t="shared" ca="1" si="24"/>
        <v/>
      </c>
      <c r="T111" s="98" t="s">
        <v>194</v>
      </c>
      <c r="U111" s="111"/>
      <c r="V111" s="102"/>
      <c r="W111" s="102"/>
      <c r="X111" s="112"/>
      <c r="Y111" s="113"/>
      <c r="Z111" s="113"/>
      <c r="AA111" s="113"/>
      <c r="AB111" s="113"/>
      <c r="AC111" s="114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</row>
    <row r="112" spans="1:45" s="99" customFormat="1" ht="18.75">
      <c r="A112" s="79" t="s">
        <v>190</v>
      </c>
      <c r="B112" s="32"/>
      <c r="C112" s="32"/>
      <c r="D112" s="32"/>
      <c r="E112" s="32"/>
      <c r="F112" s="32"/>
      <c r="G112" s="32"/>
      <c r="H112" s="32"/>
      <c r="I112" s="3"/>
      <c r="J112" s="32"/>
      <c r="K112" s="98"/>
      <c r="L112" s="78"/>
      <c r="M112" s="3"/>
      <c r="N112" s="3"/>
      <c r="O112" s="3"/>
      <c r="P112" s="3"/>
      <c r="Q112" s="121">
        <f t="shared" si="22"/>
        <v>0</v>
      </c>
      <c r="R112" s="21"/>
      <c r="S112" s="72" t="str">
        <f t="shared" ca="1" si="24"/>
        <v/>
      </c>
      <c r="T112" s="98" t="s">
        <v>194</v>
      </c>
      <c r="U112" s="111"/>
      <c r="V112" s="102"/>
      <c r="W112" s="102"/>
      <c r="X112" s="112"/>
      <c r="Y112" s="113"/>
      <c r="Z112" s="113"/>
      <c r="AA112" s="113"/>
      <c r="AB112" s="113"/>
      <c r="AC112" s="114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</row>
    <row r="113" spans="1:45" s="99" customFormat="1" ht="18.75">
      <c r="A113" s="29" t="s">
        <v>191</v>
      </c>
      <c r="B113" s="32"/>
      <c r="C113" s="32"/>
      <c r="D113" s="32"/>
      <c r="E113" s="32"/>
      <c r="F113" s="32"/>
      <c r="G113" s="32"/>
      <c r="H113" s="32"/>
      <c r="I113" s="3"/>
      <c r="J113" s="32"/>
      <c r="K113" s="98"/>
      <c r="L113" s="78"/>
      <c r="M113" s="3"/>
      <c r="N113" s="3"/>
      <c r="O113" s="3"/>
      <c r="P113" s="3"/>
      <c r="Q113" s="121">
        <f t="shared" si="22"/>
        <v>0</v>
      </c>
      <c r="R113" s="21"/>
      <c r="S113" s="72" t="str">
        <f t="shared" ca="1" si="24"/>
        <v/>
      </c>
      <c r="T113" s="98" t="s">
        <v>194</v>
      </c>
      <c r="U113" s="111"/>
      <c r="V113" s="102"/>
      <c r="W113" s="102"/>
      <c r="X113" s="112"/>
      <c r="Y113" s="113"/>
      <c r="Z113" s="113"/>
      <c r="AA113" s="113"/>
      <c r="AB113" s="113"/>
      <c r="AC113" s="114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</row>
    <row r="114" spans="1:45" ht="18.75">
      <c r="A114" s="88" t="s">
        <v>182</v>
      </c>
      <c r="B114" s="89"/>
      <c r="C114" s="90"/>
      <c r="D114" s="91"/>
      <c r="E114" s="89"/>
      <c r="F114" s="89"/>
      <c r="G114" s="89"/>
      <c r="H114" s="89"/>
      <c r="I114" s="92"/>
      <c r="J114" s="89"/>
      <c r="K114" s="93"/>
      <c r="L114" s="94"/>
      <c r="M114" s="95"/>
      <c r="N114" s="95"/>
      <c r="O114" s="95"/>
      <c r="P114" s="95"/>
      <c r="Q114" s="121">
        <f t="shared" si="22"/>
        <v>0</v>
      </c>
      <c r="R114" s="21" t="str">
        <f t="shared" si="23"/>
        <v xml:space="preserve"> </v>
      </c>
      <c r="S114" s="72" t="str">
        <f t="shared" ca="1" si="24"/>
        <v/>
      </c>
      <c r="T114" s="96" t="s">
        <v>194</v>
      </c>
      <c r="U114" s="97"/>
      <c r="X114" s="23">
        <f>SUMPRODUCT(ISTEXT(B114)*1)</f>
        <v>0</v>
      </c>
      <c r="Y114" s="46">
        <f>IF(M114=$AH$19,0.25,0)</f>
        <v>0</v>
      </c>
      <c r="Z114" s="46">
        <f t="shared" ref="Z114:Z117" si="30">IF(N114=$AI$19,0.25,0)</f>
        <v>0</v>
      </c>
      <c r="AA114" s="46">
        <f t="shared" ref="AA114:AA117" si="31">IF(O114=$AJ$19,0.25,0)</f>
        <v>0</v>
      </c>
      <c r="AB114" s="46">
        <f t="shared" ref="AB114:AB117" si="32">IF(P114=$AK$19,0.25,0)</f>
        <v>0</v>
      </c>
      <c r="AC114" s="44">
        <f t="shared" si="25"/>
        <v>0</v>
      </c>
      <c r="AD114" s="42">
        <f t="shared" si="26"/>
        <v>0</v>
      </c>
      <c r="AE114" s="22" t="str">
        <f t="shared" si="21"/>
        <v xml:space="preserve"> </v>
      </c>
    </row>
    <row r="115" spans="1:45" ht="18.75">
      <c r="A115" s="29" t="s">
        <v>183</v>
      </c>
      <c r="B115" s="32"/>
      <c r="C115" s="40"/>
      <c r="D115" s="38"/>
      <c r="E115" s="32"/>
      <c r="F115" s="32"/>
      <c r="G115" s="32"/>
      <c r="H115" s="32"/>
      <c r="I115" s="3"/>
      <c r="J115" s="32"/>
      <c r="K115" s="48"/>
      <c r="L115" s="78"/>
      <c r="M115" s="41"/>
      <c r="N115" s="41"/>
      <c r="O115" s="41"/>
      <c r="P115" s="41"/>
      <c r="Q115" s="52">
        <f t="shared" si="22"/>
        <v>0</v>
      </c>
      <c r="R115" s="21" t="str">
        <f t="shared" si="23"/>
        <v xml:space="preserve"> </v>
      </c>
      <c r="S115" s="72" t="str">
        <f t="shared" ca="1" si="24"/>
        <v/>
      </c>
      <c r="T115" s="72" t="s">
        <v>194</v>
      </c>
      <c r="U115" s="3"/>
      <c r="X115" s="23">
        <f>SUMPRODUCT(ISTEXT(B115)*1)</f>
        <v>0</v>
      </c>
      <c r="Y115" s="46">
        <f>IF(M115=$AH$19,0.25,0)</f>
        <v>0</v>
      </c>
      <c r="Z115" s="46">
        <f t="shared" si="30"/>
        <v>0</v>
      </c>
      <c r="AA115" s="46">
        <f t="shared" si="31"/>
        <v>0</v>
      </c>
      <c r="AB115" s="46">
        <f t="shared" si="32"/>
        <v>0</v>
      </c>
      <c r="AC115" s="44">
        <f t="shared" si="25"/>
        <v>0</v>
      </c>
      <c r="AD115" s="42">
        <f t="shared" si="26"/>
        <v>0</v>
      </c>
      <c r="AE115" s="22" t="str">
        <f t="shared" si="21"/>
        <v xml:space="preserve"> </v>
      </c>
    </row>
    <row r="116" spans="1:45" ht="18.75">
      <c r="A116" s="29" t="s">
        <v>184</v>
      </c>
      <c r="B116" s="32"/>
      <c r="C116" s="40"/>
      <c r="D116" s="38"/>
      <c r="E116" s="32"/>
      <c r="F116" s="32"/>
      <c r="G116" s="32"/>
      <c r="H116" s="21"/>
      <c r="I116" s="3"/>
      <c r="J116" s="32"/>
      <c r="K116" s="48"/>
      <c r="L116" s="78"/>
      <c r="M116" s="41"/>
      <c r="N116" s="41"/>
      <c r="O116" s="41"/>
      <c r="P116" s="41"/>
      <c r="Q116" s="52">
        <f t="shared" si="22"/>
        <v>0</v>
      </c>
      <c r="R116" s="21" t="str">
        <f t="shared" si="23"/>
        <v xml:space="preserve"> </v>
      </c>
      <c r="S116" s="72" t="str">
        <f t="shared" ca="1" si="24"/>
        <v/>
      </c>
      <c r="T116" s="72" t="s">
        <v>194</v>
      </c>
      <c r="U116" s="3"/>
      <c r="X116" s="23">
        <f>SUMPRODUCT(ISTEXT(B116)*1)</f>
        <v>0</v>
      </c>
      <c r="Y116" s="46">
        <f>IF(M116=$AH$19,0.25,0)</f>
        <v>0</v>
      </c>
      <c r="Z116" s="46">
        <f t="shared" si="30"/>
        <v>0</v>
      </c>
      <c r="AA116" s="46">
        <f t="shared" si="31"/>
        <v>0</v>
      </c>
      <c r="AB116" s="46">
        <f t="shared" si="32"/>
        <v>0</v>
      </c>
      <c r="AC116" s="44">
        <f t="shared" si="25"/>
        <v>0</v>
      </c>
      <c r="AD116" s="42">
        <f t="shared" si="26"/>
        <v>0</v>
      </c>
      <c r="AE116" s="22" t="str">
        <f t="shared" si="21"/>
        <v xml:space="preserve"> </v>
      </c>
    </row>
    <row r="117" spans="1:45" ht="18.75">
      <c r="A117" s="29" t="s">
        <v>185</v>
      </c>
      <c r="B117" s="32"/>
      <c r="C117" s="40"/>
      <c r="D117" s="38"/>
      <c r="E117" s="32"/>
      <c r="F117" s="32"/>
      <c r="G117" s="32"/>
      <c r="H117" s="21"/>
      <c r="I117" s="3"/>
      <c r="J117" s="32"/>
      <c r="K117" s="48"/>
      <c r="L117" s="78"/>
      <c r="M117" s="41"/>
      <c r="N117" s="41"/>
      <c r="O117" s="41"/>
      <c r="P117" s="41"/>
      <c r="Q117" s="52">
        <f t="shared" si="22"/>
        <v>0</v>
      </c>
      <c r="R117" s="21" t="str">
        <f t="shared" si="23"/>
        <v xml:space="preserve"> </v>
      </c>
      <c r="S117" s="72" t="str">
        <f t="shared" ca="1" si="24"/>
        <v/>
      </c>
      <c r="T117" s="72" t="s">
        <v>194</v>
      </c>
      <c r="U117" s="3"/>
      <c r="X117" s="23">
        <f>SUMPRODUCT(ISTEXT(B117)*1)</f>
        <v>0</v>
      </c>
      <c r="Y117" s="46">
        <f>IF(M117=$AH$19,0.25,0)</f>
        <v>0</v>
      </c>
      <c r="Z117" s="46">
        <f t="shared" si="30"/>
        <v>0</v>
      </c>
      <c r="AA117" s="46">
        <f t="shared" si="31"/>
        <v>0</v>
      </c>
      <c r="AB117" s="46">
        <f t="shared" si="32"/>
        <v>0</v>
      </c>
      <c r="AC117" s="44">
        <f t="shared" si="25"/>
        <v>0</v>
      </c>
      <c r="AD117" s="42">
        <f t="shared" si="26"/>
        <v>0</v>
      </c>
      <c r="AE117" s="22" t="str">
        <f t="shared" si="21"/>
        <v xml:space="preserve"> </v>
      </c>
    </row>
    <row r="118" spans="1:45" ht="45">
      <c r="A118" s="141" t="s">
        <v>186</v>
      </c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2"/>
      <c r="P118" s="142"/>
      <c r="Q118" s="142"/>
      <c r="R118" s="142"/>
      <c r="S118" s="143"/>
      <c r="T118" s="143"/>
      <c r="U118" s="142"/>
      <c r="V118" s="115" t="s">
        <v>186</v>
      </c>
      <c r="W118" s="116"/>
      <c r="X118" s="116"/>
      <c r="Y118" s="116"/>
      <c r="Z118" s="116"/>
      <c r="AA118" s="116"/>
      <c r="AB118" s="116"/>
      <c r="AC118" s="116"/>
      <c r="AD118" s="116"/>
      <c r="AE118" s="116"/>
      <c r="AF118" s="116"/>
      <c r="AG118" s="116"/>
      <c r="AH118" s="116"/>
      <c r="AI118" s="116"/>
      <c r="AJ118" s="116"/>
      <c r="AK118" s="116"/>
      <c r="AL118" s="116"/>
      <c r="AP118" s="117"/>
      <c r="AQ118" s="117"/>
      <c r="AR118" s="116"/>
    </row>
    <row r="122" spans="1:45">
      <c r="H122" s="122"/>
    </row>
    <row r="132" spans="1:1">
      <c r="A132" s="31"/>
    </row>
    <row r="133" spans="1:1">
      <c r="A133" s="31"/>
    </row>
    <row r="134" spans="1:1">
      <c r="A134" s="31"/>
    </row>
    <row r="135" spans="1:1">
      <c r="A135" s="31"/>
    </row>
    <row r="136" spans="1:1">
      <c r="A136" s="31"/>
    </row>
  </sheetData>
  <autoFilter ref="A7:U126" xr:uid="{00000000-0009-0000-0000-000003000000}"/>
  <dataConsolidate/>
  <mergeCells count="5">
    <mergeCell ref="A118:U118"/>
    <mergeCell ref="AH25:AJ25"/>
    <mergeCell ref="AM25:AO25"/>
    <mergeCell ref="A2:U2"/>
    <mergeCell ref="AH46:AJ46"/>
  </mergeCells>
  <phoneticPr fontId="6" type="noConversion"/>
  <conditionalFormatting sqref="F127:F1048576 AC118:AE118 F7:F125">
    <cfRule type="cellIs" dxfId="37" priority="27" operator="equal">
      <formula>"3-A"</formula>
    </cfRule>
    <cfRule type="cellIs" dxfId="36" priority="28" operator="equal">
      <formula>"2-A"</formula>
    </cfRule>
    <cfRule type="cellIs" dxfId="35" priority="29" operator="equal">
      <formula>"1-A"</formula>
    </cfRule>
    <cfRule type="cellIs" dxfId="34" priority="30" operator="equal">
      <formula>3</formula>
    </cfRule>
    <cfRule type="cellIs" dxfId="33" priority="31" operator="equal">
      <formula>1</formula>
    </cfRule>
    <cfRule type="cellIs" dxfId="32" priority="81" operator="equal">
      <formula>2</formula>
    </cfRule>
  </conditionalFormatting>
  <conditionalFormatting sqref="R18:R1048576">
    <cfRule type="cellIs" dxfId="31" priority="76" operator="equal">
      <formula>"ND"</formula>
    </cfRule>
    <cfRule type="cellIs" dxfId="30" priority="78" operator="equal">
      <formula>"AV"</formula>
    </cfRule>
    <cfRule type="cellIs" dxfId="29" priority="79" operator="equal">
      <formula>"T"</formula>
    </cfRule>
    <cfRule type="cellIs" dxfId="28" priority="80" operator="equal">
      <formula>"EC"</formula>
    </cfRule>
  </conditionalFormatting>
  <conditionalFormatting sqref="G127:G1048576 AF118 G7:G125">
    <cfRule type="cellIs" dxfId="27" priority="73" operator="equal">
      <formula>"oui"</formula>
    </cfRule>
  </conditionalFormatting>
  <conditionalFormatting sqref="Q18:Q117">
    <cfRule type="dataBar" priority="25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{3B2FF99E-4162-4E87-8A73-78319D90AE56}</x14:id>
        </ext>
      </extLst>
    </cfRule>
  </conditionalFormatting>
  <conditionalFormatting sqref="J18:J117">
    <cfRule type="cellIs" dxfId="26" priority="20" operator="notEqual">
      <formula>"CDP LOT"</formula>
    </cfRule>
    <cfRule type="cellIs" dxfId="25" priority="21" operator="equal">
      <formula>"CDP LOT"</formula>
    </cfRule>
  </conditionalFormatting>
  <conditionalFormatting sqref="AC18:AD117">
    <cfRule type="colorScale" priority="162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18:K117">
    <cfRule type="containsBlanks" dxfId="24" priority="1">
      <formula>LEN(TRIM(K18))=0</formula>
    </cfRule>
    <cfRule type="expression" dxfId="23" priority="11">
      <formula>$K18&lt;=TODAY()</formula>
    </cfRule>
    <cfRule type="expression" dxfId="22" priority="13">
      <formula>$K18=TODAY()</formula>
    </cfRule>
  </conditionalFormatting>
  <pageMargins left="0.23622047244094491" right="0.23622047244094491" top="0.98425196850393704" bottom="0.74803149606299213" header="0.31496062992125984" footer="0.31496062992125984"/>
  <pageSetup paperSize="8" scale="36" fitToHeight="0" orientation="landscape" r:id="rId1"/>
  <headerFooter>
    <oddHeader>&amp;RRévision : &amp;D</oddHeader>
    <oddFooter>&amp;L&amp;F&amp;Rpage &amp;P / &amp;N</oddFooter>
  </headerFooter>
  <ignoredErrors>
    <ignoredError sqref="Q18:Q37 Q38:Q108 Q114:Q11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6" r:id="rId4" name="Button 44">
              <controlPr defaultSize="0" print="0" autoFill="0" autoPict="0" macro="[0]!Macro3">
                <anchor moveWithCells="1" sizeWithCells="1">
                  <from>
                    <xdr:col>14</xdr:col>
                    <xdr:colOff>476250</xdr:colOff>
                    <xdr:row>3</xdr:row>
                    <xdr:rowOff>28575</xdr:rowOff>
                  </from>
                  <to>
                    <xdr:col>16</xdr:col>
                    <xdr:colOff>314325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2FF99E-4162-4E87-8A73-78319D90AE56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Q18:Q117</xm:sqref>
        </x14:conditionalFormatting>
        <x14:conditionalFormatting xmlns:xm="http://schemas.microsoft.com/office/excel/2006/main">
          <x14:cfRule type="containsText" priority="7" operator="containsText" id="{EFB5149F-9C5C-4547-BF58-B00E244ED39C}">
            <xm:f>NOT(ISERROR(SEARCH($AH$49,L18)))</xm:f>
            <xm:f>$AH$49</xm:f>
            <x14:dxf>
              <font>
                <b/>
                <i val="0"/>
                <color rgb="FF00B050"/>
              </font>
            </x14:dxf>
          </x14:cfRule>
          <x14:cfRule type="containsText" priority="8" operator="containsText" id="{C45B5CAD-B58E-4BF8-8025-0395DBBCB4E7}">
            <xm:f>NOT(ISERROR(SEARCH($AH$48,L18)))</xm:f>
            <xm:f>$AH$48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9" operator="containsText" id="{81ABA046-F8A5-4BC2-8752-D93BA710E1FD}">
            <xm:f>NOT(ISERROR(SEARCH($AH$47,L18)))</xm:f>
            <xm:f>$AH$47</xm:f>
            <x14:dxf>
              <font>
                <b/>
                <i val="0"/>
                <color rgb="FFFF0000"/>
              </font>
            </x14:dxf>
          </x14:cfRule>
          <xm:sqref>L18:L117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3">
        <x14:dataValidation type="list" allowBlank="1" showInputMessage="1" showErrorMessage="1" xr:uid="{00000000-0002-0000-0300-000000000000}">
          <x14:formula1>
            <xm:f>Champs!$L$3:$L$14</xm:f>
          </x14:formula1>
          <xm:sqref>J126 J19:J117</xm:sqref>
        </x14:dataValidation>
        <x14:dataValidation type="list" allowBlank="1" showInputMessage="1" showErrorMessage="1" xr:uid="{00000000-0002-0000-0300-000001000000}">
          <x14:formula1>
            <xm:f>Champs!$F$8:$F$13</xm:f>
          </x14:formula1>
          <xm:sqref>G18:G117</xm:sqref>
        </x14:dataValidation>
        <x14:dataValidation type="list" allowBlank="1" showInputMessage="1" showErrorMessage="1" xr:uid="{00000000-0002-0000-0300-000002000000}">
          <x14:formula1>
            <xm:f>Champs!$F$28</xm:f>
          </x14:formula1>
          <xm:sqref>M18:M117</xm:sqref>
        </x14:dataValidation>
        <x14:dataValidation type="list" allowBlank="1" showInputMessage="1" showErrorMessage="1" xr:uid="{00000000-0002-0000-0300-000003000000}">
          <x14:formula1>
            <xm:f>Champs!$G$28</xm:f>
          </x14:formula1>
          <xm:sqref>N18:N117</xm:sqref>
        </x14:dataValidation>
        <x14:dataValidation type="list" allowBlank="1" showInputMessage="1" showErrorMessage="1" xr:uid="{00000000-0002-0000-0300-000004000000}">
          <x14:formula1>
            <xm:f>Champs!$H$28</xm:f>
          </x14:formula1>
          <xm:sqref>O18:O117</xm:sqref>
        </x14:dataValidation>
        <x14:dataValidation type="list" allowBlank="1" showInputMessage="1" showErrorMessage="1" xr:uid="{00000000-0002-0000-0300-000005000000}">
          <x14:formula1>
            <xm:f>Champs!$I$28</xm:f>
          </x14:formula1>
          <xm:sqref>P18:P117</xm:sqref>
        </x14:dataValidation>
        <x14:dataValidation type="list" allowBlank="1" showInputMessage="1" showErrorMessage="1" xr:uid="{00000000-0002-0000-0300-000006000000}">
          <x14:formula1>
            <xm:f>Champs!$B$21:$B$23</xm:f>
          </x14:formula1>
          <xm:sqref>F18:F117</xm:sqref>
        </x14:dataValidation>
        <x14:dataValidation type="list" allowBlank="1" showInputMessage="1" showErrorMessage="1" xr:uid="{00000000-0002-0000-0300-000007000000}">
          <x14:formula1>
            <xm:f>Champs!$N$13</xm:f>
          </x14:formula1>
          <xm:sqref>B8:B117</xm:sqref>
        </x14:dataValidation>
        <x14:dataValidation type="list" allowBlank="1" showInputMessage="1" showErrorMessage="1" xr:uid="{00000000-0002-0000-0300-000008000000}">
          <x14:formula1>
            <xm:f>Champs!$L$3:$L$23</xm:f>
          </x14:formula1>
          <xm:sqref>J18</xm:sqref>
        </x14:dataValidation>
        <x14:dataValidation type="list" allowBlank="1" showInputMessage="1" showErrorMessage="1" xr:uid="{00000000-0002-0000-0300-000009000000}">
          <x14:formula1>
            <xm:f>Champs!$J$3:$J$23</xm:f>
          </x14:formula1>
          <xm:sqref>E8:E117</xm:sqref>
        </x14:dataValidation>
        <x14:dataValidation type="list" allowBlank="1" showInputMessage="1" showErrorMessage="1" xr:uid="{00000000-0002-0000-0300-00000A000000}">
          <x14:formula1>
            <xm:f>Champs!$P$3:$P$23</xm:f>
          </x14:formula1>
          <xm:sqref>D18:D117</xm:sqref>
        </x14:dataValidation>
        <x14:dataValidation type="list" allowBlank="1" showInputMessage="1" showErrorMessage="1" xr:uid="{00000000-0002-0000-0300-00000B000000}">
          <x14:formula1>
            <xm:f>Champs!$R$3:$R$5</xm:f>
          </x14:formula1>
          <xm:sqref>L18:L117</xm:sqref>
        </x14:dataValidation>
        <x14:dataValidation type="list" allowBlank="1" showInputMessage="1" showErrorMessage="1" xr:uid="{00000000-0002-0000-0300-00000C000000}">
          <x14:formula1>
            <xm:f>Champs!$B$15:$B$18</xm:f>
          </x14:formula1>
          <xm:sqref>R18:R117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pageSetUpPr fitToPage="1"/>
  </sheetPr>
  <dimension ref="A1:AS136"/>
  <sheetViews>
    <sheetView tabSelected="1" view="pageLayout" topLeftCell="J7" zoomScaleNormal="106" zoomScaleSheetLayoutView="80" workbookViewId="0">
      <selection activeCell="U21" sqref="U21"/>
    </sheetView>
  </sheetViews>
  <sheetFormatPr baseColWidth="10" defaultColWidth="11.42578125" defaultRowHeight="15"/>
  <cols>
    <col min="1" max="1" width="13" style="23" customWidth="1"/>
    <col min="2" max="2" width="17.140625" style="23" bestFit="1" customWidth="1"/>
    <col min="3" max="3" width="11.28515625" style="23" bestFit="1" customWidth="1"/>
    <col min="4" max="4" width="15" style="23" bestFit="1" customWidth="1"/>
    <col min="5" max="5" width="16.42578125" style="23" bestFit="1" customWidth="1"/>
    <col min="6" max="6" width="12.28515625" style="23" bestFit="1" customWidth="1"/>
    <col min="7" max="7" width="15.28515625" style="23" bestFit="1" customWidth="1"/>
    <col min="8" max="8" width="50.140625" style="23" customWidth="1"/>
    <col min="9" max="9" width="42.85546875" style="35" customWidth="1"/>
    <col min="10" max="10" width="23" style="23" bestFit="1" customWidth="1"/>
    <col min="11" max="11" width="15.140625" style="51" bestFit="1" customWidth="1"/>
    <col min="12" max="12" width="25.85546875" style="51" customWidth="1"/>
    <col min="13" max="13" width="11.28515625" style="35" bestFit="1" customWidth="1"/>
    <col min="14" max="14" width="12" style="35" bestFit="1" customWidth="1"/>
    <col min="15" max="15" width="11.28515625" style="35" bestFit="1" customWidth="1"/>
    <col min="16" max="16" width="11.42578125" style="35" bestFit="1" customWidth="1"/>
    <col min="17" max="17" width="18" style="35" bestFit="1" customWidth="1"/>
    <col min="18" max="18" width="12.42578125" style="25" customWidth="1"/>
    <col min="19" max="20" width="20" style="51" customWidth="1"/>
    <col min="21" max="21" width="21.28515625" style="35" bestFit="1" customWidth="1"/>
    <col min="22" max="23" width="11.42578125" style="22"/>
    <col min="24" max="24" width="0" style="23" hidden="1" customWidth="1"/>
    <col min="25" max="28" width="5.5703125" style="45" hidden="1" customWidth="1"/>
    <col min="29" max="29" width="5.5703125" style="43" hidden="1" customWidth="1"/>
    <col min="30" max="30" width="11.85546875" style="22" hidden="1" customWidth="1"/>
    <col min="31" max="31" width="0" style="22" hidden="1" customWidth="1"/>
    <col min="32" max="32" width="10.140625" style="22" customWidth="1"/>
    <col min="33" max="33" width="8.28515625" style="22" customWidth="1"/>
    <col min="34" max="34" width="16" style="22" customWidth="1"/>
    <col min="35" max="35" width="14" style="22" bestFit="1" customWidth="1"/>
    <col min="36" max="36" width="13.140625" style="22" bestFit="1" customWidth="1"/>
    <col min="37" max="37" width="15.5703125" style="22" bestFit="1" customWidth="1"/>
    <col min="38" max="38" width="21.7109375" style="22" customWidth="1"/>
    <col min="39" max="16384" width="11.42578125" style="22"/>
  </cols>
  <sheetData>
    <row r="1" spans="1:29" ht="15.75" thickBot="1"/>
    <row r="2" spans="1:29" ht="19.5" thickBot="1">
      <c r="A2" s="150" t="s">
        <v>66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29" s="136" customFormat="1" ht="17.25" customHeight="1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X3" s="137"/>
      <c r="Y3" s="130"/>
      <c r="Z3" s="130"/>
      <c r="AA3" s="130"/>
      <c r="AB3" s="130"/>
      <c r="AC3" s="131"/>
    </row>
    <row r="4" spans="1:29" s="136" customFormat="1" ht="17.25" customHeight="1">
      <c r="A4" s="134"/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X4" s="137"/>
      <c r="Y4" s="130"/>
      <c r="Z4" s="130"/>
      <c r="AA4" s="130"/>
      <c r="AB4" s="130"/>
      <c r="AC4" s="131"/>
    </row>
    <row r="7" spans="1:29" s="24" customFormat="1">
      <c r="A7" s="27" t="s">
        <v>67</v>
      </c>
      <c r="B7" s="27" t="s">
        <v>68</v>
      </c>
      <c r="C7" s="27" t="s">
        <v>69</v>
      </c>
      <c r="D7" s="27" t="s">
        <v>70</v>
      </c>
      <c r="E7" s="27" t="s">
        <v>71</v>
      </c>
      <c r="F7" s="27" t="s">
        <v>72</v>
      </c>
      <c r="G7" s="27" t="s">
        <v>73</v>
      </c>
      <c r="H7" s="27" t="s">
        <v>74</v>
      </c>
      <c r="I7" s="27" t="s">
        <v>75</v>
      </c>
      <c r="J7" s="27" t="s">
        <v>76</v>
      </c>
      <c r="K7" s="27" t="s">
        <v>77</v>
      </c>
      <c r="L7" s="27" t="s">
        <v>0</v>
      </c>
      <c r="M7" s="27" t="s">
        <v>78</v>
      </c>
      <c r="N7" s="27" t="s">
        <v>79</v>
      </c>
      <c r="O7" s="27" t="s">
        <v>80</v>
      </c>
      <c r="P7" s="27" t="s">
        <v>81</v>
      </c>
      <c r="Q7" s="27" t="s">
        <v>82</v>
      </c>
      <c r="R7" s="27" t="s">
        <v>83</v>
      </c>
      <c r="S7" s="27" t="s">
        <v>84</v>
      </c>
      <c r="T7" s="27" t="s">
        <v>85</v>
      </c>
      <c r="U7" s="27" t="s">
        <v>86</v>
      </c>
      <c r="X7" s="47"/>
      <c r="Y7" s="45"/>
      <c r="Z7" s="45"/>
      <c r="AA7" s="45"/>
      <c r="AB7" s="45"/>
      <c r="AC7" s="43"/>
    </row>
    <row r="8" spans="1:29" s="128" customFormat="1">
      <c r="A8" s="133" t="s">
        <v>206</v>
      </c>
      <c r="B8" s="32" t="s">
        <v>12</v>
      </c>
      <c r="C8" s="126"/>
      <c r="D8" s="126"/>
      <c r="E8" s="32" t="s">
        <v>192</v>
      </c>
      <c r="F8" s="126">
        <v>2</v>
      </c>
      <c r="G8" s="126"/>
      <c r="H8" s="132" t="s">
        <v>195</v>
      </c>
      <c r="I8" s="126"/>
      <c r="J8" s="126"/>
      <c r="K8" s="126"/>
      <c r="L8" s="126"/>
      <c r="M8" s="126"/>
      <c r="N8" s="126"/>
      <c r="O8" s="126"/>
      <c r="P8" s="126"/>
      <c r="Q8" s="127"/>
      <c r="R8" s="126"/>
      <c r="S8" s="126"/>
      <c r="T8" s="126"/>
      <c r="U8" s="126"/>
      <c r="X8" s="129"/>
      <c r="Y8" s="130"/>
      <c r="Z8" s="130"/>
      <c r="AA8" s="130"/>
      <c r="AB8" s="130"/>
      <c r="AC8" s="131"/>
    </row>
    <row r="9" spans="1:29" s="128" customFormat="1">
      <c r="A9" s="133" t="s">
        <v>206</v>
      </c>
      <c r="B9" s="32" t="s">
        <v>12</v>
      </c>
      <c r="C9" s="126"/>
      <c r="D9" s="126"/>
      <c r="E9" s="32" t="s">
        <v>192</v>
      </c>
      <c r="F9" s="126">
        <v>2</v>
      </c>
      <c r="G9" s="126"/>
      <c r="H9" s="132" t="s">
        <v>196</v>
      </c>
      <c r="I9" s="126"/>
      <c r="J9" s="126"/>
      <c r="K9" s="126"/>
      <c r="L9" s="126"/>
      <c r="M9" s="126"/>
      <c r="N9" s="126"/>
      <c r="O9" s="126"/>
      <c r="P9" s="126"/>
      <c r="Q9" s="127"/>
      <c r="R9" s="126"/>
      <c r="S9" s="126"/>
      <c r="T9" s="126"/>
      <c r="U9" s="126"/>
      <c r="X9" s="129"/>
      <c r="Y9" s="130"/>
      <c r="Z9" s="130"/>
      <c r="AA9" s="130"/>
      <c r="AB9" s="130"/>
      <c r="AC9" s="131"/>
    </row>
    <row r="10" spans="1:29" s="128" customFormat="1">
      <c r="A10" s="133" t="s">
        <v>206</v>
      </c>
      <c r="B10" s="32" t="s">
        <v>12</v>
      </c>
      <c r="C10" s="126"/>
      <c r="D10" s="126"/>
      <c r="E10" s="32" t="s">
        <v>192</v>
      </c>
      <c r="F10" s="126">
        <v>2</v>
      </c>
      <c r="G10" s="126"/>
      <c r="H10" s="132" t="s">
        <v>197</v>
      </c>
      <c r="I10" s="126"/>
      <c r="J10" s="126"/>
      <c r="K10" s="126"/>
      <c r="L10" s="126"/>
      <c r="M10" s="126"/>
      <c r="N10" s="126"/>
      <c r="O10" s="126"/>
      <c r="P10" s="126"/>
      <c r="Q10" s="127"/>
      <c r="R10" s="126"/>
      <c r="S10" s="126"/>
      <c r="T10" s="126"/>
      <c r="U10" s="126"/>
      <c r="X10" s="129"/>
      <c r="Y10" s="130"/>
      <c r="Z10" s="130"/>
      <c r="AA10" s="130"/>
      <c r="AB10" s="130"/>
      <c r="AC10" s="131"/>
    </row>
    <row r="11" spans="1:29" s="128" customFormat="1">
      <c r="A11" s="133" t="s">
        <v>206</v>
      </c>
      <c r="B11" s="32" t="s">
        <v>12</v>
      </c>
      <c r="C11" s="126"/>
      <c r="D11" s="126"/>
      <c r="E11" s="32" t="s">
        <v>192</v>
      </c>
      <c r="F11" s="126">
        <v>2</v>
      </c>
      <c r="G11" s="126"/>
      <c r="H11" s="132" t="s">
        <v>198</v>
      </c>
      <c r="I11" s="126"/>
      <c r="J11" s="126"/>
      <c r="K11" s="126"/>
      <c r="L11" s="126"/>
      <c r="M11" s="126"/>
      <c r="N11" s="126"/>
      <c r="O11" s="126"/>
      <c r="P11" s="126"/>
      <c r="Q11" s="127"/>
      <c r="R11" s="126"/>
      <c r="S11" s="126"/>
      <c r="T11" s="126"/>
      <c r="U11" s="126"/>
      <c r="X11" s="129"/>
      <c r="Y11" s="130"/>
      <c r="Z11" s="130"/>
      <c r="AA11" s="130"/>
      <c r="AB11" s="130"/>
      <c r="AC11" s="131"/>
    </row>
    <row r="12" spans="1:29" s="128" customFormat="1">
      <c r="A12" s="133" t="s">
        <v>206</v>
      </c>
      <c r="B12" s="32" t="s">
        <v>12</v>
      </c>
      <c r="C12" s="126"/>
      <c r="D12" s="126"/>
      <c r="E12" s="32" t="s">
        <v>192</v>
      </c>
      <c r="F12" s="126">
        <v>2</v>
      </c>
      <c r="G12" s="126"/>
      <c r="H12" s="132" t="s">
        <v>199</v>
      </c>
      <c r="I12" s="126"/>
      <c r="J12" s="126"/>
      <c r="K12" s="126"/>
      <c r="L12" s="126"/>
      <c r="M12" s="126"/>
      <c r="N12" s="126"/>
      <c r="O12" s="126"/>
      <c r="P12" s="126"/>
      <c r="Q12" s="127"/>
      <c r="R12" s="126"/>
      <c r="S12" s="126"/>
      <c r="T12" s="126"/>
      <c r="U12" s="126"/>
      <c r="X12" s="129"/>
      <c r="Y12" s="130"/>
      <c r="Z12" s="130"/>
      <c r="AA12" s="130"/>
      <c r="AB12" s="130"/>
      <c r="AC12" s="131"/>
    </row>
    <row r="13" spans="1:29" s="128" customFormat="1">
      <c r="A13" s="133" t="s">
        <v>206</v>
      </c>
      <c r="B13" s="32" t="s">
        <v>12</v>
      </c>
      <c r="C13" s="126"/>
      <c r="D13" s="126"/>
      <c r="E13" s="32" t="s">
        <v>192</v>
      </c>
      <c r="F13" s="126">
        <v>2</v>
      </c>
      <c r="G13" s="126"/>
      <c r="H13" s="132" t="s">
        <v>200</v>
      </c>
      <c r="I13" s="126"/>
      <c r="J13" s="126"/>
      <c r="K13" s="126"/>
      <c r="L13" s="126"/>
      <c r="M13" s="126"/>
      <c r="N13" s="126"/>
      <c r="O13" s="126"/>
      <c r="P13" s="126"/>
      <c r="Q13" s="127"/>
      <c r="R13" s="126"/>
      <c r="S13" s="126"/>
      <c r="T13" s="126"/>
      <c r="U13" s="126"/>
      <c r="X13" s="129"/>
      <c r="Y13" s="130"/>
      <c r="Z13" s="130"/>
      <c r="AA13" s="130"/>
      <c r="AB13" s="130"/>
      <c r="AC13" s="131"/>
    </row>
    <row r="14" spans="1:29" s="128" customFormat="1">
      <c r="A14" s="133" t="s">
        <v>206</v>
      </c>
      <c r="B14" s="32" t="s">
        <v>12</v>
      </c>
      <c r="C14" s="126"/>
      <c r="D14" s="126"/>
      <c r="E14" s="32" t="s">
        <v>192</v>
      </c>
      <c r="F14" s="126">
        <v>2</v>
      </c>
      <c r="G14" s="126"/>
      <c r="H14" s="132" t="s">
        <v>201</v>
      </c>
      <c r="I14" s="126"/>
      <c r="J14" s="126"/>
      <c r="K14" s="126"/>
      <c r="L14" s="126"/>
      <c r="M14" s="126"/>
      <c r="N14" s="126"/>
      <c r="O14" s="126"/>
      <c r="P14" s="126"/>
      <c r="Q14" s="127"/>
      <c r="R14" s="126"/>
      <c r="S14" s="126"/>
      <c r="T14" s="126"/>
      <c r="U14" s="126"/>
      <c r="X14" s="129"/>
      <c r="Y14" s="130"/>
      <c r="Z14" s="130"/>
      <c r="AA14" s="130"/>
      <c r="AB14" s="130"/>
      <c r="AC14" s="131"/>
    </row>
    <row r="15" spans="1:29" s="128" customFormat="1">
      <c r="A15" s="133" t="s">
        <v>206</v>
      </c>
      <c r="B15" s="32" t="s">
        <v>12</v>
      </c>
      <c r="C15" s="126"/>
      <c r="D15" s="126"/>
      <c r="E15" s="32" t="s">
        <v>192</v>
      </c>
      <c r="F15" s="126">
        <v>2</v>
      </c>
      <c r="G15" s="126"/>
      <c r="H15" s="132" t="s">
        <v>202</v>
      </c>
      <c r="I15" s="126"/>
      <c r="J15" s="126"/>
      <c r="K15" s="126"/>
      <c r="L15" s="126"/>
      <c r="M15" s="126"/>
      <c r="N15" s="126"/>
      <c r="O15" s="126"/>
      <c r="P15" s="126"/>
      <c r="Q15" s="127"/>
      <c r="R15" s="126"/>
      <c r="S15" s="126"/>
      <c r="T15" s="126"/>
      <c r="U15" s="126"/>
      <c r="X15" s="129"/>
      <c r="Y15" s="130"/>
      <c r="Z15" s="130"/>
      <c r="AA15" s="130"/>
      <c r="AB15" s="130"/>
      <c r="AC15" s="131"/>
    </row>
    <row r="16" spans="1:29" s="128" customFormat="1">
      <c r="A16" s="133" t="s">
        <v>206</v>
      </c>
      <c r="B16" s="32" t="s">
        <v>12</v>
      </c>
      <c r="C16" s="126"/>
      <c r="D16" s="126"/>
      <c r="E16" s="32" t="s">
        <v>192</v>
      </c>
      <c r="F16" s="126">
        <v>2</v>
      </c>
      <c r="G16" s="126"/>
      <c r="H16" s="132" t="s">
        <v>203</v>
      </c>
      <c r="I16" s="126"/>
      <c r="J16" s="126"/>
      <c r="K16" s="126"/>
      <c r="L16" s="126"/>
      <c r="M16" s="126"/>
      <c r="N16" s="126"/>
      <c r="O16" s="126"/>
      <c r="P16" s="126"/>
      <c r="Q16" s="127"/>
      <c r="R16" s="126"/>
      <c r="S16" s="126"/>
      <c r="T16" s="126"/>
      <c r="U16" s="126"/>
      <c r="X16" s="129"/>
      <c r="Y16" s="130"/>
      <c r="Z16" s="130"/>
      <c r="AA16" s="130"/>
      <c r="AB16" s="130"/>
      <c r="AC16" s="131"/>
    </row>
    <row r="17" spans="1:41" s="128" customFormat="1">
      <c r="A17" s="133" t="s">
        <v>206</v>
      </c>
      <c r="B17" s="32" t="s">
        <v>12</v>
      </c>
      <c r="C17" s="126"/>
      <c r="D17" s="126"/>
      <c r="E17" s="32" t="s">
        <v>192</v>
      </c>
      <c r="F17" s="126">
        <v>2</v>
      </c>
      <c r="G17" s="126"/>
      <c r="H17" s="132" t="s">
        <v>204</v>
      </c>
      <c r="I17" s="126"/>
      <c r="J17" s="126"/>
      <c r="K17" s="126"/>
      <c r="L17" s="126"/>
      <c r="M17" s="126"/>
      <c r="N17" s="126"/>
      <c r="O17" s="126"/>
      <c r="P17" s="126"/>
      <c r="Q17" s="127"/>
      <c r="R17" s="126"/>
      <c r="S17" s="126"/>
      <c r="T17" s="126"/>
      <c r="U17" s="126"/>
      <c r="X17" s="129"/>
      <c r="Y17" s="130"/>
      <c r="Z17" s="130"/>
      <c r="AA17" s="130"/>
      <c r="AB17" s="130"/>
      <c r="AC17" s="131"/>
    </row>
    <row r="18" spans="1:41" ht="18.75">
      <c r="A18" s="29" t="s">
        <v>207</v>
      </c>
      <c r="B18" s="32" t="s">
        <v>12</v>
      </c>
      <c r="C18" s="40">
        <v>44375</v>
      </c>
      <c r="D18" s="38" t="s">
        <v>4</v>
      </c>
      <c r="E18" s="32" t="s">
        <v>1</v>
      </c>
      <c r="F18" s="32">
        <v>1</v>
      </c>
      <c r="G18" s="32" t="s">
        <v>32</v>
      </c>
      <c r="H18" s="3"/>
      <c r="I18" s="3" t="s">
        <v>89</v>
      </c>
      <c r="J18" s="32" t="s">
        <v>2</v>
      </c>
      <c r="K18" s="48"/>
      <c r="L18" s="78" t="s">
        <v>10</v>
      </c>
      <c r="M18" s="41" t="s">
        <v>62</v>
      </c>
      <c r="N18" s="41" t="s">
        <v>63</v>
      </c>
      <c r="O18" s="41" t="s">
        <v>64</v>
      </c>
      <c r="P18" s="41" t="s">
        <v>65</v>
      </c>
      <c r="Q18" s="52">
        <f>AC18</f>
        <v>1</v>
      </c>
      <c r="R18" s="21" t="str">
        <f>AE18</f>
        <v>T</v>
      </c>
      <c r="S18" s="72">
        <f ca="1">IF(ISBLANK(P18)=TRUE,"",TODAY())</f>
        <v>44477</v>
      </c>
      <c r="T18" s="72">
        <v>44454</v>
      </c>
      <c r="U18" s="3"/>
      <c r="X18" s="23">
        <f t="shared" ref="X18:X81" si="0">SUMPRODUCT(ISTEXT(B18)*1)</f>
        <v>1</v>
      </c>
      <c r="Y18" s="46">
        <f t="shared" ref="Y18:Y81" si="1">IF(M18=$AH$19,0.25,0)</f>
        <v>0.25</v>
      </c>
      <c r="Z18" s="46">
        <f t="shared" ref="Z18:Z81" si="2">IF(N18=$AI$19,0.25,0)</f>
        <v>0.25</v>
      </c>
      <c r="AA18" s="46">
        <f t="shared" ref="AA18:AA81" si="3">IF(O18=$AJ$19,0.25,0)</f>
        <v>0.25</v>
      </c>
      <c r="AB18" s="46">
        <f t="shared" ref="AB18:AB81" si="4">IF(P18=$AK$19,0.25,0)</f>
        <v>0.25</v>
      </c>
      <c r="AC18" s="44">
        <f>SUM(Y18:AB18)</f>
        <v>1</v>
      </c>
      <c r="AD18" s="42">
        <f>AC18+X18</f>
        <v>2</v>
      </c>
      <c r="AE18" s="22" t="str">
        <f t="shared" ref="AE18:AE81" si="5">IF(AD18=2,"T",IF(AD18=1.75,"AV",IF(AD18=1.5,"EC",IF(AD18=1.25,"EC",IF(AD18=1,"ND",IF(AD18=0," "))))))</f>
        <v>T</v>
      </c>
      <c r="AH18" s="22" t="str">
        <f>M7</f>
        <v>Prise</v>
      </c>
      <c r="AI18" s="22" t="str">
        <f>N7</f>
        <v>Etude</v>
      </c>
      <c r="AJ18" s="22" t="str">
        <f>O7</f>
        <v>Mise</v>
      </c>
      <c r="AK18" s="22" t="str">
        <f>P7</f>
        <v>Valid</v>
      </c>
    </row>
    <row r="19" spans="1:41" ht="18.75">
      <c r="A19" s="29" t="s">
        <v>208</v>
      </c>
      <c r="B19" s="32" t="s">
        <v>12</v>
      </c>
      <c r="C19" s="40">
        <v>44301</v>
      </c>
      <c r="D19" s="38" t="s">
        <v>9</v>
      </c>
      <c r="E19" s="32" t="s">
        <v>192</v>
      </c>
      <c r="F19" s="32">
        <v>1</v>
      </c>
      <c r="G19" s="32" t="s">
        <v>36</v>
      </c>
      <c r="H19" s="3"/>
      <c r="I19" s="3"/>
      <c r="J19" s="32" t="s">
        <v>7</v>
      </c>
      <c r="K19" s="48">
        <v>44449</v>
      </c>
      <c r="L19" s="78" t="s">
        <v>5</v>
      </c>
      <c r="M19" s="41" t="s">
        <v>62</v>
      </c>
      <c r="N19" s="41" t="s">
        <v>63</v>
      </c>
      <c r="O19" s="41" t="s">
        <v>64</v>
      </c>
      <c r="P19" s="41" t="s">
        <v>65</v>
      </c>
      <c r="Q19" s="52">
        <f t="shared" ref="Q19:Q82" si="6">AC19</f>
        <v>1</v>
      </c>
      <c r="R19" s="21" t="str">
        <f t="shared" ref="R19:R82" si="7">AE19</f>
        <v>T</v>
      </c>
      <c r="S19" s="72">
        <f t="shared" ref="S19:S82" ca="1" si="8">IF(ISBLANK(P19)=TRUE,"",TODAY())</f>
        <v>44477</v>
      </c>
      <c r="T19" s="72">
        <v>44454</v>
      </c>
      <c r="U19" s="3"/>
      <c r="X19" s="23">
        <f t="shared" si="0"/>
        <v>1</v>
      </c>
      <c r="Y19" s="46">
        <f t="shared" si="1"/>
        <v>0.25</v>
      </c>
      <c r="Z19" s="46">
        <f t="shared" si="2"/>
        <v>0.25</v>
      </c>
      <c r="AA19" s="46">
        <f t="shared" si="3"/>
        <v>0.25</v>
      </c>
      <c r="AB19" s="46">
        <f t="shared" si="4"/>
        <v>0.25</v>
      </c>
      <c r="AC19" s="44">
        <f t="shared" ref="AC19:AC82" si="9">SUM(Y19:AB19)</f>
        <v>1</v>
      </c>
      <c r="AD19" s="42">
        <f t="shared" ref="AD19:AD82" si="10">AC19+X19</f>
        <v>2</v>
      </c>
      <c r="AE19" s="22" t="str">
        <f t="shared" si="5"/>
        <v>T</v>
      </c>
      <c r="AH19" s="22" t="s">
        <v>62</v>
      </c>
      <c r="AI19" s="22" t="s">
        <v>63</v>
      </c>
      <c r="AJ19" s="22" t="s">
        <v>64</v>
      </c>
      <c r="AK19" s="22" t="s">
        <v>65</v>
      </c>
    </row>
    <row r="20" spans="1:41" ht="18.75">
      <c r="A20" s="29" t="s">
        <v>209</v>
      </c>
      <c r="B20" s="32" t="s">
        <v>12</v>
      </c>
      <c r="C20" s="40">
        <v>44331</v>
      </c>
      <c r="D20" s="38" t="s">
        <v>13</v>
      </c>
      <c r="E20" s="32" t="s">
        <v>17</v>
      </c>
      <c r="F20" s="32">
        <v>2</v>
      </c>
      <c r="G20" s="32" t="s">
        <v>28</v>
      </c>
      <c r="H20" s="49"/>
      <c r="I20" s="3"/>
      <c r="J20" s="32" t="s">
        <v>7</v>
      </c>
      <c r="K20" s="48">
        <v>44454</v>
      </c>
      <c r="L20" s="78" t="s">
        <v>14</v>
      </c>
      <c r="M20" s="41" t="s">
        <v>62</v>
      </c>
      <c r="N20" s="41" t="s">
        <v>63</v>
      </c>
      <c r="O20" s="41"/>
      <c r="P20" s="41" t="s">
        <v>65</v>
      </c>
      <c r="Q20" s="52">
        <f t="shared" si="6"/>
        <v>0.75</v>
      </c>
      <c r="R20" s="21" t="str">
        <f t="shared" si="7"/>
        <v>AV</v>
      </c>
      <c r="S20" s="72">
        <f t="shared" ca="1" si="8"/>
        <v>44477</v>
      </c>
      <c r="T20" s="72">
        <v>44454</v>
      </c>
      <c r="U20" s="3"/>
      <c r="X20" s="23">
        <f t="shared" si="0"/>
        <v>1</v>
      </c>
      <c r="Y20" s="46">
        <f t="shared" si="1"/>
        <v>0.25</v>
      </c>
      <c r="Z20" s="46">
        <f t="shared" si="2"/>
        <v>0.25</v>
      </c>
      <c r="AA20" s="46">
        <f t="shared" si="3"/>
        <v>0</v>
      </c>
      <c r="AB20" s="46">
        <f t="shared" si="4"/>
        <v>0.25</v>
      </c>
      <c r="AC20" s="44">
        <f t="shared" si="9"/>
        <v>0.75</v>
      </c>
      <c r="AD20" s="42">
        <f t="shared" si="10"/>
        <v>1.75</v>
      </c>
      <c r="AE20" s="22" t="str">
        <f t="shared" si="5"/>
        <v>AV</v>
      </c>
    </row>
    <row r="21" spans="1:41" ht="18.75">
      <c r="A21" s="29" t="s">
        <v>210</v>
      </c>
      <c r="B21" s="32" t="s">
        <v>12</v>
      </c>
      <c r="C21" s="40">
        <v>44455</v>
      </c>
      <c r="D21" s="38" t="s">
        <v>4</v>
      </c>
      <c r="E21" s="32" t="s">
        <v>25</v>
      </c>
      <c r="F21" s="32">
        <v>3</v>
      </c>
      <c r="G21" s="32"/>
      <c r="H21" s="3" t="s">
        <v>308</v>
      </c>
      <c r="I21" s="3"/>
      <c r="J21" s="32" t="s">
        <v>18</v>
      </c>
      <c r="K21" s="48">
        <v>44604</v>
      </c>
      <c r="L21" s="78" t="s">
        <v>14</v>
      </c>
      <c r="M21" s="41" t="s">
        <v>62</v>
      </c>
      <c r="N21" s="41"/>
      <c r="O21" s="41"/>
      <c r="P21" s="41"/>
      <c r="Q21" s="52">
        <f t="shared" si="6"/>
        <v>0.25</v>
      </c>
      <c r="R21" s="21" t="str">
        <f t="shared" si="7"/>
        <v>EC</v>
      </c>
      <c r="S21" s="72" t="str">
        <f t="shared" ca="1" si="8"/>
        <v/>
      </c>
      <c r="T21" s="72" t="s">
        <v>194</v>
      </c>
      <c r="U21" s="3"/>
      <c r="X21" s="23">
        <f t="shared" si="0"/>
        <v>1</v>
      </c>
      <c r="Y21" s="46">
        <f t="shared" si="1"/>
        <v>0.25</v>
      </c>
      <c r="Z21" s="46">
        <f t="shared" si="2"/>
        <v>0</v>
      </c>
      <c r="AA21" s="46">
        <f t="shared" si="3"/>
        <v>0</v>
      </c>
      <c r="AB21" s="46">
        <f t="shared" si="4"/>
        <v>0</v>
      </c>
      <c r="AC21" s="44">
        <f t="shared" si="9"/>
        <v>0.25</v>
      </c>
      <c r="AD21" s="42">
        <f t="shared" si="10"/>
        <v>1.25</v>
      </c>
      <c r="AE21" s="22" t="str">
        <f t="shared" si="5"/>
        <v>EC</v>
      </c>
    </row>
    <row r="22" spans="1:41" ht="18.75">
      <c r="A22" s="29" t="s">
        <v>211</v>
      </c>
      <c r="B22" s="32" t="s">
        <v>12</v>
      </c>
      <c r="C22" s="40">
        <v>44455</v>
      </c>
      <c r="D22" s="38" t="s">
        <v>9</v>
      </c>
      <c r="E22" s="32" t="s">
        <v>6</v>
      </c>
      <c r="F22" s="32">
        <v>1</v>
      </c>
      <c r="G22" s="32"/>
      <c r="H22" s="3" t="s">
        <v>311</v>
      </c>
      <c r="I22" s="3"/>
      <c r="J22" s="32" t="s">
        <v>7</v>
      </c>
      <c r="K22" s="48">
        <v>44456</v>
      </c>
      <c r="L22" s="78" t="s">
        <v>5</v>
      </c>
      <c r="M22" s="41" t="s">
        <v>309</v>
      </c>
      <c r="N22" s="41"/>
      <c r="O22" s="41"/>
      <c r="P22" s="41"/>
      <c r="Q22" s="52">
        <f t="shared" si="6"/>
        <v>0.25</v>
      </c>
      <c r="R22" s="21"/>
      <c r="S22" s="72"/>
      <c r="T22" s="72"/>
      <c r="U22" s="3"/>
      <c r="X22" s="23">
        <f t="shared" si="0"/>
        <v>1</v>
      </c>
      <c r="Y22" s="46">
        <f t="shared" si="1"/>
        <v>0.25</v>
      </c>
      <c r="Z22" s="46">
        <f t="shared" si="2"/>
        <v>0</v>
      </c>
      <c r="AA22" s="46">
        <f t="shared" si="3"/>
        <v>0</v>
      </c>
      <c r="AB22" s="46">
        <f t="shared" si="4"/>
        <v>0</v>
      </c>
      <c r="AC22" s="44">
        <f t="shared" si="9"/>
        <v>0.25</v>
      </c>
      <c r="AD22" s="42">
        <f t="shared" si="10"/>
        <v>1.25</v>
      </c>
      <c r="AE22" s="22" t="str">
        <f t="shared" si="5"/>
        <v>EC</v>
      </c>
    </row>
    <row r="23" spans="1:41" ht="18.75">
      <c r="A23" s="29" t="s">
        <v>212</v>
      </c>
      <c r="B23" s="32" t="s">
        <v>12</v>
      </c>
      <c r="C23" s="40">
        <v>44455</v>
      </c>
      <c r="D23" s="38" t="s">
        <v>13</v>
      </c>
      <c r="E23" s="32" t="s">
        <v>29</v>
      </c>
      <c r="F23" s="32">
        <v>1</v>
      </c>
      <c r="G23" s="32"/>
      <c r="H23" s="3" t="s">
        <v>310</v>
      </c>
      <c r="I23" s="3"/>
      <c r="J23" s="32" t="s">
        <v>2</v>
      </c>
      <c r="K23" s="48">
        <v>44456</v>
      </c>
      <c r="L23" s="78" t="s">
        <v>5</v>
      </c>
      <c r="M23" s="41" t="s">
        <v>62</v>
      </c>
      <c r="N23" s="41"/>
      <c r="O23" s="41"/>
      <c r="P23" s="41"/>
      <c r="Q23" s="52">
        <f t="shared" si="6"/>
        <v>0.25</v>
      </c>
      <c r="R23" s="21"/>
      <c r="S23" s="72"/>
      <c r="T23" s="72"/>
      <c r="U23" s="3"/>
      <c r="X23" s="23">
        <f t="shared" si="0"/>
        <v>1</v>
      </c>
      <c r="Y23" s="46">
        <f t="shared" si="1"/>
        <v>0.25</v>
      </c>
      <c r="Z23" s="46">
        <f t="shared" si="2"/>
        <v>0</v>
      </c>
      <c r="AA23" s="46">
        <f t="shared" si="3"/>
        <v>0</v>
      </c>
      <c r="AB23" s="46">
        <f t="shared" si="4"/>
        <v>0</v>
      </c>
      <c r="AC23" s="44">
        <f t="shared" si="9"/>
        <v>0.25</v>
      </c>
      <c r="AD23" s="42">
        <f t="shared" si="10"/>
        <v>1.25</v>
      </c>
      <c r="AE23" s="22" t="str">
        <f t="shared" si="5"/>
        <v>EC</v>
      </c>
    </row>
    <row r="24" spans="1:41" ht="19.5" thickBot="1">
      <c r="A24" s="29" t="s">
        <v>213</v>
      </c>
      <c r="B24" s="32"/>
      <c r="C24" s="40"/>
      <c r="D24" s="38"/>
      <c r="E24" s="32"/>
      <c r="F24" s="32"/>
      <c r="G24" s="32"/>
      <c r="H24" s="3"/>
      <c r="I24" s="3"/>
      <c r="J24" s="32"/>
      <c r="K24" s="48"/>
      <c r="L24" s="78"/>
      <c r="M24" s="41"/>
      <c r="N24" s="41"/>
      <c r="O24" s="41"/>
      <c r="P24" s="41"/>
      <c r="Q24" s="52">
        <f t="shared" si="6"/>
        <v>0</v>
      </c>
      <c r="R24" s="21"/>
      <c r="S24" s="72"/>
      <c r="T24" s="72"/>
      <c r="U24" s="3"/>
      <c r="X24" s="23">
        <f t="shared" si="0"/>
        <v>0</v>
      </c>
      <c r="Y24" s="46">
        <f t="shared" si="1"/>
        <v>0</v>
      </c>
      <c r="Z24" s="46">
        <f t="shared" si="2"/>
        <v>0</v>
      </c>
      <c r="AA24" s="46">
        <f t="shared" si="3"/>
        <v>0</v>
      </c>
      <c r="AB24" s="46">
        <f t="shared" si="4"/>
        <v>0</v>
      </c>
      <c r="AC24" s="44">
        <f t="shared" si="9"/>
        <v>0</v>
      </c>
      <c r="AD24" s="42">
        <f t="shared" si="10"/>
        <v>0</v>
      </c>
      <c r="AE24" s="22" t="str">
        <f t="shared" si="5"/>
        <v xml:space="preserve"> </v>
      </c>
    </row>
    <row r="25" spans="1:41" ht="18.75">
      <c r="A25" s="29" t="s">
        <v>214</v>
      </c>
      <c r="B25" s="32"/>
      <c r="C25" s="40"/>
      <c r="D25" s="38"/>
      <c r="E25" s="32"/>
      <c r="F25" s="32"/>
      <c r="G25" s="32"/>
      <c r="H25" s="3"/>
      <c r="I25" s="3"/>
      <c r="J25" s="32"/>
      <c r="K25" s="48"/>
      <c r="L25" s="78"/>
      <c r="M25" s="41"/>
      <c r="N25" s="41"/>
      <c r="O25" s="41"/>
      <c r="P25" s="41"/>
      <c r="Q25" s="52">
        <f t="shared" si="6"/>
        <v>0</v>
      </c>
      <c r="R25" s="21"/>
      <c r="S25" s="72"/>
      <c r="T25" s="72"/>
      <c r="U25" s="3"/>
      <c r="X25" s="23">
        <f t="shared" si="0"/>
        <v>0</v>
      </c>
      <c r="Y25" s="46">
        <f t="shared" si="1"/>
        <v>0</v>
      </c>
      <c r="Z25" s="46">
        <f t="shared" si="2"/>
        <v>0</v>
      </c>
      <c r="AA25" s="46">
        <f t="shared" si="3"/>
        <v>0</v>
      </c>
      <c r="AB25" s="46">
        <f t="shared" si="4"/>
        <v>0</v>
      </c>
      <c r="AC25" s="44">
        <f t="shared" si="9"/>
        <v>0</v>
      </c>
      <c r="AD25" s="42">
        <f t="shared" si="10"/>
        <v>0</v>
      </c>
      <c r="AE25" s="22" t="str">
        <f t="shared" si="5"/>
        <v xml:space="preserve"> </v>
      </c>
      <c r="AH25" s="156" t="s">
        <v>97</v>
      </c>
      <c r="AI25" s="157"/>
      <c r="AJ25" s="158"/>
      <c r="AM25" s="147" t="s">
        <v>58</v>
      </c>
      <c r="AN25" s="148"/>
      <c r="AO25" s="149"/>
    </row>
    <row r="26" spans="1:41" ht="18.75">
      <c r="A26" s="29" t="s">
        <v>215</v>
      </c>
      <c r="B26" s="32"/>
      <c r="C26" s="40"/>
      <c r="D26" s="38"/>
      <c r="E26" s="32"/>
      <c r="F26" s="32"/>
      <c r="G26" s="32"/>
      <c r="H26" s="33"/>
      <c r="I26" s="3"/>
      <c r="J26" s="32"/>
      <c r="K26" s="48"/>
      <c r="L26" s="78"/>
      <c r="M26" s="41"/>
      <c r="N26" s="41"/>
      <c r="O26" s="41"/>
      <c r="P26" s="41"/>
      <c r="Q26" s="52">
        <f t="shared" si="6"/>
        <v>0</v>
      </c>
      <c r="R26" s="21"/>
      <c r="S26" s="72"/>
      <c r="T26" s="72"/>
      <c r="U26" s="3"/>
      <c r="X26" s="23">
        <f t="shared" si="0"/>
        <v>0</v>
      </c>
      <c r="Y26" s="46">
        <f t="shared" si="1"/>
        <v>0</v>
      </c>
      <c r="Z26" s="46">
        <f t="shared" si="2"/>
        <v>0</v>
      </c>
      <c r="AA26" s="46">
        <f t="shared" si="3"/>
        <v>0</v>
      </c>
      <c r="AB26" s="46">
        <f t="shared" si="4"/>
        <v>0</v>
      </c>
      <c r="AC26" s="44">
        <f t="shared" si="9"/>
        <v>0</v>
      </c>
      <c r="AD26" s="42">
        <f t="shared" si="10"/>
        <v>0</v>
      </c>
      <c r="AE26" s="22" t="str">
        <f t="shared" si="5"/>
        <v xml:space="preserve"> </v>
      </c>
      <c r="AH26" s="62" t="s">
        <v>47</v>
      </c>
      <c r="AI26" s="57">
        <f>COUNTIF(R18:R117,AH26)</f>
        <v>2</v>
      </c>
      <c r="AJ26" s="58">
        <f>AI26/AI30</f>
        <v>0.5</v>
      </c>
      <c r="AM26" s="66">
        <f>Champs!B21</f>
        <v>1</v>
      </c>
      <c r="AN26" s="67">
        <f>COUNTIF(F18:F117,AM26)</f>
        <v>4</v>
      </c>
      <c r="AO26" s="68">
        <f>AN26/AN29</f>
        <v>0.66666666666666663</v>
      </c>
    </row>
    <row r="27" spans="1:41" ht="18.75">
      <c r="A27" s="29" t="s">
        <v>216</v>
      </c>
      <c r="B27" s="32"/>
      <c r="C27" s="40"/>
      <c r="D27" s="38"/>
      <c r="E27" s="32"/>
      <c r="F27" s="32"/>
      <c r="G27" s="32"/>
      <c r="H27" s="33"/>
      <c r="I27" s="3"/>
      <c r="J27" s="32"/>
      <c r="K27" s="48"/>
      <c r="L27" s="78"/>
      <c r="M27" s="41"/>
      <c r="N27" s="41"/>
      <c r="O27" s="41"/>
      <c r="P27" s="41"/>
      <c r="Q27" s="52">
        <f t="shared" si="6"/>
        <v>0</v>
      </c>
      <c r="R27" s="21"/>
      <c r="S27" s="72"/>
      <c r="T27" s="72"/>
      <c r="U27" s="3"/>
      <c r="X27" s="23">
        <f t="shared" si="0"/>
        <v>0</v>
      </c>
      <c r="Y27" s="46">
        <f t="shared" si="1"/>
        <v>0</v>
      </c>
      <c r="Z27" s="46">
        <f t="shared" si="2"/>
        <v>0</v>
      </c>
      <c r="AA27" s="46">
        <f t="shared" si="3"/>
        <v>0</v>
      </c>
      <c r="AB27" s="46">
        <f t="shared" si="4"/>
        <v>0</v>
      </c>
      <c r="AC27" s="44">
        <f t="shared" si="9"/>
        <v>0</v>
      </c>
      <c r="AD27" s="42">
        <f t="shared" si="10"/>
        <v>0</v>
      </c>
      <c r="AE27" s="22" t="str">
        <f t="shared" si="5"/>
        <v xml:space="preserve"> </v>
      </c>
      <c r="AH27" s="63" t="s">
        <v>51</v>
      </c>
      <c r="AI27" s="57">
        <f>COUNTIF(R18:R117,AH27)</f>
        <v>1</v>
      </c>
      <c r="AJ27" s="58">
        <f>AI27/AI30</f>
        <v>0.25</v>
      </c>
      <c r="AL27" s="22" t="s">
        <v>307</v>
      </c>
      <c r="AM27" s="76">
        <f>Champs!B22</f>
        <v>2</v>
      </c>
      <c r="AN27" s="67">
        <f>COUNTIF(F18:F117,AM27)</f>
        <v>1</v>
      </c>
      <c r="AO27" s="68">
        <f>AN27/AN29</f>
        <v>0.16666666666666666</v>
      </c>
    </row>
    <row r="28" spans="1:41" ht="18.75">
      <c r="A28" s="29" t="s">
        <v>217</v>
      </c>
      <c r="B28" s="32"/>
      <c r="C28" s="40"/>
      <c r="D28" s="38"/>
      <c r="E28" s="32"/>
      <c r="F28" s="32"/>
      <c r="G28" s="32"/>
      <c r="H28" s="33"/>
      <c r="I28" s="3"/>
      <c r="J28" s="32"/>
      <c r="K28" s="48"/>
      <c r="L28" s="78"/>
      <c r="M28" s="41"/>
      <c r="N28" s="41"/>
      <c r="O28" s="41"/>
      <c r="P28" s="41"/>
      <c r="Q28" s="52">
        <f t="shared" si="6"/>
        <v>0</v>
      </c>
      <c r="R28" s="21"/>
      <c r="S28" s="72"/>
      <c r="T28" s="72"/>
      <c r="U28" s="3"/>
      <c r="X28" s="23">
        <f t="shared" si="0"/>
        <v>0</v>
      </c>
      <c r="Y28" s="46">
        <f t="shared" si="1"/>
        <v>0</v>
      </c>
      <c r="Z28" s="46">
        <f t="shared" si="2"/>
        <v>0</v>
      </c>
      <c r="AA28" s="46">
        <f t="shared" si="3"/>
        <v>0</v>
      </c>
      <c r="AB28" s="46">
        <f t="shared" si="4"/>
        <v>0</v>
      </c>
      <c r="AC28" s="44">
        <f t="shared" si="9"/>
        <v>0</v>
      </c>
      <c r="AD28" s="42">
        <f t="shared" si="10"/>
        <v>0</v>
      </c>
      <c r="AE28" s="22" t="str">
        <f t="shared" si="5"/>
        <v xml:space="preserve"> </v>
      </c>
      <c r="AH28" s="65" t="s">
        <v>53</v>
      </c>
      <c r="AI28" s="57">
        <f>COUNTIF(R18:R117,AH28)</f>
        <v>0</v>
      </c>
      <c r="AJ28" s="58">
        <f>AI28/AI30</f>
        <v>0</v>
      </c>
      <c r="AM28" s="77">
        <f>Champs!B23</f>
        <v>3</v>
      </c>
      <c r="AN28" s="67">
        <f>COUNTIF(F18:F117,AM28)</f>
        <v>1</v>
      </c>
      <c r="AO28" s="68">
        <f>AN28/AN29</f>
        <v>0.16666666666666666</v>
      </c>
    </row>
    <row r="29" spans="1:41" ht="19.5" thickBot="1">
      <c r="A29" s="29" t="s">
        <v>218</v>
      </c>
      <c r="B29" s="32"/>
      <c r="C29" s="40"/>
      <c r="D29" s="38"/>
      <c r="E29" s="32"/>
      <c r="F29" s="32"/>
      <c r="G29" s="32"/>
      <c r="H29" s="3"/>
      <c r="I29" s="3"/>
      <c r="J29" s="32"/>
      <c r="K29" s="48"/>
      <c r="L29" s="78"/>
      <c r="M29" s="41"/>
      <c r="N29" s="41"/>
      <c r="O29" s="41"/>
      <c r="P29" s="41"/>
      <c r="Q29" s="52">
        <f t="shared" si="6"/>
        <v>0</v>
      </c>
      <c r="R29" s="21"/>
      <c r="S29" s="72"/>
      <c r="T29" s="72"/>
      <c r="U29" s="3"/>
      <c r="X29" s="23">
        <f t="shared" si="0"/>
        <v>0</v>
      </c>
      <c r="Y29" s="46">
        <f t="shared" si="1"/>
        <v>0</v>
      </c>
      <c r="Z29" s="46">
        <f t="shared" si="2"/>
        <v>0</v>
      </c>
      <c r="AA29" s="46">
        <f t="shared" si="3"/>
        <v>0</v>
      </c>
      <c r="AB29" s="46">
        <f t="shared" si="4"/>
        <v>0</v>
      </c>
      <c r="AC29" s="44">
        <f t="shared" si="9"/>
        <v>0</v>
      </c>
      <c r="AD29" s="42">
        <f t="shared" si="10"/>
        <v>0</v>
      </c>
      <c r="AE29" s="22" t="str">
        <f t="shared" si="5"/>
        <v xml:space="preserve"> </v>
      </c>
      <c r="AH29" s="64" t="s">
        <v>55</v>
      </c>
      <c r="AI29" s="57">
        <f>COUNTIF(R18:R117,AH29)</f>
        <v>1</v>
      </c>
      <c r="AJ29" s="58">
        <f>AI29/AI30</f>
        <v>0.25</v>
      </c>
      <c r="AM29" s="69" t="s">
        <v>57</v>
      </c>
      <c r="AN29" s="70">
        <f>SUM(AN26:AN28)</f>
        <v>6</v>
      </c>
      <c r="AO29" s="71">
        <f>SUM(AO26:AO28)</f>
        <v>0.99999999999999989</v>
      </c>
    </row>
    <row r="30" spans="1:41" ht="19.5" thickBot="1">
      <c r="A30" s="29" t="s">
        <v>219</v>
      </c>
      <c r="B30" s="32"/>
      <c r="C30" s="40"/>
      <c r="D30" s="38"/>
      <c r="E30" s="32"/>
      <c r="F30" s="32"/>
      <c r="G30" s="32"/>
      <c r="H30" s="3"/>
      <c r="I30" s="3"/>
      <c r="J30" s="32"/>
      <c r="K30" s="48"/>
      <c r="L30" s="78"/>
      <c r="M30" s="41"/>
      <c r="N30" s="41"/>
      <c r="O30" s="41"/>
      <c r="P30" s="41"/>
      <c r="Q30" s="52">
        <f t="shared" si="6"/>
        <v>0</v>
      </c>
      <c r="R30" s="21"/>
      <c r="S30" s="72"/>
      <c r="T30" s="72"/>
      <c r="U30" s="3"/>
      <c r="X30" s="23">
        <f t="shared" si="0"/>
        <v>0</v>
      </c>
      <c r="Y30" s="46">
        <f t="shared" si="1"/>
        <v>0</v>
      </c>
      <c r="Z30" s="46">
        <f t="shared" si="2"/>
        <v>0</v>
      </c>
      <c r="AA30" s="46">
        <f t="shared" si="3"/>
        <v>0</v>
      </c>
      <c r="AB30" s="46">
        <f t="shared" si="4"/>
        <v>0</v>
      </c>
      <c r="AC30" s="44">
        <f t="shared" si="9"/>
        <v>0</v>
      </c>
      <c r="AD30" s="42">
        <f t="shared" si="10"/>
        <v>0</v>
      </c>
      <c r="AE30" s="22" t="str">
        <f t="shared" si="5"/>
        <v xml:space="preserve"> </v>
      </c>
      <c r="AH30" s="59" t="s">
        <v>103</v>
      </c>
      <c r="AI30" s="60">
        <f>SUM(AI26:AI29)</f>
        <v>4</v>
      </c>
      <c r="AJ30" s="61">
        <f>SUM(AJ26:AJ29)</f>
        <v>1</v>
      </c>
      <c r="AM30" s="100"/>
      <c r="AN30" s="100"/>
      <c r="AO30" s="101"/>
    </row>
    <row r="31" spans="1:41" ht="18.75">
      <c r="A31" s="29" t="s">
        <v>220</v>
      </c>
      <c r="B31" s="32"/>
      <c r="C31" s="40"/>
      <c r="D31" s="38"/>
      <c r="E31" s="32"/>
      <c r="F31" s="32"/>
      <c r="G31" s="32"/>
      <c r="H31" s="3"/>
      <c r="I31" s="3"/>
      <c r="J31" s="32"/>
      <c r="K31" s="48"/>
      <c r="L31" s="78"/>
      <c r="M31" s="41"/>
      <c r="N31" s="41"/>
      <c r="O31" s="41"/>
      <c r="P31" s="41"/>
      <c r="Q31" s="52">
        <f t="shared" si="6"/>
        <v>0</v>
      </c>
      <c r="R31" s="21"/>
      <c r="S31" s="72"/>
      <c r="T31" s="72"/>
      <c r="U31" s="3"/>
      <c r="X31" s="23">
        <f t="shared" si="0"/>
        <v>0</v>
      </c>
      <c r="Y31" s="46">
        <f t="shared" si="1"/>
        <v>0</v>
      </c>
      <c r="Z31" s="46">
        <f t="shared" si="2"/>
        <v>0</v>
      </c>
      <c r="AA31" s="46">
        <f t="shared" si="3"/>
        <v>0</v>
      </c>
      <c r="AB31" s="46">
        <f t="shared" si="4"/>
        <v>0</v>
      </c>
      <c r="AC31" s="44">
        <f t="shared" si="9"/>
        <v>0</v>
      </c>
      <c r="AD31" s="42">
        <f t="shared" si="10"/>
        <v>0</v>
      </c>
      <c r="AE31" s="22" t="str">
        <f t="shared" si="5"/>
        <v xml:space="preserve"> </v>
      </c>
      <c r="AM31" s="100"/>
      <c r="AN31" s="100"/>
      <c r="AO31" s="101"/>
    </row>
    <row r="32" spans="1:41" ht="18.75">
      <c r="A32" s="29" t="s">
        <v>221</v>
      </c>
      <c r="B32" s="32"/>
      <c r="C32" s="40"/>
      <c r="D32" s="38"/>
      <c r="E32" s="32"/>
      <c r="F32" s="32"/>
      <c r="G32" s="32"/>
      <c r="H32" s="3"/>
      <c r="I32" s="3"/>
      <c r="J32" s="32"/>
      <c r="K32" s="48"/>
      <c r="L32" s="78"/>
      <c r="M32" s="41"/>
      <c r="N32" s="41"/>
      <c r="O32" s="41"/>
      <c r="P32" s="41"/>
      <c r="Q32" s="52">
        <f t="shared" si="6"/>
        <v>0</v>
      </c>
      <c r="R32" s="21"/>
      <c r="S32" s="72"/>
      <c r="T32" s="72"/>
      <c r="U32" s="3"/>
      <c r="X32" s="23">
        <f t="shared" si="0"/>
        <v>0</v>
      </c>
      <c r="Y32" s="46">
        <f t="shared" si="1"/>
        <v>0</v>
      </c>
      <c r="Z32" s="46">
        <f t="shared" si="2"/>
        <v>0</v>
      </c>
      <c r="AA32" s="46">
        <f t="shared" si="3"/>
        <v>0</v>
      </c>
      <c r="AB32" s="46">
        <f t="shared" si="4"/>
        <v>0</v>
      </c>
      <c r="AC32" s="44">
        <f t="shared" si="9"/>
        <v>0</v>
      </c>
      <c r="AD32" s="42">
        <f t="shared" si="10"/>
        <v>0</v>
      </c>
      <c r="AE32" s="22" t="str">
        <f t="shared" si="5"/>
        <v xml:space="preserve"> </v>
      </c>
      <c r="AM32" s="100"/>
      <c r="AN32" s="100"/>
      <c r="AO32" s="101"/>
    </row>
    <row r="33" spans="1:36" ht="18.75">
      <c r="A33" s="29" t="s">
        <v>222</v>
      </c>
      <c r="B33" s="32"/>
      <c r="C33" s="40"/>
      <c r="D33" s="38"/>
      <c r="E33" s="32"/>
      <c r="F33" s="32"/>
      <c r="G33" s="32"/>
      <c r="H33" s="3"/>
      <c r="I33" s="3"/>
      <c r="J33" s="32"/>
      <c r="K33" s="48"/>
      <c r="L33" s="78"/>
      <c r="M33" s="41"/>
      <c r="N33" s="41"/>
      <c r="O33" s="41"/>
      <c r="P33" s="41"/>
      <c r="Q33" s="52">
        <f t="shared" si="6"/>
        <v>0</v>
      </c>
      <c r="R33" s="21"/>
      <c r="S33" s="72" t="str">
        <f t="shared" ca="1" si="8"/>
        <v/>
      </c>
      <c r="T33" s="72" t="s">
        <v>194</v>
      </c>
      <c r="U33" s="3"/>
      <c r="X33" s="23">
        <f t="shared" si="0"/>
        <v>0</v>
      </c>
      <c r="Y33" s="46">
        <f t="shared" si="1"/>
        <v>0</v>
      </c>
      <c r="Z33" s="46">
        <f t="shared" si="2"/>
        <v>0</v>
      </c>
      <c r="AA33" s="46">
        <f t="shared" si="3"/>
        <v>0</v>
      </c>
      <c r="AB33" s="46">
        <f t="shared" si="4"/>
        <v>0</v>
      </c>
      <c r="AC33" s="44">
        <f t="shared" si="9"/>
        <v>0</v>
      </c>
      <c r="AD33" s="42">
        <f t="shared" si="10"/>
        <v>0</v>
      </c>
      <c r="AE33" s="22" t="str">
        <f t="shared" si="5"/>
        <v xml:space="preserve"> </v>
      </c>
    </row>
    <row r="34" spans="1:36" ht="18.75">
      <c r="A34" s="29" t="s">
        <v>223</v>
      </c>
      <c r="B34" s="32"/>
      <c r="C34" s="40"/>
      <c r="D34" s="38"/>
      <c r="E34" s="32"/>
      <c r="F34" s="32"/>
      <c r="G34" s="32"/>
      <c r="H34" s="3"/>
      <c r="I34" s="3"/>
      <c r="J34" s="32"/>
      <c r="K34" s="48"/>
      <c r="L34" s="78"/>
      <c r="M34" s="41"/>
      <c r="N34" s="41"/>
      <c r="O34" s="41"/>
      <c r="P34" s="41"/>
      <c r="Q34" s="52">
        <f t="shared" si="6"/>
        <v>0</v>
      </c>
      <c r="R34" s="21" t="str">
        <f t="shared" si="7"/>
        <v xml:space="preserve"> </v>
      </c>
      <c r="S34" s="72" t="str">
        <f t="shared" ca="1" si="8"/>
        <v/>
      </c>
      <c r="T34" s="72" t="s">
        <v>194</v>
      </c>
      <c r="U34" s="3"/>
      <c r="X34" s="23">
        <f t="shared" si="0"/>
        <v>0</v>
      </c>
      <c r="Y34" s="46">
        <f t="shared" si="1"/>
        <v>0</v>
      </c>
      <c r="Z34" s="46">
        <f t="shared" si="2"/>
        <v>0</v>
      </c>
      <c r="AA34" s="46">
        <f t="shared" si="3"/>
        <v>0</v>
      </c>
      <c r="AB34" s="46">
        <f t="shared" si="4"/>
        <v>0</v>
      </c>
      <c r="AC34" s="44">
        <f t="shared" si="9"/>
        <v>0</v>
      </c>
      <c r="AD34" s="42">
        <f t="shared" si="10"/>
        <v>0</v>
      </c>
      <c r="AE34" s="22" t="str">
        <f t="shared" si="5"/>
        <v xml:space="preserve"> </v>
      </c>
    </row>
    <row r="35" spans="1:36" ht="18.75">
      <c r="A35" s="29" t="s">
        <v>224</v>
      </c>
      <c r="B35" s="32"/>
      <c r="C35" s="40"/>
      <c r="D35" s="38"/>
      <c r="E35" s="32"/>
      <c r="F35" s="32"/>
      <c r="G35" s="32"/>
      <c r="H35" s="3"/>
      <c r="I35" s="3"/>
      <c r="J35" s="32"/>
      <c r="K35" s="48"/>
      <c r="L35" s="78"/>
      <c r="M35" s="41"/>
      <c r="N35" s="41"/>
      <c r="O35" s="41"/>
      <c r="P35" s="41"/>
      <c r="Q35" s="52">
        <f t="shared" si="6"/>
        <v>0</v>
      </c>
      <c r="R35" s="21" t="str">
        <f t="shared" si="7"/>
        <v xml:space="preserve"> </v>
      </c>
      <c r="S35" s="72" t="str">
        <f t="shared" ca="1" si="8"/>
        <v/>
      </c>
      <c r="T35" s="72" t="s">
        <v>194</v>
      </c>
      <c r="U35" s="3"/>
      <c r="X35" s="23">
        <f t="shared" si="0"/>
        <v>0</v>
      </c>
      <c r="Y35" s="46">
        <f t="shared" si="1"/>
        <v>0</v>
      </c>
      <c r="Z35" s="46">
        <f t="shared" si="2"/>
        <v>0</v>
      </c>
      <c r="AA35" s="46">
        <f t="shared" si="3"/>
        <v>0</v>
      </c>
      <c r="AB35" s="46">
        <f t="shared" si="4"/>
        <v>0</v>
      </c>
      <c r="AC35" s="44">
        <f t="shared" si="9"/>
        <v>0</v>
      </c>
      <c r="AD35" s="42">
        <f t="shared" si="10"/>
        <v>0</v>
      </c>
      <c r="AE35" s="22" t="str">
        <f t="shared" si="5"/>
        <v xml:space="preserve"> </v>
      </c>
    </row>
    <row r="36" spans="1:36" ht="18.75">
      <c r="A36" s="29" t="s">
        <v>225</v>
      </c>
      <c r="B36" s="32"/>
      <c r="C36" s="40"/>
      <c r="D36" s="38"/>
      <c r="E36" s="32"/>
      <c r="F36" s="32"/>
      <c r="G36" s="32"/>
      <c r="H36" s="3"/>
      <c r="I36" s="3"/>
      <c r="J36" s="32"/>
      <c r="K36" s="48"/>
      <c r="L36" s="78"/>
      <c r="M36" s="41"/>
      <c r="N36" s="41"/>
      <c r="O36" s="41"/>
      <c r="P36" s="41"/>
      <c r="Q36" s="52">
        <f t="shared" si="6"/>
        <v>0</v>
      </c>
      <c r="R36" s="21" t="str">
        <f t="shared" si="7"/>
        <v xml:space="preserve"> </v>
      </c>
      <c r="S36" s="72" t="str">
        <f t="shared" ca="1" si="8"/>
        <v/>
      </c>
      <c r="T36" s="72" t="s">
        <v>194</v>
      </c>
      <c r="U36" s="3"/>
      <c r="X36" s="23">
        <f t="shared" si="0"/>
        <v>0</v>
      </c>
      <c r="Y36" s="46">
        <f t="shared" si="1"/>
        <v>0</v>
      </c>
      <c r="Z36" s="46">
        <f t="shared" si="2"/>
        <v>0</v>
      </c>
      <c r="AA36" s="46">
        <f t="shared" si="3"/>
        <v>0</v>
      </c>
      <c r="AB36" s="46">
        <f t="shared" si="4"/>
        <v>0</v>
      </c>
      <c r="AC36" s="44">
        <f t="shared" si="9"/>
        <v>0</v>
      </c>
      <c r="AD36" s="42">
        <f t="shared" si="10"/>
        <v>0</v>
      </c>
      <c r="AE36" s="22" t="str">
        <f t="shared" si="5"/>
        <v xml:space="preserve"> </v>
      </c>
    </row>
    <row r="37" spans="1:36" ht="18.75">
      <c r="A37" s="29" t="s">
        <v>226</v>
      </c>
      <c r="B37" s="32"/>
      <c r="C37" s="40"/>
      <c r="D37" s="38"/>
      <c r="E37" s="32"/>
      <c r="F37" s="32"/>
      <c r="G37" s="32"/>
      <c r="H37" s="3"/>
      <c r="I37" s="3"/>
      <c r="J37" s="32"/>
      <c r="K37" s="48"/>
      <c r="L37" s="78"/>
      <c r="M37" s="41"/>
      <c r="N37" s="41"/>
      <c r="O37" s="41"/>
      <c r="P37" s="41"/>
      <c r="Q37" s="52">
        <f t="shared" si="6"/>
        <v>0</v>
      </c>
      <c r="R37" s="21" t="str">
        <f t="shared" si="7"/>
        <v xml:space="preserve"> </v>
      </c>
      <c r="S37" s="72" t="str">
        <f t="shared" ca="1" si="8"/>
        <v/>
      </c>
      <c r="T37" s="72" t="s">
        <v>194</v>
      </c>
      <c r="U37" s="3"/>
      <c r="X37" s="23">
        <f t="shared" si="0"/>
        <v>0</v>
      </c>
      <c r="Y37" s="46">
        <f t="shared" si="1"/>
        <v>0</v>
      </c>
      <c r="Z37" s="46">
        <f t="shared" si="2"/>
        <v>0</v>
      </c>
      <c r="AA37" s="46">
        <f t="shared" si="3"/>
        <v>0</v>
      </c>
      <c r="AB37" s="46">
        <f t="shared" si="4"/>
        <v>0</v>
      </c>
      <c r="AC37" s="44">
        <f t="shared" si="9"/>
        <v>0</v>
      </c>
      <c r="AD37" s="42">
        <f t="shared" si="10"/>
        <v>0</v>
      </c>
      <c r="AE37" s="22" t="str">
        <f t="shared" si="5"/>
        <v xml:space="preserve"> </v>
      </c>
    </row>
    <row r="38" spans="1:36" ht="18.75">
      <c r="A38" s="29" t="s">
        <v>227</v>
      </c>
      <c r="B38" s="32"/>
      <c r="C38" s="40"/>
      <c r="D38" s="38"/>
      <c r="E38" s="32"/>
      <c r="F38" s="32"/>
      <c r="G38" s="32"/>
      <c r="H38" s="34"/>
      <c r="I38" s="34"/>
      <c r="J38" s="32"/>
      <c r="K38" s="48"/>
      <c r="L38" s="78"/>
      <c r="M38" s="41"/>
      <c r="N38" s="41"/>
      <c r="O38" s="41"/>
      <c r="P38" s="41"/>
      <c r="Q38" s="52">
        <f t="shared" si="6"/>
        <v>0</v>
      </c>
      <c r="R38" s="21" t="str">
        <f t="shared" si="7"/>
        <v xml:space="preserve"> </v>
      </c>
      <c r="S38" s="72" t="str">
        <f t="shared" ca="1" si="8"/>
        <v/>
      </c>
      <c r="T38" s="72" t="s">
        <v>194</v>
      </c>
      <c r="U38" s="3"/>
      <c r="X38" s="23">
        <f t="shared" si="0"/>
        <v>0</v>
      </c>
      <c r="Y38" s="46">
        <f t="shared" si="1"/>
        <v>0</v>
      </c>
      <c r="Z38" s="46">
        <f t="shared" si="2"/>
        <v>0</v>
      </c>
      <c r="AA38" s="46">
        <f t="shared" si="3"/>
        <v>0</v>
      </c>
      <c r="AB38" s="46">
        <f t="shared" si="4"/>
        <v>0</v>
      </c>
      <c r="AC38" s="44">
        <f t="shared" si="9"/>
        <v>0</v>
      </c>
      <c r="AD38" s="42">
        <f t="shared" si="10"/>
        <v>0</v>
      </c>
      <c r="AE38" s="22" t="str">
        <f t="shared" si="5"/>
        <v xml:space="preserve"> </v>
      </c>
    </row>
    <row r="39" spans="1:36" ht="18.75">
      <c r="A39" s="29" t="s">
        <v>228</v>
      </c>
      <c r="B39" s="32"/>
      <c r="C39" s="40"/>
      <c r="D39" s="38"/>
      <c r="E39" s="32"/>
      <c r="F39" s="32"/>
      <c r="G39" s="32"/>
      <c r="H39" s="3"/>
      <c r="I39" s="3"/>
      <c r="J39" s="32"/>
      <c r="K39" s="48"/>
      <c r="L39" s="78"/>
      <c r="M39" s="41"/>
      <c r="N39" s="41"/>
      <c r="O39" s="41"/>
      <c r="P39" s="41"/>
      <c r="Q39" s="52">
        <f t="shared" si="6"/>
        <v>0</v>
      </c>
      <c r="R39" s="21" t="str">
        <f t="shared" si="7"/>
        <v xml:space="preserve"> </v>
      </c>
      <c r="S39" s="72" t="str">
        <f t="shared" ca="1" si="8"/>
        <v/>
      </c>
      <c r="T39" s="72" t="s">
        <v>194</v>
      </c>
      <c r="U39" s="3"/>
      <c r="X39" s="23">
        <f t="shared" si="0"/>
        <v>0</v>
      </c>
      <c r="Y39" s="46">
        <f t="shared" si="1"/>
        <v>0</v>
      </c>
      <c r="Z39" s="46">
        <f t="shared" si="2"/>
        <v>0</v>
      </c>
      <c r="AA39" s="46">
        <f t="shared" si="3"/>
        <v>0</v>
      </c>
      <c r="AB39" s="46">
        <f t="shared" si="4"/>
        <v>0</v>
      </c>
      <c r="AC39" s="44">
        <f t="shared" si="9"/>
        <v>0</v>
      </c>
      <c r="AD39" s="42">
        <f t="shared" si="10"/>
        <v>0</v>
      </c>
      <c r="AE39" s="22" t="str">
        <f t="shared" si="5"/>
        <v xml:space="preserve"> </v>
      </c>
    </row>
    <row r="40" spans="1:36" ht="18.75">
      <c r="A40" s="29" t="s">
        <v>229</v>
      </c>
      <c r="B40" s="32"/>
      <c r="C40" s="40"/>
      <c r="D40" s="38"/>
      <c r="E40" s="32"/>
      <c r="F40" s="32"/>
      <c r="G40" s="32"/>
      <c r="H40" s="3"/>
      <c r="I40" s="3"/>
      <c r="J40" s="32"/>
      <c r="K40" s="48"/>
      <c r="L40" s="78"/>
      <c r="M40" s="41"/>
      <c r="N40" s="41"/>
      <c r="O40" s="41"/>
      <c r="P40" s="41"/>
      <c r="Q40" s="52">
        <f t="shared" si="6"/>
        <v>0</v>
      </c>
      <c r="R40" s="21" t="str">
        <f t="shared" si="7"/>
        <v xml:space="preserve"> </v>
      </c>
      <c r="S40" s="72" t="str">
        <f t="shared" ca="1" si="8"/>
        <v/>
      </c>
      <c r="T40" s="72" t="s">
        <v>194</v>
      </c>
      <c r="U40" s="3"/>
      <c r="X40" s="23">
        <f t="shared" si="0"/>
        <v>0</v>
      </c>
      <c r="Y40" s="46">
        <f t="shared" si="1"/>
        <v>0</v>
      </c>
      <c r="Z40" s="46">
        <f t="shared" si="2"/>
        <v>0</v>
      </c>
      <c r="AA40" s="46">
        <f t="shared" si="3"/>
        <v>0</v>
      </c>
      <c r="AB40" s="46">
        <f t="shared" si="4"/>
        <v>0</v>
      </c>
      <c r="AC40" s="44">
        <f t="shared" si="9"/>
        <v>0</v>
      </c>
      <c r="AD40" s="42">
        <f t="shared" si="10"/>
        <v>0</v>
      </c>
      <c r="AE40" s="22" t="str">
        <f t="shared" si="5"/>
        <v xml:space="preserve"> </v>
      </c>
    </row>
    <row r="41" spans="1:36" ht="18.75">
      <c r="A41" s="29" t="s">
        <v>230</v>
      </c>
      <c r="B41" s="32"/>
      <c r="C41" s="40"/>
      <c r="D41" s="38"/>
      <c r="E41" s="32"/>
      <c r="F41" s="32"/>
      <c r="G41" s="32"/>
      <c r="H41" s="3"/>
      <c r="I41" s="3"/>
      <c r="J41" s="32"/>
      <c r="K41" s="48"/>
      <c r="L41" s="78"/>
      <c r="M41" s="41"/>
      <c r="N41" s="41"/>
      <c r="O41" s="41"/>
      <c r="P41" s="41"/>
      <c r="Q41" s="52">
        <f t="shared" si="6"/>
        <v>0</v>
      </c>
      <c r="R41" s="21" t="str">
        <f t="shared" si="7"/>
        <v xml:space="preserve"> </v>
      </c>
      <c r="S41" s="72" t="str">
        <f t="shared" ca="1" si="8"/>
        <v/>
      </c>
      <c r="T41" s="72" t="s">
        <v>194</v>
      </c>
      <c r="U41" s="3"/>
      <c r="X41" s="23">
        <f t="shared" si="0"/>
        <v>0</v>
      </c>
      <c r="Y41" s="46">
        <f t="shared" si="1"/>
        <v>0</v>
      </c>
      <c r="Z41" s="46">
        <f t="shared" si="2"/>
        <v>0</v>
      </c>
      <c r="AA41" s="46">
        <f t="shared" si="3"/>
        <v>0</v>
      </c>
      <c r="AB41" s="46">
        <f t="shared" si="4"/>
        <v>0</v>
      </c>
      <c r="AC41" s="44">
        <f t="shared" si="9"/>
        <v>0</v>
      </c>
      <c r="AD41" s="42">
        <f t="shared" si="10"/>
        <v>0</v>
      </c>
      <c r="AE41" s="22" t="str">
        <f t="shared" si="5"/>
        <v xml:space="preserve"> </v>
      </c>
    </row>
    <row r="42" spans="1:36" ht="18.75">
      <c r="A42" s="29" t="s">
        <v>231</v>
      </c>
      <c r="B42" s="32"/>
      <c r="C42" s="40"/>
      <c r="D42" s="38"/>
      <c r="E42" s="32"/>
      <c r="F42" s="32"/>
      <c r="G42" s="32"/>
      <c r="H42" s="3"/>
      <c r="I42" s="3"/>
      <c r="J42" s="32"/>
      <c r="K42" s="48"/>
      <c r="L42" s="78"/>
      <c r="M42" s="41"/>
      <c r="N42" s="41"/>
      <c r="O42" s="41"/>
      <c r="P42" s="41"/>
      <c r="Q42" s="52">
        <f t="shared" si="6"/>
        <v>0</v>
      </c>
      <c r="R42" s="21" t="str">
        <f t="shared" si="7"/>
        <v xml:space="preserve"> </v>
      </c>
      <c r="S42" s="72" t="str">
        <f t="shared" ca="1" si="8"/>
        <v/>
      </c>
      <c r="T42" s="72" t="s">
        <v>194</v>
      </c>
      <c r="U42" s="3"/>
      <c r="X42" s="23">
        <f t="shared" si="0"/>
        <v>0</v>
      </c>
      <c r="Y42" s="46">
        <f t="shared" si="1"/>
        <v>0</v>
      </c>
      <c r="Z42" s="46">
        <f t="shared" si="2"/>
        <v>0</v>
      </c>
      <c r="AA42" s="46">
        <f t="shared" si="3"/>
        <v>0</v>
      </c>
      <c r="AB42" s="46">
        <f t="shared" si="4"/>
        <v>0</v>
      </c>
      <c r="AC42" s="44">
        <f t="shared" si="9"/>
        <v>0</v>
      </c>
      <c r="AD42" s="42">
        <f t="shared" si="10"/>
        <v>0</v>
      </c>
      <c r="AE42" s="22" t="str">
        <f t="shared" si="5"/>
        <v xml:space="preserve"> </v>
      </c>
    </row>
    <row r="43" spans="1:36" ht="18.75">
      <c r="A43" s="29" t="s">
        <v>232</v>
      </c>
      <c r="B43" s="32"/>
      <c r="C43" s="40"/>
      <c r="D43" s="38"/>
      <c r="E43" s="32"/>
      <c r="F43" s="32"/>
      <c r="G43" s="32"/>
      <c r="H43" s="3"/>
      <c r="I43" s="3"/>
      <c r="J43" s="32"/>
      <c r="K43" s="48"/>
      <c r="L43" s="78"/>
      <c r="M43" s="41"/>
      <c r="N43" s="41"/>
      <c r="O43" s="41"/>
      <c r="P43" s="41"/>
      <c r="Q43" s="52">
        <f t="shared" si="6"/>
        <v>0</v>
      </c>
      <c r="R43" s="21" t="str">
        <f t="shared" si="7"/>
        <v xml:space="preserve"> </v>
      </c>
      <c r="S43" s="72" t="str">
        <f t="shared" ca="1" si="8"/>
        <v/>
      </c>
      <c r="T43" s="72" t="s">
        <v>194</v>
      </c>
      <c r="U43" s="3"/>
      <c r="X43" s="23">
        <f t="shared" si="0"/>
        <v>0</v>
      </c>
      <c r="Y43" s="46">
        <f t="shared" si="1"/>
        <v>0</v>
      </c>
      <c r="Z43" s="46">
        <f t="shared" si="2"/>
        <v>0</v>
      </c>
      <c r="AA43" s="46">
        <f t="shared" si="3"/>
        <v>0</v>
      </c>
      <c r="AB43" s="46">
        <f t="shared" si="4"/>
        <v>0</v>
      </c>
      <c r="AC43" s="44">
        <f t="shared" si="9"/>
        <v>0</v>
      </c>
      <c r="AD43" s="42">
        <f t="shared" si="10"/>
        <v>0</v>
      </c>
      <c r="AE43" s="22" t="str">
        <f t="shared" si="5"/>
        <v xml:space="preserve"> </v>
      </c>
    </row>
    <row r="44" spans="1:36" ht="18.75">
      <c r="A44" s="29" t="s">
        <v>233</v>
      </c>
      <c r="B44" s="32"/>
      <c r="C44" s="40"/>
      <c r="D44" s="38"/>
      <c r="E44" s="32"/>
      <c r="F44" s="32"/>
      <c r="G44" s="32"/>
      <c r="H44" s="3"/>
      <c r="I44" s="3"/>
      <c r="J44" s="32"/>
      <c r="K44" s="48"/>
      <c r="L44" s="78"/>
      <c r="M44" s="41"/>
      <c r="N44" s="41"/>
      <c r="O44" s="41"/>
      <c r="P44" s="41"/>
      <c r="Q44" s="52">
        <f t="shared" si="6"/>
        <v>0</v>
      </c>
      <c r="R44" s="21" t="str">
        <f t="shared" si="7"/>
        <v xml:space="preserve"> </v>
      </c>
      <c r="S44" s="72" t="str">
        <f t="shared" ca="1" si="8"/>
        <v/>
      </c>
      <c r="T44" s="72" t="s">
        <v>194</v>
      </c>
      <c r="U44" s="3"/>
      <c r="X44" s="23">
        <f t="shared" si="0"/>
        <v>0</v>
      </c>
      <c r="Y44" s="46">
        <f t="shared" si="1"/>
        <v>0</v>
      </c>
      <c r="Z44" s="46">
        <f t="shared" si="2"/>
        <v>0</v>
      </c>
      <c r="AA44" s="46">
        <f t="shared" si="3"/>
        <v>0</v>
      </c>
      <c r="AB44" s="46">
        <f t="shared" si="4"/>
        <v>0</v>
      </c>
      <c r="AC44" s="44">
        <f t="shared" si="9"/>
        <v>0</v>
      </c>
      <c r="AD44" s="42">
        <f t="shared" si="10"/>
        <v>0</v>
      </c>
      <c r="AE44" s="22" t="str">
        <f t="shared" si="5"/>
        <v xml:space="preserve"> </v>
      </c>
    </row>
    <row r="45" spans="1:36" ht="19.5" thickBot="1">
      <c r="A45" s="29" t="s">
        <v>234</v>
      </c>
      <c r="B45" s="32"/>
      <c r="C45" s="40"/>
      <c r="D45" s="38"/>
      <c r="E45" s="32"/>
      <c r="F45" s="32"/>
      <c r="G45" s="32"/>
      <c r="H45" s="3"/>
      <c r="I45" s="3"/>
      <c r="J45" s="32"/>
      <c r="K45" s="48"/>
      <c r="L45" s="78"/>
      <c r="M45" s="41"/>
      <c r="N45" s="41"/>
      <c r="O45" s="41"/>
      <c r="P45" s="41"/>
      <c r="Q45" s="52">
        <f t="shared" si="6"/>
        <v>0</v>
      </c>
      <c r="R45" s="21" t="str">
        <f t="shared" si="7"/>
        <v xml:space="preserve"> </v>
      </c>
      <c r="S45" s="72" t="str">
        <f t="shared" ca="1" si="8"/>
        <v/>
      </c>
      <c r="T45" s="72" t="s">
        <v>194</v>
      </c>
      <c r="U45" s="3"/>
      <c r="X45" s="23">
        <f t="shared" si="0"/>
        <v>0</v>
      </c>
      <c r="Y45" s="46">
        <f t="shared" si="1"/>
        <v>0</v>
      </c>
      <c r="Z45" s="46">
        <f t="shared" si="2"/>
        <v>0</v>
      </c>
      <c r="AA45" s="46">
        <f t="shared" si="3"/>
        <v>0</v>
      </c>
      <c r="AB45" s="46">
        <f t="shared" si="4"/>
        <v>0</v>
      </c>
      <c r="AC45" s="44">
        <f t="shared" si="9"/>
        <v>0</v>
      </c>
      <c r="AD45" s="42">
        <f t="shared" si="10"/>
        <v>0</v>
      </c>
      <c r="AE45" s="22" t="str">
        <f t="shared" si="5"/>
        <v xml:space="preserve"> </v>
      </c>
    </row>
    <row r="46" spans="1:36" ht="18.75">
      <c r="A46" s="29" t="s">
        <v>235</v>
      </c>
      <c r="B46" s="32"/>
      <c r="C46" s="40"/>
      <c r="D46" s="38"/>
      <c r="E46" s="32"/>
      <c r="F46" s="32"/>
      <c r="G46" s="32"/>
      <c r="H46" s="3"/>
      <c r="I46" s="3"/>
      <c r="J46" s="32"/>
      <c r="K46" s="48"/>
      <c r="L46" s="78"/>
      <c r="M46" s="41"/>
      <c r="N46" s="41"/>
      <c r="O46" s="41"/>
      <c r="P46" s="41"/>
      <c r="Q46" s="52">
        <f t="shared" si="6"/>
        <v>0</v>
      </c>
      <c r="R46" s="21" t="str">
        <f t="shared" si="7"/>
        <v xml:space="preserve"> </v>
      </c>
      <c r="S46" s="72" t="str">
        <f t="shared" ca="1" si="8"/>
        <v/>
      </c>
      <c r="T46" s="72" t="s">
        <v>194</v>
      </c>
      <c r="U46" s="3"/>
      <c r="X46" s="23">
        <f t="shared" si="0"/>
        <v>0</v>
      </c>
      <c r="Y46" s="46">
        <f t="shared" si="1"/>
        <v>0</v>
      </c>
      <c r="Z46" s="46">
        <f t="shared" si="2"/>
        <v>0</v>
      </c>
      <c r="AA46" s="46">
        <f t="shared" si="3"/>
        <v>0</v>
      </c>
      <c r="AB46" s="46">
        <f t="shared" si="4"/>
        <v>0</v>
      </c>
      <c r="AC46" s="44">
        <f t="shared" si="9"/>
        <v>0</v>
      </c>
      <c r="AD46" s="42">
        <f t="shared" si="10"/>
        <v>0</v>
      </c>
      <c r="AE46" s="22" t="str">
        <f t="shared" si="5"/>
        <v xml:space="preserve"> </v>
      </c>
      <c r="AH46" s="153" t="s">
        <v>193</v>
      </c>
      <c r="AI46" s="154"/>
      <c r="AJ46" s="155"/>
    </row>
    <row r="47" spans="1:36" ht="18.75">
      <c r="A47" s="29" t="s">
        <v>236</v>
      </c>
      <c r="B47" s="32"/>
      <c r="C47" s="40"/>
      <c r="D47" s="38"/>
      <c r="E47" s="32"/>
      <c r="F47" s="32"/>
      <c r="G47" s="32"/>
      <c r="H47" s="3"/>
      <c r="I47" s="3"/>
      <c r="J47" s="32"/>
      <c r="K47" s="48"/>
      <c r="L47" s="78"/>
      <c r="M47" s="41"/>
      <c r="N47" s="41"/>
      <c r="O47" s="41"/>
      <c r="P47" s="41"/>
      <c r="Q47" s="52">
        <f t="shared" si="6"/>
        <v>0</v>
      </c>
      <c r="R47" s="21" t="str">
        <f t="shared" si="7"/>
        <v xml:space="preserve"> </v>
      </c>
      <c r="S47" s="72" t="str">
        <f t="shared" ca="1" si="8"/>
        <v/>
      </c>
      <c r="T47" s="72" t="s">
        <v>194</v>
      </c>
      <c r="U47" s="3"/>
      <c r="X47" s="23">
        <f t="shared" si="0"/>
        <v>0</v>
      </c>
      <c r="Y47" s="46">
        <f t="shared" si="1"/>
        <v>0</v>
      </c>
      <c r="Z47" s="46">
        <f t="shared" si="2"/>
        <v>0</v>
      </c>
      <c r="AA47" s="46">
        <f t="shared" si="3"/>
        <v>0</v>
      </c>
      <c r="AB47" s="46">
        <f t="shared" si="4"/>
        <v>0</v>
      </c>
      <c r="AC47" s="44">
        <f t="shared" si="9"/>
        <v>0</v>
      </c>
      <c r="AD47" s="42">
        <f t="shared" si="10"/>
        <v>0</v>
      </c>
      <c r="AE47" s="22" t="str">
        <f t="shared" si="5"/>
        <v xml:space="preserve"> </v>
      </c>
      <c r="AH47" s="103" t="s">
        <v>5</v>
      </c>
      <c r="AI47" s="105">
        <f>COUNTIF(L18:L117,AH47)</f>
        <v>3</v>
      </c>
      <c r="AJ47" s="106">
        <f>AI47/AI50</f>
        <v>0.5</v>
      </c>
    </row>
    <row r="48" spans="1:36" ht="18.75">
      <c r="A48" s="29" t="s">
        <v>237</v>
      </c>
      <c r="B48" s="32"/>
      <c r="C48" s="40"/>
      <c r="D48" s="38"/>
      <c r="E48" s="32"/>
      <c r="F48" s="32"/>
      <c r="G48" s="32"/>
      <c r="H48" s="3"/>
      <c r="I48" s="3"/>
      <c r="J48" s="32"/>
      <c r="K48" s="48"/>
      <c r="L48" s="78"/>
      <c r="M48" s="41"/>
      <c r="N48" s="41"/>
      <c r="O48" s="41"/>
      <c r="P48" s="41"/>
      <c r="Q48" s="52">
        <f t="shared" si="6"/>
        <v>0</v>
      </c>
      <c r="R48" s="21" t="str">
        <f t="shared" si="7"/>
        <v xml:space="preserve"> </v>
      </c>
      <c r="S48" s="72" t="str">
        <f t="shared" ca="1" si="8"/>
        <v/>
      </c>
      <c r="T48" s="72" t="s">
        <v>194</v>
      </c>
      <c r="U48" s="3"/>
      <c r="X48" s="23">
        <f t="shared" si="0"/>
        <v>0</v>
      </c>
      <c r="Y48" s="46">
        <f t="shared" si="1"/>
        <v>0</v>
      </c>
      <c r="Z48" s="46">
        <f t="shared" si="2"/>
        <v>0</v>
      </c>
      <c r="AA48" s="46">
        <f t="shared" si="3"/>
        <v>0</v>
      </c>
      <c r="AB48" s="46">
        <f t="shared" si="4"/>
        <v>0</v>
      </c>
      <c r="AC48" s="44">
        <f t="shared" si="9"/>
        <v>0</v>
      </c>
      <c r="AD48" s="42">
        <f t="shared" si="10"/>
        <v>0</v>
      </c>
      <c r="AE48" s="22" t="str">
        <f t="shared" si="5"/>
        <v xml:space="preserve"> </v>
      </c>
      <c r="AH48" s="107" t="s">
        <v>10</v>
      </c>
      <c r="AI48" s="105">
        <f>COUNTIF(L18:L118,AH48)</f>
        <v>1</v>
      </c>
      <c r="AJ48" s="106">
        <f>AI48/AI50</f>
        <v>0.16666666666666666</v>
      </c>
    </row>
    <row r="49" spans="1:36" ht="18.75">
      <c r="A49" s="29" t="s">
        <v>238</v>
      </c>
      <c r="B49" s="32"/>
      <c r="C49" s="40"/>
      <c r="D49" s="38"/>
      <c r="E49" s="32"/>
      <c r="F49" s="32"/>
      <c r="G49" s="32"/>
      <c r="H49" s="3"/>
      <c r="I49" s="3"/>
      <c r="J49" s="32"/>
      <c r="K49" s="48"/>
      <c r="L49" s="78"/>
      <c r="M49" s="41"/>
      <c r="N49" s="41"/>
      <c r="O49" s="41"/>
      <c r="P49" s="41"/>
      <c r="Q49" s="52">
        <f t="shared" si="6"/>
        <v>0</v>
      </c>
      <c r="R49" s="21" t="str">
        <f t="shared" si="7"/>
        <v xml:space="preserve"> </v>
      </c>
      <c r="S49" s="72" t="str">
        <f t="shared" ca="1" si="8"/>
        <v/>
      </c>
      <c r="T49" s="72" t="s">
        <v>194</v>
      </c>
      <c r="U49" s="3"/>
      <c r="X49" s="23">
        <f t="shared" si="0"/>
        <v>0</v>
      </c>
      <c r="Y49" s="46">
        <f t="shared" si="1"/>
        <v>0</v>
      </c>
      <c r="Z49" s="46">
        <f t="shared" si="2"/>
        <v>0</v>
      </c>
      <c r="AA49" s="46">
        <f t="shared" si="3"/>
        <v>0</v>
      </c>
      <c r="AB49" s="46">
        <f t="shared" si="4"/>
        <v>0</v>
      </c>
      <c r="AC49" s="44">
        <f t="shared" si="9"/>
        <v>0</v>
      </c>
      <c r="AD49" s="42">
        <f t="shared" si="10"/>
        <v>0</v>
      </c>
      <c r="AE49" s="22" t="str">
        <f t="shared" si="5"/>
        <v xml:space="preserve"> </v>
      </c>
      <c r="AH49" s="104" t="s">
        <v>14</v>
      </c>
      <c r="AI49" s="105">
        <f>COUNTIF(L18:L119,AH49)</f>
        <v>2</v>
      </c>
      <c r="AJ49" s="106">
        <f>AI49/AI50</f>
        <v>0.33333333333333331</v>
      </c>
    </row>
    <row r="50" spans="1:36" ht="19.5" thickBot="1">
      <c r="A50" s="29" t="s">
        <v>239</v>
      </c>
      <c r="B50" s="32"/>
      <c r="C50" s="40"/>
      <c r="D50" s="38"/>
      <c r="E50" s="32"/>
      <c r="F50" s="32"/>
      <c r="G50" s="32"/>
      <c r="H50" s="3"/>
      <c r="I50" s="3"/>
      <c r="J50" s="32"/>
      <c r="K50" s="48"/>
      <c r="L50" s="78"/>
      <c r="M50" s="41"/>
      <c r="N50" s="41"/>
      <c r="O50" s="41"/>
      <c r="P50" s="41"/>
      <c r="Q50" s="52">
        <f t="shared" si="6"/>
        <v>0</v>
      </c>
      <c r="R50" s="21" t="str">
        <f t="shared" si="7"/>
        <v xml:space="preserve"> </v>
      </c>
      <c r="S50" s="72" t="str">
        <f t="shared" ca="1" si="8"/>
        <v/>
      </c>
      <c r="T50" s="72" t="s">
        <v>194</v>
      </c>
      <c r="U50" s="3"/>
      <c r="X50" s="23">
        <f t="shared" si="0"/>
        <v>0</v>
      </c>
      <c r="Y50" s="46">
        <f t="shared" si="1"/>
        <v>0</v>
      </c>
      <c r="Z50" s="46">
        <f t="shared" si="2"/>
        <v>0</v>
      </c>
      <c r="AA50" s="46">
        <f t="shared" si="3"/>
        <v>0</v>
      </c>
      <c r="AB50" s="46">
        <f t="shared" si="4"/>
        <v>0</v>
      </c>
      <c r="AC50" s="44">
        <f t="shared" si="9"/>
        <v>0</v>
      </c>
      <c r="AD50" s="42">
        <f t="shared" si="10"/>
        <v>0</v>
      </c>
      <c r="AE50" s="22" t="str">
        <f t="shared" si="5"/>
        <v xml:space="preserve"> </v>
      </c>
      <c r="AH50" s="108" t="s">
        <v>103</v>
      </c>
      <c r="AI50" s="109">
        <f>SUM(AI47:AI49)</f>
        <v>6</v>
      </c>
      <c r="AJ50" s="110">
        <f>SUM(AJ47:AJ49)</f>
        <v>1</v>
      </c>
    </row>
    <row r="51" spans="1:36" ht="18.75">
      <c r="A51" s="29" t="s">
        <v>240</v>
      </c>
      <c r="B51" s="32"/>
      <c r="C51" s="40"/>
      <c r="D51" s="38"/>
      <c r="E51" s="32"/>
      <c r="F51" s="32"/>
      <c r="G51" s="32"/>
      <c r="H51" s="3"/>
      <c r="I51" s="3"/>
      <c r="J51" s="32"/>
      <c r="K51" s="48"/>
      <c r="L51" s="78"/>
      <c r="M51" s="41"/>
      <c r="N51" s="41"/>
      <c r="O51" s="41"/>
      <c r="P51" s="41"/>
      <c r="Q51" s="52">
        <f t="shared" si="6"/>
        <v>0</v>
      </c>
      <c r="R51" s="21" t="str">
        <f t="shared" si="7"/>
        <v xml:space="preserve"> </v>
      </c>
      <c r="S51" s="72" t="str">
        <f t="shared" ca="1" si="8"/>
        <v/>
      </c>
      <c r="T51" s="72" t="s">
        <v>194</v>
      </c>
      <c r="U51" s="3"/>
      <c r="X51" s="23">
        <f t="shared" si="0"/>
        <v>0</v>
      </c>
      <c r="Y51" s="46">
        <f t="shared" si="1"/>
        <v>0</v>
      </c>
      <c r="Z51" s="46">
        <f t="shared" si="2"/>
        <v>0</v>
      </c>
      <c r="AA51" s="46">
        <f t="shared" si="3"/>
        <v>0</v>
      </c>
      <c r="AB51" s="46">
        <f t="shared" si="4"/>
        <v>0</v>
      </c>
      <c r="AC51" s="44">
        <f t="shared" si="9"/>
        <v>0</v>
      </c>
      <c r="AD51" s="42">
        <f t="shared" si="10"/>
        <v>0</v>
      </c>
      <c r="AE51" s="22" t="str">
        <f t="shared" si="5"/>
        <v xml:space="preserve"> </v>
      </c>
    </row>
    <row r="52" spans="1:36" ht="18.75">
      <c r="A52" s="29" t="s">
        <v>241</v>
      </c>
      <c r="B52" s="32"/>
      <c r="C52" s="40"/>
      <c r="D52" s="38"/>
      <c r="E52" s="32"/>
      <c r="F52" s="32"/>
      <c r="G52" s="32"/>
      <c r="H52" s="3"/>
      <c r="I52" s="3"/>
      <c r="J52" s="32"/>
      <c r="K52" s="48"/>
      <c r="L52" s="78"/>
      <c r="M52" s="41"/>
      <c r="N52" s="41"/>
      <c r="O52" s="41"/>
      <c r="P52" s="41"/>
      <c r="Q52" s="52">
        <f t="shared" si="6"/>
        <v>0</v>
      </c>
      <c r="R52" s="21" t="str">
        <f t="shared" si="7"/>
        <v xml:space="preserve"> </v>
      </c>
      <c r="S52" s="72" t="str">
        <f t="shared" ca="1" si="8"/>
        <v/>
      </c>
      <c r="T52" s="72" t="s">
        <v>194</v>
      </c>
      <c r="U52" s="3"/>
      <c r="X52" s="23">
        <f t="shared" si="0"/>
        <v>0</v>
      </c>
      <c r="Y52" s="46">
        <f t="shared" si="1"/>
        <v>0</v>
      </c>
      <c r="Z52" s="46">
        <f t="shared" si="2"/>
        <v>0</v>
      </c>
      <c r="AA52" s="46">
        <f t="shared" si="3"/>
        <v>0</v>
      </c>
      <c r="AB52" s="46">
        <f t="shared" si="4"/>
        <v>0</v>
      </c>
      <c r="AC52" s="44">
        <f t="shared" si="9"/>
        <v>0</v>
      </c>
      <c r="AD52" s="42">
        <f t="shared" si="10"/>
        <v>0</v>
      </c>
      <c r="AE52" s="22" t="str">
        <f t="shared" si="5"/>
        <v xml:space="preserve"> </v>
      </c>
    </row>
    <row r="53" spans="1:36" ht="18.75">
      <c r="A53" s="29" t="s">
        <v>242</v>
      </c>
      <c r="B53" s="32"/>
      <c r="C53" s="40"/>
      <c r="D53" s="38"/>
      <c r="E53" s="32"/>
      <c r="F53" s="32"/>
      <c r="G53" s="32"/>
      <c r="H53" s="3"/>
      <c r="I53" s="3"/>
      <c r="J53" s="32"/>
      <c r="K53" s="48"/>
      <c r="L53" s="78"/>
      <c r="M53" s="41"/>
      <c r="N53" s="41"/>
      <c r="O53" s="41"/>
      <c r="P53" s="41"/>
      <c r="Q53" s="52">
        <f t="shared" si="6"/>
        <v>0</v>
      </c>
      <c r="R53" s="21" t="str">
        <f t="shared" si="7"/>
        <v xml:space="preserve"> </v>
      </c>
      <c r="S53" s="72" t="str">
        <f t="shared" ca="1" si="8"/>
        <v/>
      </c>
      <c r="T53" s="72" t="s">
        <v>194</v>
      </c>
      <c r="U53" s="3"/>
      <c r="X53" s="23">
        <f t="shared" si="0"/>
        <v>0</v>
      </c>
      <c r="Y53" s="46">
        <f t="shared" si="1"/>
        <v>0</v>
      </c>
      <c r="Z53" s="46">
        <f t="shared" si="2"/>
        <v>0</v>
      </c>
      <c r="AA53" s="46">
        <f t="shared" si="3"/>
        <v>0</v>
      </c>
      <c r="AB53" s="46">
        <f t="shared" si="4"/>
        <v>0</v>
      </c>
      <c r="AC53" s="44">
        <f t="shared" si="9"/>
        <v>0</v>
      </c>
      <c r="AD53" s="42">
        <f t="shared" si="10"/>
        <v>0</v>
      </c>
      <c r="AE53" s="22" t="str">
        <f t="shared" si="5"/>
        <v xml:space="preserve"> </v>
      </c>
    </row>
    <row r="54" spans="1:36" ht="18.75">
      <c r="A54" s="29" t="s">
        <v>243</v>
      </c>
      <c r="B54" s="32"/>
      <c r="C54" s="40"/>
      <c r="D54" s="38"/>
      <c r="E54" s="32"/>
      <c r="F54" s="32"/>
      <c r="G54" s="32"/>
      <c r="H54" s="3"/>
      <c r="I54" s="3"/>
      <c r="J54" s="32"/>
      <c r="K54" s="48"/>
      <c r="L54" s="78"/>
      <c r="M54" s="41"/>
      <c r="N54" s="41"/>
      <c r="O54" s="41"/>
      <c r="P54" s="41"/>
      <c r="Q54" s="52">
        <f t="shared" si="6"/>
        <v>0</v>
      </c>
      <c r="R54" s="21" t="str">
        <f t="shared" si="7"/>
        <v xml:space="preserve"> </v>
      </c>
      <c r="S54" s="72" t="str">
        <f t="shared" ca="1" si="8"/>
        <v/>
      </c>
      <c r="T54" s="72" t="s">
        <v>194</v>
      </c>
      <c r="U54" s="3"/>
      <c r="X54" s="23">
        <f t="shared" si="0"/>
        <v>0</v>
      </c>
      <c r="Y54" s="46">
        <f t="shared" si="1"/>
        <v>0</v>
      </c>
      <c r="Z54" s="46">
        <f t="shared" si="2"/>
        <v>0</v>
      </c>
      <c r="AA54" s="46">
        <f t="shared" si="3"/>
        <v>0</v>
      </c>
      <c r="AB54" s="46">
        <f t="shared" si="4"/>
        <v>0</v>
      </c>
      <c r="AC54" s="44">
        <f t="shared" si="9"/>
        <v>0</v>
      </c>
      <c r="AD54" s="42">
        <f t="shared" si="10"/>
        <v>0</v>
      </c>
      <c r="AE54" s="22" t="str">
        <f t="shared" si="5"/>
        <v xml:space="preserve"> </v>
      </c>
    </row>
    <row r="55" spans="1:36" ht="18.75">
      <c r="A55" s="29" t="s">
        <v>244</v>
      </c>
      <c r="B55" s="32"/>
      <c r="C55" s="40"/>
      <c r="D55" s="38"/>
      <c r="E55" s="32"/>
      <c r="F55" s="32"/>
      <c r="G55" s="32"/>
      <c r="H55" s="3"/>
      <c r="I55" s="3"/>
      <c r="J55" s="32"/>
      <c r="K55" s="48"/>
      <c r="L55" s="78"/>
      <c r="M55" s="41"/>
      <c r="N55" s="41"/>
      <c r="O55" s="41"/>
      <c r="P55" s="41"/>
      <c r="Q55" s="52">
        <f t="shared" si="6"/>
        <v>0</v>
      </c>
      <c r="R55" s="21" t="str">
        <f t="shared" si="7"/>
        <v xml:space="preserve"> </v>
      </c>
      <c r="S55" s="72" t="str">
        <f t="shared" ca="1" si="8"/>
        <v/>
      </c>
      <c r="T55" s="72" t="s">
        <v>194</v>
      </c>
      <c r="U55" s="3"/>
      <c r="X55" s="23">
        <f t="shared" si="0"/>
        <v>0</v>
      </c>
      <c r="Y55" s="46">
        <f t="shared" si="1"/>
        <v>0</v>
      </c>
      <c r="Z55" s="46">
        <f t="shared" si="2"/>
        <v>0</v>
      </c>
      <c r="AA55" s="46">
        <f t="shared" si="3"/>
        <v>0</v>
      </c>
      <c r="AB55" s="46">
        <f t="shared" si="4"/>
        <v>0</v>
      </c>
      <c r="AC55" s="44">
        <f t="shared" si="9"/>
        <v>0</v>
      </c>
      <c r="AD55" s="42">
        <f t="shared" si="10"/>
        <v>0</v>
      </c>
      <c r="AE55" s="22" t="str">
        <f t="shared" si="5"/>
        <v xml:space="preserve"> </v>
      </c>
    </row>
    <row r="56" spans="1:36" ht="18.75">
      <c r="A56" s="29" t="s">
        <v>245</v>
      </c>
      <c r="B56" s="32"/>
      <c r="C56" s="40"/>
      <c r="D56" s="38"/>
      <c r="E56" s="32"/>
      <c r="F56" s="32"/>
      <c r="G56" s="32"/>
      <c r="H56" s="3"/>
      <c r="I56" s="3"/>
      <c r="J56" s="32"/>
      <c r="K56" s="48"/>
      <c r="L56" s="78"/>
      <c r="M56" s="41"/>
      <c r="N56" s="41"/>
      <c r="O56" s="41"/>
      <c r="P56" s="41"/>
      <c r="Q56" s="52">
        <f t="shared" si="6"/>
        <v>0</v>
      </c>
      <c r="R56" s="21" t="str">
        <f t="shared" si="7"/>
        <v xml:space="preserve"> </v>
      </c>
      <c r="S56" s="72" t="str">
        <f t="shared" ca="1" si="8"/>
        <v/>
      </c>
      <c r="T56" s="72" t="s">
        <v>194</v>
      </c>
      <c r="U56" s="3"/>
      <c r="X56" s="23">
        <f t="shared" si="0"/>
        <v>0</v>
      </c>
      <c r="Y56" s="46">
        <f t="shared" si="1"/>
        <v>0</v>
      </c>
      <c r="Z56" s="46">
        <f t="shared" si="2"/>
        <v>0</v>
      </c>
      <c r="AA56" s="46">
        <f t="shared" si="3"/>
        <v>0</v>
      </c>
      <c r="AB56" s="46">
        <f t="shared" si="4"/>
        <v>0</v>
      </c>
      <c r="AC56" s="44">
        <f t="shared" si="9"/>
        <v>0</v>
      </c>
      <c r="AD56" s="42">
        <f t="shared" si="10"/>
        <v>0</v>
      </c>
      <c r="AE56" s="22" t="str">
        <f t="shared" si="5"/>
        <v xml:space="preserve"> </v>
      </c>
    </row>
    <row r="57" spans="1:36" ht="18.75">
      <c r="A57" s="29" t="s">
        <v>246</v>
      </c>
      <c r="B57" s="32"/>
      <c r="C57" s="40"/>
      <c r="D57" s="38"/>
      <c r="E57" s="32"/>
      <c r="F57" s="32"/>
      <c r="G57" s="32"/>
      <c r="H57" s="3"/>
      <c r="I57" s="3"/>
      <c r="J57" s="32"/>
      <c r="K57" s="48"/>
      <c r="L57" s="78"/>
      <c r="M57" s="41"/>
      <c r="N57" s="41"/>
      <c r="O57" s="41"/>
      <c r="P57" s="41"/>
      <c r="Q57" s="52">
        <f t="shared" si="6"/>
        <v>0</v>
      </c>
      <c r="R57" s="21" t="str">
        <f t="shared" si="7"/>
        <v xml:space="preserve"> </v>
      </c>
      <c r="S57" s="72" t="str">
        <f t="shared" ca="1" si="8"/>
        <v/>
      </c>
      <c r="T57" s="72" t="s">
        <v>194</v>
      </c>
      <c r="U57" s="3"/>
      <c r="X57" s="23">
        <f t="shared" si="0"/>
        <v>0</v>
      </c>
      <c r="Y57" s="46">
        <f t="shared" si="1"/>
        <v>0</v>
      </c>
      <c r="Z57" s="46">
        <f t="shared" si="2"/>
        <v>0</v>
      </c>
      <c r="AA57" s="46">
        <f t="shared" si="3"/>
        <v>0</v>
      </c>
      <c r="AB57" s="46">
        <f t="shared" si="4"/>
        <v>0</v>
      </c>
      <c r="AC57" s="44">
        <f t="shared" si="9"/>
        <v>0</v>
      </c>
      <c r="AD57" s="42">
        <f t="shared" si="10"/>
        <v>0</v>
      </c>
      <c r="AE57" s="22" t="str">
        <f t="shared" si="5"/>
        <v xml:space="preserve"> </v>
      </c>
    </row>
    <row r="58" spans="1:36" ht="18.75">
      <c r="A58" s="29" t="s">
        <v>247</v>
      </c>
      <c r="B58" s="32"/>
      <c r="C58" s="40"/>
      <c r="D58" s="38"/>
      <c r="E58" s="32"/>
      <c r="F58" s="32"/>
      <c r="G58" s="32"/>
      <c r="H58" s="3"/>
      <c r="I58" s="3"/>
      <c r="J58" s="32"/>
      <c r="K58" s="48"/>
      <c r="L58" s="78"/>
      <c r="M58" s="41"/>
      <c r="N58" s="41"/>
      <c r="O58" s="41"/>
      <c r="P58" s="41"/>
      <c r="Q58" s="52">
        <f t="shared" si="6"/>
        <v>0</v>
      </c>
      <c r="R58" s="21" t="str">
        <f t="shared" si="7"/>
        <v xml:space="preserve"> </v>
      </c>
      <c r="S58" s="72" t="str">
        <f t="shared" ca="1" si="8"/>
        <v/>
      </c>
      <c r="T58" s="72" t="s">
        <v>194</v>
      </c>
      <c r="U58" s="3"/>
      <c r="X58" s="23">
        <f t="shared" si="0"/>
        <v>0</v>
      </c>
      <c r="Y58" s="46">
        <f t="shared" si="1"/>
        <v>0</v>
      </c>
      <c r="Z58" s="46">
        <f t="shared" si="2"/>
        <v>0</v>
      </c>
      <c r="AA58" s="46">
        <f t="shared" si="3"/>
        <v>0</v>
      </c>
      <c r="AB58" s="46">
        <f t="shared" si="4"/>
        <v>0</v>
      </c>
      <c r="AC58" s="44">
        <f t="shared" si="9"/>
        <v>0</v>
      </c>
      <c r="AD58" s="42">
        <f t="shared" si="10"/>
        <v>0</v>
      </c>
      <c r="AE58" s="22" t="str">
        <f t="shared" si="5"/>
        <v xml:space="preserve"> </v>
      </c>
    </row>
    <row r="59" spans="1:36" ht="18.75">
      <c r="A59" s="29" t="s">
        <v>248</v>
      </c>
      <c r="B59" s="32"/>
      <c r="C59" s="40"/>
      <c r="D59" s="38"/>
      <c r="E59" s="32"/>
      <c r="F59" s="32"/>
      <c r="G59" s="32"/>
      <c r="H59" s="3"/>
      <c r="I59" s="3"/>
      <c r="J59" s="32"/>
      <c r="K59" s="48"/>
      <c r="L59" s="78"/>
      <c r="M59" s="41"/>
      <c r="N59" s="41"/>
      <c r="O59" s="41"/>
      <c r="P59" s="41"/>
      <c r="Q59" s="52">
        <f t="shared" si="6"/>
        <v>0</v>
      </c>
      <c r="R59" s="21" t="str">
        <f t="shared" si="7"/>
        <v xml:space="preserve"> </v>
      </c>
      <c r="S59" s="72" t="str">
        <f t="shared" ca="1" si="8"/>
        <v/>
      </c>
      <c r="T59" s="72" t="s">
        <v>194</v>
      </c>
      <c r="U59" s="3"/>
      <c r="X59" s="23">
        <f t="shared" si="0"/>
        <v>0</v>
      </c>
      <c r="Y59" s="46">
        <f t="shared" si="1"/>
        <v>0</v>
      </c>
      <c r="Z59" s="46">
        <f t="shared" si="2"/>
        <v>0</v>
      </c>
      <c r="AA59" s="46">
        <f t="shared" si="3"/>
        <v>0</v>
      </c>
      <c r="AB59" s="46">
        <f t="shared" si="4"/>
        <v>0</v>
      </c>
      <c r="AC59" s="44">
        <f t="shared" si="9"/>
        <v>0</v>
      </c>
      <c r="AD59" s="42">
        <f t="shared" si="10"/>
        <v>0</v>
      </c>
      <c r="AE59" s="22" t="str">
        <f t="shared" si="5"/>
        <v xml:space="preserve"> </v>
      </c>
    </row>
    <row r="60" spans="1:36" ht="18.75">
      <c r="A60" s="29" t="s">
        <v>249</v>
      </c>
      <c r="B60" s="32"/>
      <c r="C60" s="40"/>
      <c r="D60" s="38"/>
      <c r="E60" s="32"/>
      <c r="F60" s="32"/>
      <c r="G60" s="32"/>
      <c r="H60" s="3"/>
      <c r="I60" s="3"/>
      <c r="J60" s="32"/>
      <c r="K60" s="48"/>
      <c r="L60" s="78"/>
      <c r="M60" s="41"/>
      <c r="N60" s="41"/>
      <c r="O60" s="41"/>
      <c r="P60" s="41"/>
      <c r="Q60" s="52">
        <f t="shared" si="6"/>
        <v>0</v>
      </c>
      <c r="R60" s="21" t="str">
        <f t="shared" si="7"/>
        <v xml:space="preserve"> </v>
      </c>
      <c r="S60" s="72" t="str">
        <f t="shared" ca="1" si="8"/>
        <v/>
      </c>
      <c r="T60" s="72" t="s">
        <v>194</v>
      </c>
      <c r="U60" s="3"/>
      <c r="X60" s="23">
        <f t="shared" si="0"/>
        <v>0</v>
      </c>
      <c r="Y60" s="46">
        <f t="shared" si="1"/>
        <v>0</v>
      </c>
      <c r="Z60" s="46">
        <f t="shared" si="2"/>
        <v>0</v>
      </c>
      <c r="AA60" s="46">
        <f t="shared" si="3"/>
        <v>0</v>
      </c>
      <c r="AB60" s="46">
        <f t="shared" si="4"/>
        <v>0</v>
      </c>
      <c r="AC60" s="44">
        <f t="shared" si="9"/>
        <v>0</v>
      </c>
      <c r="AD60" s="42">
        <f t="shared" si="10"/>
        <v>0</v>
      </c>
      <c r="AE60" s="22" t="str">
        <f t="shared" si="5"/>
        <v xml:space="preserve"> </v>
      </c>
    </row>
    <row r="61" spans="1:36" ht="18.75">
      <c r="A61" s="29" t="s">
        <v>250</v>
      </c>
      <c r="B61" s="32"/>
      <c r="C61" s="40"/>
      <c r="D61" s="38"/>
      <c r="E61" s="32"/>
      <c r="F61" s="32"/>
      <c r="G61" s="32"/>
      <c r="H61" s="3"/>
      <c r="I61" s="50"/>
      <c r="J61" s="32"/>
      <c r="K61" s="48"/>
      <c r="L61" s="78"/>
      <c r="M61" s="41"/>
      <c r="N61" s="41"/>
      <c r="O61" s="41"/>
      <c r="P61" s="41"/>
      <c r="Q61" s="52">
        <f t="shared" si="6"/>
        <v>0</v>
      </c>
      <c r="R61" s="21" t="str">
        <f t="shared" si="7"/>
        <v xml:space="preserve"> </v>
      </c>
      <c r="S61" s="72" t="str">
        <f t="shared" ca="1" si="8"/>
        <v/>
      </c>
      <c r="T61" s="72" t="s">
        <v>194</v>
      </c>
      <c r="U61" s="3"/>
      <c r="X61" s="23">
        <f t="shared" si="0"/>
        <v>0</v>
      </c>
      <c r="Y61" s="46">
        <f t="shared" si="1"/>
        <v>0</v>
      </c>
      <c r="Z61" s="46">
        <f t="shared" si="2"/>
        <v>0</v>
      </c>
      <c r="AA61" s="46">
        <f t="shared" si="3"/>
        <v>0</v>
      </c>
      <c r="AB61" s="46">
        <f t="shared" si="4"/>
        <v>0</v>
      </c>
      <c r="AC61" s="44">
        <f t="shared" si="9"/>
        <v>0</v>
      </c>
      <c r="AD61" s="42">
        <f t="shared" si="10"/>
        <v>0</v>
      </c>
      <c r="AE61" s="22" t="str">
        <f t="shared" si="5"/>
        <v xml:space="preserve"> </v>
      </c>
    </row>
    <row r="62" spans="1:36" ht="18.75">
      <c r="A62" s="29" t="s">
        <v>251</v>
      </c>
      <c r="B62" s="32"/>
      <c r="C62" s="40"/>
      <c r="D62" s="38"/>
      <c r="E62" s="32"/>
      <c r="F62" s="32"/>
      <c r="G62" s="32"/>
      <c r="H62" s="3"/>
      <c r="I62" s="3"/>
      <c r="J62" s="32"/>
      <c r="K62" s="48"/>
      <c r="L62" s="78"/>
      <c r="M62" s="41"/>
      <c r="N62" s="41"/>
      <c r="O62" s="41"/>
      <c r="P62" s="41"/>
      <c r="Q62" s="52">
        <f t="shared" si="6"/>
        <v>0</v>
      </c>
      <c r="R62" s="21" t="str">
        <f t="shared" si="7"/>
        <v xml:space="preserve"> </v>
      </c>
      <c r="S62" s="72" t="str">
        <f t="shared" ca="1" si="8"/>
        <v/>
      </c>
      <c r="T62" s="72" t="s">
        <v>194</v>
      </c>
      <c r="U62" s="3"/>
      <c r="X62" s="23">
        <f t="shared" si="0"/>
        <v>0</v>
      </c>
      <c r="Y62" s="46">
        <f t="shared" si="1"/>
        <v>0</v>
      </c>
      <c r="Z62" s="46">
        <f t="shared" si="2"/>
        <v>0</v>
      </c>
      <c r="AA62" s="46">
        <f t="shared" si="3"/>
        <v>0</v>
      </c>
      <c r="AB62" s="46">
        <f t="shared" si="4"/>
        <v>0</v>
      </c>
      <c r="AC62" s="44">
        <f t="shared" si="9"/>
        <v>0</v>
      </c>
      <c r="AD62" s="42">
        <f t="shared" si="10"/>
        <v>0</v>
      </c>
      <c r="AE62" s="22" t="str">
        <f t="shared" si="5"/>
        <v xml:space="preserve"> </v>
      </c>
    </row>
    <row r="63" spans="1:36" ht="18.75">
      <c r="A63" s="29" t="s">
        <v>252</v>
      </c>
      <c r="B63" s="32"/>
      <c r="C63" s="40"/>
      <c r="D63" s="38"/>
      <c r="E63" s="32"/>
      <c r="F63" s="32"/>
      <c r="G63" s="32"/>
      <c r="H63" s="3"/>
      <c r="I63" s="3"/>
      <c r="J63" s="32"/>
      <c r="K63" s="48"/>
      <c r="L63" s="78"/>
      <c r="M63" s="41"/>
      <c r="N63" s="41"/>
      <c r="O63" s="41"/>
      <c r="P63" s="41"/>
      <c r="Q63" s="52">
        <f t="shared" si="6"/>
        <v>0</v>
      </c>
      <c r="R63" s="21" t="str">
        <f t="shared" si="7"/>
        <v xml:space="preserve"> </v>
      </c>
      <c r="S63" s="72" t="str">
        <f t="shared" ca="1" si="8"/>
        <v/>
      </c>
      <c r="T63" s="72" t="s">
        <v>194</v>
      </c>
      <c r="U63" s="3"/>
      <c r="X63" s="23">
        <f t="shared" si="0"/>
        <v>0</v>
      </c>
      <c r="Y63" s="46">
        <f t="shared" si="1"/>
        <v>0</v>
      </c>
      <c r="Z63" s="46">
        <f t="shared" si="2"/>
        <v>0</v>
      </c>
      <c r="AA63" s="46">
        <f t="shared" si="3"/>
        <v>0</v>
      </c>
      <c r="AB63" s="46">
        <f t="shared" si="4"/>
        <v>0</v>
      </c>
      <c r="AC63" s="44">
        <f t="shared" si="9"/>
        <v>0</v>
      </c>
      <c r="AD63" s="42">
        <f t="shared" si="10"/>
        <v>0</v>
      </c>
      <c r="AE63" s="22" t="str">
        <f t="shared" si="5"/>
        <v xml:space="preserve"> </v>
      </c>
    </row>
    <row r="64" spans="1:36" ht="18.75">
      <c r="A64" s="29" t="s">
        <v>253</v>
      </c>
      <c r="B64" s="32"/>
      <c r="C64" s="40"/>
      <c r="D64" s="38"/>
      <c r="E64" s="32"/>
      <c r="F64" s="32"/>
      <c r="G64" s="32"/>
      <c r="H64" s="3"/>
      <c r="I64" s="3"/>
      <c r="J64" s="32"/>
      <c r="K64" s="48"/>
      <c r="L64" s="78"/>
      <c r="M64" s="41"/>
      <c r="N64" s="41"/>
      <c r="O64" s="41"/>
      <c r="P64" s="41"/>
      <c r="Q64" s="52">
        <f t="shared" si="6"/>
        <v>0</v>
      </c>
      <c r="R64" s="21" t="str">
        <f t="shared" si="7"/>
        <v xml:space="preserve"> </v>
      </c>
      <c r="S64" s="72" t="str">
        <f t="shared" ca="1" si="8"/>
        <v/>
      </c>
      <c r="T64" s="72" t="s">
        <v>194</v>
      </c>
      <c r="U64" s="3"/>
      <c r="X64" s="23">
        <f t="shared" si="0"/>
        <v>0</v>
      </c>
      <c r="Y64" s="46">
        <f t="shared" si="1"/>
        <v>0</v>
      </c>
      <c r="Z64" s="46">
        <f t="shared" si="2"/>
        <v>0</v>
      </c>
      <c r="AA64" s="46">
        <f t="shared" si="3"/>
        <v>0</v>
      </c>
      <c r="AB64" s="46">
        <f t="shared" si="4"/>
        <v>0</v>
      </c>
      <c r="AC64" s="44">
        <f t="shared" si="9"/>
        <v>0</v>
      </c>
      <c r="AD64" s="42">
        <f t="shared" si="10"/>
        <v>0</v>
      </c>
      <c r="AE64" s="22" t="str">
        <f t="shared" si="5"/>
        <v xml:space="preserve"> </v>
      </c>
    </row>
    <row r="65" spans="1:31" ht="18.75">
      <c r="A65" s="29" t="s">
        <v>254</v>
      </c>
      <c r="B65" s="32"/>
      <c r="C65" s="40"/>
      <c r="D65" s="38"/>
      <c r="E65" s="32"/>
      <c r="F65" s="32"/>
      <c r="G65" s="32"/>
      <c r="H65" s="3"/>
      <c r="I65" s="3"/>
      <c r="J65" s="32"/>
      <c r="K65" s="48"/>
      <c r="L65" s="78"/>
      <c r="M65" s="41"/>
      <c r="N65" s="41"/>
      <c r="O65" s="41"/>
      <c r="P65" s="41"/>
      <c r="Q65" s="52">
        <f t="shared" si="6"/>
        <v>0</v>
      </c>
      <c r="R65" s="21" t="str">
        <f t="shared" si="7"/>
        <v xml:space="preserve"> </v>
      </c>
      <c r="S65" s="72" t="str">
        <f t="shared" ca="1" si="8"/>
        <v/>
      </c>
      <c r="T65" s="72" t="s">
        <v>194</v>
      </c>
      <c r="U65" s="3"/>
      <c r="X65" s="23">
        <f t="shared" si="0"/>
        <v>0</v>
      </c>
      <c r="Y65" s="46">
        <f t="shared" si="1"/>
        <v>0</v>
      </c>
      <c r="Z65" s="46">
        <f t="shared" si="2"/>
        <v>0</v>
      </c>
      <c r="AA65" s="46">
        <f t="shared" si="3"/>
        <v>0</v>
      </c>
      <c r="AB65" s="46">
        <f t="shared" si="4"/>
        <v>0</v>
      </c>
      <c r="AC65" s="44">
        <f t="shared" si="9"/>
        <v>0</v>
      </c>
      <c r="AD65" s="42">
        <f t="shared" si="10"/>
        <v>0</v>
      </c>
      <c r="AE65" s="22" t="str">
        <f t="shared" si="5"/>
        <v xml:space="preserve"> </v>
      </c>
    </row>
    <row r="66" spans="1:31" ht="18.75">
      <c r="A66" s="29" t="s">
        <v>255</v>
      </c>
      <c r="B66" s="32"/>
      <c r="C66" s="40"/>
      <c r="D66" s="38"/>
      <c r="E66" s="32"/>
      <c r="F66" s="32"/>
      <c r="G66" s="32"/>
      <c r="H66" s="3"/>
      <c r="I66" s="3"/>
      <c r="J66" s="32"/>
      <c r="K66" s="48"/>
      <c r="L66" s="78"/>
      <c r="M66" s="41"/>
      <c r="N66" s="41"/>
      <c r="O66" s="41"/>
      <c r="P66" s="41"/>
      <c r="Q66" s="52">
        <f t="shared" si="6"/>
        <v>0</v>
      </c>
      <c r="R66" s="21" t="str">
        <f t="shared" si="7"/>
        <v xml:space="preserve"> </v>
      </c>
      <c r="S66" s="72" t="str">
        <f t="shared" ca="1" si="8"/>
        <v/>
      </c>
      <c r="T66" s="72" t="s">
        <v>194</v>
      </c>
      <c r="U66" s="3"/>
      <c r="X66" s="23">
        <f t="shared" si="0"/>
        <v>0</v>
      </c>
      <c r="Y66" s="46">
        <f t="shared" si="1"/>
        <v>0</v>
      </c>
      <c r="Z66" s="46">
        <f t="shared" si="2"/>
        <v>0</v>
      </c>
      <c r="AA66" s="46">
        <f t="shared" si="3"/>
        <v>0</v>
      </c>
      <c r="AB66" s="46">
        <f t="shared" si="4"/>
        <v>0</v>
      </c>
      <c r="AC66" s="44">
        <f t="shared" si="9"/>
        <v>0</v>
      </c>
      <c r="AD66" s="42">
        <f t="shared" si="10"/>
        <v>0</v>
      </c>
      <c r="AE66" s="22" t="str">
        <f t="shared" si="5"/>
        <v xml:space="preserve"> </v>
      </c>
    </row>
    <row r="67" spans="1:31" ht="18.75">
      <c r="A67" s="29" t="s">
        <v>256</v>
      </c>
      <c r="B67" s="32"/>
      <c r="C67" s="40"/>
      <c r="D67" s="38"/>
      <c r="E67" s="32"/>
      <c r="F67" s="32"/>
      <c r="G67" s="32"/>
      <c r="H67" s="3"/>
      <c r="I67" s="3"/>
      <c r="J67" s="32"/>
      <c r="K67" s="48"/>
      <c r="L67" s="78"/>
      <c r="M67" s="41"/>
      <c r="N67" s="41"/>
      <c r="O67" s="41"/>
      <c r="P67" s="41"/>
      <c r="Q67" s="52">
        <f t="shared" si="6"/>
        <v>0</v>
      </c>
      <c r="R67" s="21" t="str">
        <f t="shared" si="7"/>
        <v xml:space="preserve"> </v>
      </c>
      <c r="S67" s="72" t="str">
        <f t="shared" ca="1" si="8"/>
        <v/>
      </c>
      <c r="T67" s="72" t="s">
        <v>194</v>
      </c>
      <c r="U67" s="3"/>
      <c r="X67" s="23">
        <f t="shared" si="0"/>
        <v>0</v>
      </c>
      <c r="Y67" s="46">
        <f t="shared" si="1"/>
        <v>0</v>
      </c>
      <c r="Z67" s="46">
        <f t="shared" si="2"/>
        <v>0</v>
      </c>
      <c r="AA67" s="46">
        <f t="shared" si="3"/>
        <v>0</v>
      </c>
      <c r="AB67" s="46">
        <f t="shared" si="4"/>
        <v>0</v>
      </c>
      <c r="AC67" s="44">
        <f t="shared" si="9"/>
        <v>0</v>
      </c>
      <c r="AD67" s="42">
        <f t="shared" si="10"/>
        <v>0</v>
      </c>
      <c r="AE67" s="22" t="str">
        <f t="shared" si="5"/>
        <v xml:space="preserve"> </v>
      </c>
    </row>
    <row r="68" spans="1:31" ht="18.75">
      <c r="A68" s="29" t="s">
        <v>257</v>
      </c>
      <c r="B68" s="32"/>
      <c r="C68" s="40"/>
      <c r="D68" s="38"/>
      <c r="E68" s="32"/>
      <c r="F68" s="32"/>
      <c r="G68" s="32"/>
      <c r="H68" s="3"/>
      <c r="I68" s="3"/>
      <c r="J68" s="32"/>
      <c r="K68" s="48"/>
      <c r="L68" s="78"/>
      <c r="M68" s="41"/>
      <c r="N68" s="41"/>
      <c r="O68" s="41"/>
      <c r="P68" s="41"/>
      <c r="Q68" s="52">
        <f t="shared" si="6"/>
        <v>0</v>
      </c>
      <c r="R68" s="21" t="str">
        <f t="shared" si="7"/>
        <v xml:space="preserve"> </v>
      </c>
      <c r="S68" s="72" t="str">
        <f t="shared" ca="1" si="8"/>
        <v/>
      </c>
      <c r="T68" s="72" t="s">
        <v>194</v>
      </c>
      <c r="U68" s="3"/>
      <c r="X68" s="23">
        <f t="shared" si="0"/>
        <v>0</v>
      </c>
      <c r="Y68" s="46">
        <f t="shared" si="1"/>
        <v>0</v>
      </c>
      <c r="Z68" s="46">
        <f t="shared" si="2"/>
        <v>0</v>
      </c>
      <c r="AA68" s="46">
        <f t="shared" si="3"/>
        <v>0</v>
      </c>
      <c r="AB68" s="46">
        <f t="shared" si="4"/>
        <v>0</v>
      </c>
      <c r="AC68" s="44">
        <f t="shared" si="9"/>
        <v>0</v>
      </c>
      <c r="AD68" s="42">
        <f t="shared" si="10"/>
        <v>0</v>
      </c>
      <c r="AE68" s="22" t="str">
        <f t="shared" si="5"/>
        <v xml:space="preserve"> </v>
      </c>
    </row>
    <row r="69" spans="1:31" ht="18.75">
      <c r="A69" s="29" t="s">
        <v>258</v>
      </c>
      <c r="B69" s="32"/>
      <c r="C69" s="40"/>
      <c r="D69" s="38"/>
      <c r="E69" s="32"/>
      <c r="F69" s="32"/>
      <c r="G69" s="32"/>
      <c r="H69" s="3"/>
      <c r="I69" s="3"/>
      <c r="J69" s="32"/>
      <c r="K69" s="48"/>
      <c r="L69" s="78"/>
      <c r="M69" s="41"/>
      <c r="N69" s="41"/>
      <c r="O69" s="41"/>
      <c r="P69" s="41"/>
      <c r="Q69" s="52">
        <f t="shared" si="6"/>
        <v>0</v>
      </c>
      <c r="R69" s="21" t="str">
        <f t="shared" si="7"/>
        <v xml:space="preserve"> </v>
      </c>
      <c r="S69" s="72" t="str">
        <f t="shared" ca="1" si="8"/>
        <v/>
      </c>
      <c r="T69" s="72" t="s">
        <v>194</v>
      </c>
      <c r="U69" s="3"/>
      <c r="X69" s="23">
        <f t="shared" si="0"/>
        <v>0</v>
      </c>
      <c r="Y69" s="46">
        <f t="shared" si="1"/>
        <v>0</v>
      </c>
      <c r="Z69" s="46">
        <f t="shared" si="2"/>
        <v>0</v>
      </c>
      <c r="AA69" s="46">
        <f t="shared" si="3"/>
        <v>0</v>
      </c>
      <c r="AB69" s="46">
        <f t="shared" si="4"/>
        <v>0</v>
      </c>
      <c r="AC69" s="44">
        <f t="shared" si="9"/>
        <v>0</v>
      </c>
      <c r="AD69" s="42">
        <f t="shared" si="10"/>
        <v>0</v>
      </c>
      <c r="AE69" s="22" t="str">
        <f t="shared" si="5"/>
        <v xml:space="preserve"> </v>
      </c>
    </row>
    <row r="70" spans="1:31" ht="18.75">
      <c r="A70" s="29" t="s">
        <v>259</v>
      </c>
      <c r="B70" s="32"/>
      <c r="C70" s="40"/>
      <c r="D70" s="38"/>
      <c r="E70" s="32"/>
      <c r="F70" s="32"/>
      <c r="G70" s="32"/>
      <c r="H70" s="3"/>
      <c r="I70" s="50"/>
      <c r="J70" s="32"/>
      <c r="K70" s="48"/>
      <c r="L70" s="78"/>
      <c r="M70" s="41"/>
      <c r="N70" s="41"/>
      <c r="O70" s="41"/>
      <c r="P70" s="41"/>
      <c r="Q70" s="52">
        <f t="shared" si="6"/>
        <v>0</v>
      </c>
      <c r="R70" s="21" t="str">
        <f t="shared" si="7"/>
        <v xml:space="preserve"> </v>
      </c>
      <c r="S70" s="72" t="str">
        <f t="shared" ca="1" si="8"/>
        <v/>
      </c>
      <c r="T70" s="72" t="s">
        <v>194</v>
      </c>
      <c r="U70" s="3"/>
      <c r="X70" s="23">
        <f t="shared" si="0"/>
        <v>0</v>
      </c>
      <c r="Y70" s="46">
        <f t="shared" si="1"/>
        <v>0</v>
      </c>
      <c r="Z70" s="46">
        <f t="shared" si="2"/>
        <v>0</v>
      </c>
      <c r="AA70" s="46">
        <f t="shared" si="3"/>
        <v>0</v>
      </c>
      <c r="AB70" s="46">
        <f t="shared" si="4"/>
        <v>0</v>
      </c>
      <c r="AC70" s="44">
        <f t="shared" si="9"/>
        <v>0</v>
      </c>
      <c r="AD70" s="42">
        <f t="shared" si="10"/>
        <v>0</v>
      </c>
      <c r="AE70" s="22" t="str">
        <f t="shared" si="5"/>
        <v xml:space="preserve"> </v>
      </c>
    </row>
    <row r="71" spans="1:31" ht="18.75">
      <c r="A71" s="29" t="s">
        <v>260</v>
      </c>
      <c r="B71" s="32"/>
      <c r="C71" s="40"/>
      <c r="D71" s="38"/>
      <c r="E71" s="32"/>
      <c r="F71" s="32"/>
      <c r="G71" s="32"/>
      <c r="H71" s="3"/>
      <c r="I71" s="50"/>
      <c r="J71" s="32"/>
      <c r="K71" s="48"/>
      <c r="L71" s="78"/>
      <c r="M71" s="41"/>
      <c r="N71" s="41"/>
      <c r="O71" s="41"/>
      <c r="P71" s="41"/>
      <c r="Q71" s="52">
        <f t="shared" si="6"/>
        <v>0</v>
      </c>
      <c r="R71" s="21" t="str">
        <f t="shared" si="7"/>
        <v xml:space="preserve"> </v>
      </c>
      <c r="S71" s="72" t="str">
        <f t="shared" ca="1" si="8"/>
        <v/>
      </c>
      <c r="T71" s="72" t="s">
        <v>194</v>
      </c>
      <c r="U71" s="3"/>
      <c r="X71" s="23">
        <f t="shared" si="0"/>
        <v>0</v>
      </c>
      <c r="Y71" s="46">
        <f t="shared" si="1"/>
        <v>0</v>
      </c>
      <c r="Z71" s="46">
        <f t="shared" si="2"/>
        <v>0</v>
      </c>
      <c r="AA71" s="46">
        <f t="shared" si="3"/>
        <v>0</v>
      </c>
      <c r="AB71" s="46">
        <f t="shared" si="4"/>
        <v>0</v>
      </c>
      <c r="AC71" s="44">
        <f t="shared" si="9"/>
        <v>0</v>
      </c>
      <c r="AD71" s="42">
        <f t="shared" si="10"/>
        <v>0</v>
      </c>
      <c r="AE71" s="22" t="str">
        <f t="shared" si="5"/>
        <v xml:space="preserve"> </v>
      </c>
    </row>
    <row r="72" spans="1:31" ht="18.75">
      <c r="A72" s="29" t="s">
        <v>261</v>
      </c>
      <c r="B72" s="32"/>
      <c r="C72" s="40"/>
      <c r="D72" s="38"/>
      <c r="E72" s="32"/>
      <c r="F72" s="32"/>
      <c r="G72" s="32"/>
      <c r="H72" s="3"/>
      <c r="I72" s="50"/>
      <c r="J72" s="32"/>
      <c r="K72" s="48"/>
      <c r="L72" s="78"/>
      <c r="M72" s="41"/>
      <c r="N72" s="41"/>
      <c r="O72" s="41"/>
      <c r="P72" s="41"/>
      <c r="Q72" s="52">
        <f t="shared" si="6"/>
        <v>0</v>
      </c>
      <c r="R72" s="21" t="str">
        <f t="shared" si="7"/>
        <v xml:space="preserve"> </v>
      </c>
      <c r="S72" s="72" t="str">
        <f t="shared" ca="1" si="8"/>
        <v/>
      </c>
      <c r="T72" s="72" t="s">
        <v>194</v>
      </c>
      <c r="U72" s="3"/>
      <c r="X72" s="23">
        <f t="shared" si="0"/>
        <v>0</v>
      </c>
      <c r="Y72" s="46">
        <f t="shared" si="1"/>
        <v>0</v>
      </c>
      <c r="Z72" s="46">
        <f t="shared" si="2"/>
        <v>0</v>
      </c>
      <c r="AA72" s="46">
        <f t="shared" si="3"/>
        <v>0</v>
      </c>
      <c r="AB72" s="46">
        <f t="shared" si="4"/>
        <v>0</v>
      </c>
      <c r="AC72" s="44">
        <f t="shared" si="9"/>
        <v>0</v>
      </c>
      <c r="AD72" s="42">
        <f t="shared" si="10"/>
        <v>0</v>
      </c>
      <c r="AE72" s="22" t="str">
        <f t="shared" si="5"/>
        <v xml:space="preserve"> </v>
      </c>
    </row>
    <row r="73" spans="1:31" ht="18.75">
      <c r="A73" s="29" t="s">
        <v>262</v>
      </c>
      <c r="B73" s="32"/>
      <c r="C73" s="40"/>
      <c r="D73" s="38"/>
      <c r="E73" s="32"/>
      <c r="F73" s="32"/>
      <c r="G73" s="32"/>
      <c r="H73" s="21"/>
      <c r="I73" s="3"/>
      <c r="J73" s="32"/>
      <c r="K73" s="48"/>
      <c r="L73" s="78"/>
      <c r="M73" s="41"/>
      <c r="N73" s="41"/>
      <c r="O73" s="41"/>
      <c r="P73" s="41"/>
      <c r="Q73" s="52">
        <f t="shared" si="6"/>
        <v>0</v>
      </c>
      <c r="R73" s="21" t="str">
        <f t="shared" si="7"/>
        <v xml:space="preserve"> </v>
      </c>
      <c r="S73" s="72" t="str">
        <f t="shared" ca="1" si="8"/>
        <v/>
      </c>
      <c r="T73" s="72" t="s">
        <v>194</v>
      </c>
      <c r="U73" s="3"/>
      <c r="X73" s="23">
        <f t="shared" si="0"/>
        <v>0</v>
      </c>
      <c r="Y73" s="46">
        <f t="shared" si="1"/>
        <v>0</v>
      </c>
      <c r="Z73" s="46">
        <f t="shared" si="2"/>
        <v>0</v>
      </c>
      <c r="AA73" s="46">
        <f t="shared" si="3"/>
        <v>0</v>
      </c>
      <c r="AB73" s="46">
        <f t="shared" si="4"/>
        <v>0</v>
      </c>
      <c r="AC73" s="44">
        <f t="shared" si="9"/>
        <v>0</v>
      </c>
      <c r="AD73" s="42">
        <f t="shared" si="10"/>
        <v>0</v>
      </c>
      <c r="AE73" s="22" t="str">
        <f t="shared" si="5"/>
        <v xml:space="preserve"> </v>
      </c>
    </row>
    <row r="74" spans="1:31" ht="18.75">
      <c r="A74" s="29" t="s">
        <v>263</v>
      </c>
      <c r="B74" s="32"/>
      <c r="C74" s="40"/>
      <c r="D74" s="38"/>
      <c r="E74" s="32"/>
      <c r="F74" s="32"/>
      <c r="G74" s="32"/>
      <c r="H74" s="21"/>
      <c r="I74" s="50"/>
      <c r="J74" s="32"/>
      <c r="K74" s="48"/>
      <c r="L74" s="78"/>
      <c r="M74" s="41"/>
      <c r="N74" s="41"/>
      <c r="O74" s="41"/>
      <c r="P74" s="41"/>
      <c r="Q74" s="52">
        <f t="shared" si="6"/>
        <v>0</v>
      </c>
      <c r="R74" s="21" t="str">
        <f t="shared" si="7"/>
        <v xml:space="preserve"> </v>
      </c>
      <c r="S74" s="72" t="str">
        <f t="shared" ca="1" si="8"/>
        <v/>
      </c>
      <c r="T74" s="72" t="s">
        <v>194</v>
      </c>
      <c r="U74" s="3"/>
      <c r="X74" s="23">
        <f t="shared" si="0"/>
        <v>0</v>
      </c>
      <c r="Y74" s="46">
        <f t="shared" si="1"/>
        <v>0</v>
      </c>
      <c r="Z74" s="46">
        <f t="shared" si="2"/>
        <v>0</v>
      </c>
      <c r="AA74" s="46">
        <f t="shared" si="3"/>
        <v>0</v>
      </c>
      <c r="AB74" s="46">
        <f t="shared" si="4"/>
        <v>0</v>
      </c>
      <c r="AC74" s="44">
        <f t="shared" si="9"/>
        <v>0</v>
      </c>
      <c r="AD74" s="42">
        <f t="shared" si="10"/>
        <v>0</v>
      </c>
      <c r="AE74" s="22" t="str">
        <f t="shared" si="5"/>
        <v xml:space="preserve"> </v>
      </c>
    </row>
    <row r="75" spans="1:31" ht="18.75">
      <c r="A75" s="29" t="s">
        <v>264</v>
      </c>
      <c r="B75" s="32"/>
      <c r="C75" s="40"/>
      <c r="D75" s="38"/>
      <c r="E75" s="32"/>
      <c r="F75" s="32"/>
      <c r="G75" s="32"/>
      <c r="H75" s="21"/>
      <c r="I75" s="3"/>
      <c r="J75" s="32"/>
      <c r="K75" s="48"/>
      <c r="L75" s="78"/>
      <c r="M75" s="41"/>
      <c r="N75" s="41"/>
      <c r="O75" s="41"/>
      <c r="P75" s="41"/>
      <c r="Q75" s="52">
        <f t="shared" si="6"/>
        <v>0</v>
      </c>
      <c r="R75" s="21" t="str">
        <f t="shared" si="7"/>
        <v xml:space="preserve"> </v>
      </c>
      <c r="S75" s="72" t="str">
        <f t="shared" ca="1" si="8"/>
        <v/>
      </c>
      <c r="T75" s="72" t="s">
        <v>194</v>
      </c>
      <c r="U75" s="3"/>
      <c r="X75" s="23">
        <f t="shared" si="0"/>
        <v>0</v>
      </c>
      <c r="Y75" s="46">
        <f t="shared" si="1"/>
        <v>0</v>
      </c>
      <c r="Z75" s="46">
        <f t="shared" si="2"/>
        <v>0</v>
      </c>
      <c r="AA75" s="46">
        <f t="shared" si="3"/>
        <v>0</v>
      </c>
      <c r="AB75" s="46">
        <f t="shared" si="4"/>
        <v>0</v>
      </c>
      <c r="AC75" s="44">
        <f t="shared" si="9"/>
        <v>0</v>
      </c>
      <c r="AD75" s="42">
        <f t="shared" si="10"/>
        <v>0</v>
      </c>
      <c r="AE75" s="22" t="str">
        <f t="shared" si="5"/>
        <v xml:space="preserve"> </v>
      </c>
    </row>
    <row r="76" spans="1:31" ht="18.75">
      <c r="A76" s="29" t="s">
        <v>265</v>
      </c>
      <c r="B76" s="32"/>
      <c r="C76" s="40"/>
      <c r="D76" s="38"/>
      <c r="E76" s="32"/>
      <c r="F76" s="32"/>
      <c r="G76" s="32"/>
      <c r="H76" s="21"/>
      <c r="I76" s="3"/>
      <c r="J76" s="32"/>
      <c r="K76" s="48"/>
      <c r="L76" s="78"/>
      <c r="M76" s="41"/>
      <c r="N76" s="41"/>
      <c r="O76" s="41"/>
      <c r="P76" s="41"/>
      <c r="Q76" s="52">
        <f t="shared" si="6"/>
        <v>0</v>
      </c>
      <c r="R76" s="21" t="str">
        <f t="shared" si="7"/>
        <v xml:space="preserve"> </v>
      </c>
      <c r="S76" s="72" t="str">
        <f t="shared" ca="1" si="8"/>
        <v/>
      </c>
      <c r="T76" s="72" t="s">
        <v>194</v>
      </c>
      <c r="U76" s="3"/>
      <c r="X76" s="23">
        <f t="shared" si="0"/>
        <v>0</v>
      </c>
      <c r="Y76" s="46">
        <f t="shared" si="1"/>
        <v>0</v>
      </c>
      <c r="Z76" s="46">
        <f t="shared" si="2"/>
        <v>0</v>
      </c>
      <c r="AA76" s="46">
        <f t="shared" si="3"/>
        <v>0</v>
      </c>
      <c r="AB76" s="46">
        <f t="shared" si="4"/>
        <v>0</v>
      </c>
      <c r="AC76" s="44">
        <f t="shared" si="9"/>
        <v>0</v>
      </c>
      <c r="AD76" s="42">
        <f t="shared" si="10"/>
        <v>0</v>
      </c>
      <c r="AE76" s="22" t="str">
        <f t="shared" si="5"/>
        <v xml:space="preserve"> </v>
      </c>
    </row>
    <row r="77" spans="1:31" ht="18.75">
      <c r="A77" s="29" t="s">
        <v>266</v>
      </c>
      <c r="B77" s="32"/>
      <c r="C77" s="40"/>
      <c r="D77" s="38"/>
      <c r="E77" s="32"/>
      <c r="F77" s="32"/>
      <c r="G77" s="32"/>
      <c r="H77" s="21"/>
      <c r="I77" s="3"/>
      <c r="J77" s="32"/>
      <c r="K77" s="48"/>
      <c r="L77" s="78"/>
      <c r="M77" s="41"/>
      <c r="N77" s="41"/>
      <c r="O77" s="41"/>
      <c r="P77" s="41"/>
      <c r="Q77" s="52">
        <f t="shared" si="6"/>
        <v>0</v>
      </c>
      <c r="R77" s="21" t="str">
        <f t="shared" si="7"/>
        <v xml:space="preserve"> </v>
      </c>
      <c r="S77" s="72" t="str">
        <f t="shared" ca="1" si="8"/>
        <v/>
      </c>
      <c r="T77" s="72" t="s">
        <v>194</v>
      </c>
      <c r="U77" s="3"/>
      <c r="X77" s="23">
        <f t="shared" si="0"/>
        <v>0</v>
      </c>
      <c r="Y77" s="46">
        <f t="shared" si="1"/>
        <v>0</v>
      </c>
      <c r="Z77" s="46">
        <f t="shared" si="2"/>
        <v>0</v>
      </c>
      <c r="AA77" s="46">
        <f t="shared" si="3"/>
        <v>0</v>
      </c>
      <c r="AB77" s="46">
        <f t="shared" si="4"/>
        <v>0</v>
      </c>
      <c r="AC77" s="44">
        <f t="shared" si="9"/>
        <v>0</v>
      </c>
      <c r="AD77" s="42">
        <f t="shared" si="10"/>
        <v>0</v>
      </c>
      <c r="AE77" s="22" t="str">
        <f t="shared" si="5"/>
        <v xml:space="preserve"> </v>
      </c>
    </row>
    <row r="78" spans="1:31" ht="18.75">
      <c r="A78" s="29" t="s">
        <v>267</v>
      </c>
      <c r="B78" s="32"/>
      <c r="C78" s="40"/>
      <c r="D78" s="38"/>
      <c r="E78" s="32"/>
      <c r="F78" s="32"/>
      <c r="G78" s="32"/>
      <c r="H78" s="32"/>
      <c r="I78" s="3"/>
      <c r="J78" s="32"/>
      <c r="K78" s="48"/>
      <c r="L78" s="78"/>
      <c r="M78" s="41"/>
      <c r="N78" s="41"/>
      <c r="O78" s="41"/>
      <c r="P78" s="41"/>
      <c r="Q78" s="52">
        <f t="shared" si="6"/>
        <v>0</v>
      </c>
      <c r="R78" s="21" t="str">
        <f t="shared" si="7"/>
        <v xml:space="preserve"> </v>
      </c>
      <c r="S78" s="72" t="str">
        <f t="shared" ca="1" si="8"/>
        <v/>
      </c>
      <c r="T78" s="72" t="s">
        <v>194</v>
      </c>
      <c r="U78" s="3"/>
      <c r="X78" s="23">
        <f t="shared" si="0"/>
        <v>0</v>
      </c>
      <c r="Y78" s="46">
        <f t="shared" si="1"/>
        <v>0</v>
      </c>
      <c r="Z78" s="46">
        <f t="shared" si="2"/>
        <v>0</v>
      </c>
      <c r="AA78" s="46">
        <f t="shared" si="3"/>
        <v>0</v>
      </c>
      <c r="AB78" s="46">
        <f t="shared" si="4"/>
        <v>0</v>
      </c>
      <c r="AC78" s="44">
        <f t="shared" si="9"/>
        <v>0</v>
      </c>
      <c r="AD78" s="42">
        <f t="shared" si="10"/>
        <v>0</v>
      </c>
      <c r="AE78" s="22" t="str">
        <f t="shared" si="5"/>
        <v xml:space="preserve"> </v>
      </c>
    </row>
    <row r="79" spans="1:31" ht="18.75">
      <c r="A79" s="29" t="s">
        <v>268</v>
      </c>
      <c r="B79" s="32"/>
      <c r="C79" s="40"/>
      <c r="D79" s="38"/>
      <c r="E79" s="32"/>
      <c r="F79" s="32"/>
      <c r="G79" s="32"/>
      <c r="H79" s="32"/>
      <c r="I79" s="3"/>
      <c r="J79" s="32"/>
      <c r="K79" s="48"/>
      <c r="L79" s="78"/>
      <c r="M79" s="41"/>
      <c r="N79" s="41"/>
      <c r="O79" s="41"/>
      <c r="P79" s="41"/>
      <c r="Q79" s="52">
        <f t="shared" si="6"/>
        <v>0</v>
      </c>
      <c r="R79" s="21" t="str">
        <f t="shared" si="7"/>
        <v xml:space="preserve"> </v>
      </c>
      <c r="S79" s="72" t="str">
        <f t="shared" ca="1" si="8"/>
        <v/>
      </c>
      <c r="T79" s="72" t="s">
        <v>194</v>
      </c>
      <c r="U79" s="3"/>
      <c r="X79" s="23">
        <f t="shared" si="0"/>
        <v>0</v>
      </c>
      <c r="Y79" s="46">
        <f t="shared" si="1"/>
        <v>0</v>
      </c>
      <c r="Z79" s="46">
        <f t="shared" si="2"/>
        <v>0</v>
      </c>
      <c r="AA79" s="46">
        <f t="shared" si="3"/>
        <v>0</v>
      </c>
      <c r="AB79" s="46">
        <f t="shared" si="4"/>
        <v>0</v>
      </c>
      <c r="AC79" s="44">
        <f t="shared" si="9"/>
        <v>0</v>
      </c>
      <c r="AD79" s="42">
        <f t="shared" si="10"/>
        <v>0</v>
      </c>
      <c r="AE79" s="22" t="str">
        <f t="shared" si="5"/>
        <v xml:space="preserve"> </v>
      </c>
    </row>
    <row r="80" spans="1:31" ht="18.75">
      <c r="A80" s="29" t="s">
        <v>269</v>
      </c>
      <c r="B80" s="32"/>
      <c r="C80" s="40"/>
      <c r="D80" s="38"/>
      <c r="E80" s="32"/>
      <c r="F80" s="32"/>
      <c r="G80" s="32"/>
      <c r="H80" s="32"/>
      <c r="I80" s="3"/>
      <c r="J80" s="32"/>
      <c r="K80" s="48"/>
      <c r="L80" s="78"/>
      <c r="M80" s="41"/>
      <c r="N80" s="41"/>
      <c r="O80" s="41"/>
      <c r="P80" s="41"/>
      <c r="Q80" s="52">
        <f t="shared" si="6"/>
        <v>0</v>
      </c>
      <c r="R80" s="21" t="str">
        <f t="shared" si="7"/>
        <v xml:space="preserve"> </v>
      </c>
      <c r="S80" s="72" t="str">
        <f t="shared" ca="1" si="8"/>
        <v/>
      </c>
      <c r="T80" s="72" t="s">
        <v>194</v>
      </c>
      <c r="U80" s="3"/>
      <c r="X80" s="23">
        <f t="shared" si="0"/>
        <v>0</v>
      </c>
      <c r="Y80" s="46">
        <f t="shared" si="1"/>
        <v>0</v>
      </c>
      <c r="Z80" s="46">
        <f t="shared" si="2"/>
        <v>0</v>
      </c>
      <c r="AA80" s="46">
        <f t="shared" si="3"/>
        <v>0</v>
      </c>
      <c r="AB80" s="46">
        <f t="shared" si="4"/>
        <v>0</v>
      </c>
      <c r="AC80" s="44">
        <f t="shared" si="9"/>
        <v>0</v>
      </c>
      <c r="AD80" s="42">
        <f t="shared" si="10"/>
        <v>0</v>
      </c>
      <c r="AE80" s="22" t="str">
        <f t="shared" si="5"/>
        <v xml:space="preserve"> </v>
      </c>
    </row>
    <row r="81" spans="1:31" ht="18.75">
      <c r="A81" s="29" t="s">
        <v>270</v>
      </c>
      <c r="B81" s="32"/>
      <c r="C81" s="40"/>
      <c r="D81" s="38"/>
      <c r="E81" s="32"/>
      <c r="F81" s="32"/>
      <c r="G81" s="32"/>
      <c r="H81" s="32"/>
      <c r="I81" s="3"/>
      <c r="J81" s="32"/>
      <c r="K81" s="48"/>
      <c r="L81" s="78"/>
      <c r="M81" s="41"/>
      <c r="N81" s="41"/>
      <c r="O81" s="41"/>
      <c r="P81" s="41"/>
      <c r="Q81" s="52">
        <f t="shared" si="6"/>
        <v>0</v>
      </c>
      <c r="R81" s="21" t="str">
        <f t="shared" si="7"/>
        <v xml:space="preserve"> </v>
      </c>
      <c r="S81" s="72" t="str">
        <f t="shared" ca="1" si="8"/>
        <v/>
      </c>
      <c r="T81" s="72" t="s">
        <v>194</v>
      </c>
      <c r="U81" s="3"/>
      <c r="X81" s="23">
        <f t="shared" si="0"/>
        <v>0</v>
      </c>
      <c r="Y81" s="46">
        <f t="shared" si="1"/>
        <v>0</v>
      </c>
      <c r="Z81" s="46">
        <f t="shared" si="2"/>
        <v>0</v>
      </c>
      <c r="AA81" s="46">
        <f t="shared" si="3"/>
        <v>0</v>
      </c>
      <c r="AB81" s="46">
        <f t="shared" si="4"/>
        <v>0</v>
      </c>
      <c r="AC81" s="44">
        <f t="shared" si="9"/>
        <v>0</v>
      </c>
      <c r="AD81" s="42">
        <f t="shared" si="10"/>
        <v>0</v>
      </c>
      <c r="AE81" s="22" t="str">
        <f t="shared" si="5"/>
        <v xml:space="preserve"> </v>
      </c>
    </row>
    <row r="82" spans="1:31" ht="18.75">
      <c r="A82" s="29" t="s">
        <v>271</v>
      </c>
      <c r="B82" s="32"/>
      <c r="C82" s="40"/>
      <c r="D82" s="38"/>
      <c r="E82" s="32"/>
      <c r="F82" s="32"/>
      <c r="G82" s="32"/>
      <c r="H82" s="32"/>
      <c r="I82" s="3"/>
      <c r="J82" s="32"/>
      <c r="K82" s="48"/>
      <c r="L82" s="78"/>
      <c r="M82" s="41"/>
      <c r="N82" s="41"/>
      <c r="O82" s="41"/>
      <c r="P82" s="41"/>
      <c r="Q82" s="52">
        <f t="shared" si="6"/>
        <v>0</v>
      </c>
      <c r="R82" s="21" t="str">
        <f t="shared" si="7"/>
        <v xml:space="preserve"> </v>
      </c>
      <c r="S82" s="72" t="str">
        <f t="shared" ca="1" si="8"/>
        <v/>
      </c>
      <c r="T82" s="72" t="s">
        <v>194</v>
      </c>
      <c r="U82" s="3"/>
      <c r="X82" s="23">
        <f t="shared" ref="X82:X108" si="11">SUMPRODUCT(ISTEXT(B82)*1)</f>
        <v>0</v>
      </c>
      <c r="Y82" s="46">
        <f t="shared" ref="Y82:Y108" si="12">IF(M82=$AH$19,0.25,0)</f>
        <v>0</v>
      </c>
      <c r="Z82" s="46">
        <f t="shared" ref="Z82:Z108" si="13">IF(N82=$AI$19,0.25,0)</f>
        <v>0</v>
      </c>
      <c r="AA82" s="46">
        <f t="shared" ref="AA82:AA108" si="14">IF(O82=$AJ$19,0.25,0)</f>
        <v>0</v>
      </c>
      <c r="AB82" s="46">
        <f t="shared" ref="AB82:AB108" si="15">IF(P82=$AK$19,0.25,0)</f>
        <v>0</v>
      </c>
      <c r="AC82" s="44">
        <f t="shared" si="9"/>
        <v>0</v>
      </c>
      <c r="AD82" s="42">
        <f t="shared" si="10"/>
        <v>0</v>
      </c>
      <c r="AE82" s="22" t="str">
        <f t="shared" ref="AE82:AE117" si="16">IF(AD82=2,"T",IF(AD82=1.75,"AV",IF(AD82=1.5,"EC",IF(AD82=1.25,"EC",IF(AD82=1,"ND",IF(AD82=0," "))))))</f>
        <v xml:space="preserve"> </v>
      </c>
    </row>
    <row r="83" spans="1:31" ht="18.75">
      <c r="A83" s="29" t="s">
        <v>272</v>
      </c>
      <c r="B83" s="32"/>
      <c r="C83" s="40"/>
      <c r="D83" s="38"/>
      <c r="E83" s="32"/>
      <c r="F83" s="32"/>
      <c r="G83" s="32"/>
      <c r="H83" s="32"/>
      <c r="I83" s="3"/>
      <c r="J83" s="32"/>
      <c r="K83" s="48"/>
      <c r="L83" s="78"/>
      <c r="M83" s="41"/>
      <c r="N83" s="41"/>
      <c r="O83" s="41"/>
      <c r="P83" s="41"/>
      <c r="Q83" s="52">
        <f t="shared" ref="Q83:Q117" si="17">AC83</f>
        <v>0</v>
      </c>
      <c r="R83" s="21" t="str">
        <f t="shared" ref="R83:R117" si="18">AE83</f>
        <v xml:space="preserve"> </v>
      </c>
      <c r="S83" s="72" t="str">
        <f t="shared" ref="S83:S117" ca="1" si="19">IF(ISBLANK(P83)=TRUE,"",TODAY())</f>
        <v/>
      </c>
      <c r="T83" s="72" t="s">
        <v>194</v>
      </c>
      <c r="U83" s="3"/>
      <c r="X83" s="23">
        <f t="shared" si="11"/>
        <v>0</v>
      </c>
      <c r="Y83" s="46">
        <f t="shared" si="12"/>
        <v>0</v>
      </c>
      <c r="Z83" s="46">
        <f t="shared" si="13"/>
        <v>0</v>
      </c>
      <c r="AA83" s="46">
        <f t="shared" si="14"/>
        <v>0</v>
      </c>
      <c r="AB83" s="46">
        <f t="shared" si="15"/>
        <v>0</v>
      </c>
      <c r="AC83" s="44">
        <f t="shared" ref="AC83:AC117" si="20">SUM(Y83:AB83)</f>
        <v>0</v>
      </c>
      <c r="AD83" s="42">
        <f t="shared" ref="AD83:AD117" si="21">AC83+X83</f>
        <v>0</v>
      </c>
      <c r="AE83" s="22" t="str">
        <f t="shared" si="16"/>
        <v xml:space="preserve"> </v>
      </c>
    </row>
    <row r="84" spans="1:31" ht="18.75">
      <c r="A84" s="29" t="s">
        <v>273</v>
      </c>
      <c r="B84" s="32"/>
      <c r="C84" s="40"/>
      <c r="D84" s="38"/>
      <c r="E84" s="32"/>
      <c r="F84" s="32"/>
      <c r="G84" s="32"/>
      <c r="H84" s="32"/>
      <c r="I84" s="3"/>
      <c r="J84" s="32"/>
      <c r="K84" s="48"/>
      <c r="L84" s="78"/>
      <c r="M84" s="41"/>
      <c r="N84" s="41"/>
      <c r="O84" s="41"/>
      <c r="P84" s="41"/>
      <c r="Q84" s="52">
        <f t="shared" si="17"/>
        <v>0</v>
      </c>
      <c r="R84" s="21" t="str">
        <f t="shared" si="18"/>
        <v xml:space="preserve"> </v>
      </c>
      <c r="S84" s="72" t="str">
        <f t="shared" ca="1" si="19"/>
        <v/>
      </c>
      <c r="T84" s="72" t="s">
        <v>194</v>
      </c>
      <c r="U84" s="3"/>
      <c r="X84" s="23">
        <f t="shared" si="11"/>
        <v>0</v>
      </c>
      <c r="Y84" s="46">
        <f t="shared" si="12"/>
        <v>0</v>
      </c>
      <c r="Z84" s="46">
        <f t="shared" si="13"/>
        <v>0</v>
      </c>
      <c r="AA84" s="46">
        <f t="shared" si="14"/>
        <v>0</v>
      </c>
      <c r="AB84" s="46">
        <f t="shared" si="15"/>
        <v>0</v>
      </c>
      <c r="AC84" s="44">
        <f t="shared" si="20"/>
        <v>0</v>
      </c>
      <c r="AD84" s="42">
        <f t="shared" si="21"/>
        <v>0</v>
      </c>
      <c r="AE84" s="22" t="str">
        <f t="shared" si="16"/>
        <v xml:space="preserve"> </v>
      </c>
    </row>
    <row r="85" spans="1:31" ht="18.75">
      <c r="A85" s="29" t="s">
        <v>274</v>
      </c>
      <c r="B85" s="32"/>
      <c r="C85" s="40"/>
      <c r="D85" s="38"/>
      <c r="E85" s="32"/>
      <c r="F85" s="32"/>
      <c r="G85" s="32"/>
      <c r="H85" s="32"/>
      <c r="I85" s="3"/>
      <c r="J85" s="32"/>
      <c r="K85" s="48"/>
      <c r="L85" s="78"/>
      <c r="M85" s="41"/>
      <c r="N85" s="41"/>
      <c r="O85" s="41"/>
      <c r="P85" s="41"/>
      <c r="Q85" s="52">
        <f t="shared" si="17"/>
        <v>0</v>
      </c>
      <c r="R85" s="21" t="str">
        <f t="shared" si="18"/>
        <v xml:space="preserve"> </v>
      </c>
      <c r="S85" s="72" t="str">
        <f t="shared" ca="1" si="19"/>
        <v/>
      </c>
      <c r="T85" s="72" t="s">
        <v>194</v>
      </c>
      <c r="U85" s="3"/>
      <c r="X85" s="23">
        <f t="shared" si="11"/>
        <v>0</v>
      </c>
      <c r="Y85" s="46">
        <f t="shared" si="12"/>
        <v>0</v>
      </c>
      <c r="Z85" s="46">
        <f t="shared" si="13"/>
        <v>0</v>
      </c>
      <c r="AA85" s="46">
        <f t="shared" si="14"/>
        <v>0</v>
      </c>
      <c r="AB85" s="46">
        <f t="shared" si="15"/>
        <v>0</v>
      </c>
      <c r="AC85" s="44">
        <f t="shared" si="20"/>
        <v>0</v>
      </c>
      <c r="AD85" s="42">
        <f t="shared" si="21"/>
        <v>0</v>
      </c>
      <c r="AE85" s="22" t="str">
        <f t="shared" si="16"/>
        <v xml:space="preserve"> </v>
      </c>
    </row>
    <row r="86" spans="1:31" ht="18.75">
      <c r="A86" s="29" t="s">
        <v>275</v>
      </c>
      <c r="B86" s="32"/>
      <c r="C86" s="40"/>
      <c r="D86" s="38"/>
      <c r="E86" s="32"/>
      <c r="F86" s="32"/>
      <c r="G86" s="32"/>
      <c r="H86" s="32"/>
      <c r="I86" s="3"/>
      <c r="J86" s="32"/>
      <c r="K86" s="48"/>
      <c r="L86" s="78"/>
      <c r="M86" s="41"/>
      <c r="N86" s="41"/>
      <c r="O86" s="41"/>
      <c r="P86" s="41"/>
      <c r="Q86" s="52">
        <f t="shared" si="17"/>
        <v>0</v>
      </c>
      <c r="R86" s="21" t="str">
        <f t="shared" si="18"/>
        <v xml:space="preserve"> </v>
      </c>
      <c r="S86" s="72" t="str">
        <f t="shared" ca="1" si="19"/>
        <v/>
      </c>
      <c r="T86" s="72" t="s">
        <v>194</v>
      </c>
      <c r="U86" s="3"/>
      <c r="X86" s="23">
        <f t="shared" si="11"/>
        <v>0</v>
      </c>
      <c r="Y86" s="46">
        <f t="shared" si="12"/>
        <v>0</v>
      </c>
      <c r="Z86" s="46">
        <f t="shared" si="13"/>
        <v>0</v>
      </c>
      <c r="AA86" s="46">
        <f t="shared" si="14"/>
        <v>0</v>
      </c>
      <c r="AB86" s="46">
        <f t="shared" si="15"/>
        <v>0</v>
      </c>
      <c r="AC86" s="44">
        <f t="shared" si="20"/>
        <v>0</v>
      </c>
      <c r="AD86" s="42">
        <f t="shared" si="21"/>
        <v>0</v>
      </c>
      <c r="AE86" s="22" t="str">
        <f t="shared" si="16"/>
        <v xml:space="preserve"> </v>
      </c>
    </row>
    <row r="87" spans="1:31" ht="18.75">
      <c r="A87" s="29" t="s">
        <v>276</v>
      </c>
      <c r="B87" s="32"/>
      <c r="C87" s="40"/>
      <c r="D87" s="38"/>
      <c r="E87" s="32"/>
      <c r="F87" s="32"/>
      <c r="G87" s="32"/>
      <c r="H87" s="32"/>
      <c r="I87" s="3"/>
      <c r="J87" s="32"/>
      <c r="K87" s="48"/>
      <c r="L87" s="78"/>
      <c r="M87" s="41"/>
      <c r="N87" s="41"/>
      <c r="O87" s="41"/>
      <c r="P87" s="41"/>
      <c r="Q87" s="52">
        <f t="shared" si="17"/>
        <v>0</v>
      </c>
      <c r="R87" s="21" t="str">
        <f t="shared" si="18"/>
        <v xml:space="preserve"> </v>
      </c>
      <c r="S87" s="72" t="str">
        <f t="shared" ca="1" si="19"/>
        <v/>
      </c>
      <c r="T87" s="72" t="s">
        <v>194</v>
      </c>
      <c r="U87" s="3"/>
      <c r="X87" s="23">
        <f t="shared" si="11"/>
        <v>0</v>
      </c>
      <c r="Y87" s="46">
        <f t="shared" si="12"/>
        <v>0</v>
      </c>
      <c r="Z87" s="46">
        <f t="shared" si="13"/>
        <v>0</v>
      </c>
      <c r="AA87" s="46">
        <f t="shared" si="14"/>
        <v>0</v>
      </c>
      <c r="AB87" s="46">
        <f t="shared" si="15"/>
        <v>0</v>
      </c>
      <c r="AC87" s="44">
        <f t="shared" si="20"/>
        <v>0</v>
      </c>
      <c r="AD87" s="42">
        <f t="shared" si="21"/>
        <v>0</v>
      </c>
      <c r="AE87" s="22" t="str">
        <f t="shared" si="16"/>
        <v xml:space="preserve"> </v>
      </c>
    </row>
    <row r="88" spans="1:31" ht="18.75">
      <c r="A88" s="29" t="s">
        <v>277</v>
      </c>
      <c r="B88" s="32"/>
      <c r="C88" s="40"/>
      <c r="D88" s="38"/>
      <c r="E88" s="32"/>
      <c r="F88" s="32"/>
      <c r="G88" s="32"/>
      <c r="H88" s="32"/>
      <c r="I88" s="3"/>
      <c r="J88" s="32"/>
      <c r="K88" s="48"/>
      <c r="L88" s="78"/>
      <c r="M88" s="41"/>
      <c r="N88" s="41"/>
      <c r="O88" s="41"/>
      <c r="P88" s="41"/>
      <c r="Q88" s="52">
        <f t="shared" si="17"/>
        <v>0</v>
      </c>
      <c r="R88" s="21" t="str">
        <f t="shared" si="18"/>
        <v xml:space="preserve"> </v>
      </c>
      <c r="S88" s="72" t="str">
        <f t="shared" ca="1" si="19"/>
        <v/>
      </c>
      <c r="T88" s="72" t="s">
        <v>194</v>
      </c>
      <c r="U88" s="3"/>
      <c r="X88" s="23">
        <f t="shared" si="11"/>
        <v>0</v>
      </c>
      <c r="Y88" s="46">
        <f t="shared" si="12"/>
        <v>0</v>
      </c>
      <c r="Z88" s="46">
        <f t="shared" si="13"/>
        <v>0</v>
      </c>
      <c r="AA88" s="46">
        <f t="shared" si="14"/>
        <v>0</v>
      </c>
      <c r="AB88" s="46">
        <f t="shared" si="15"/>
        <v>0</v>
      </c>
      <c r="AC88" s="44">
        <f t="shared" si="20"/>
        <v>0</v>
      </c>
      <c r="AD88" s="42">
        <f t="shared" si="21"/>
        <v>0</v>
      </c>
      <c r="AE88" s="22" t="str">
        <f t="shared" si="16"/>
        <v xml:space="preserve"> </v>
      </c>
    </row>
    <row r="89" spans="1:31" ht="18.75">
      <c r="A89" s="29" t="s">
        <v>278</v>
      </c>
      <c r="B89" s="32"/>
      <c r="C89" s="40"/>
      <c r="D89" s="38"/>
      <c r="E89" s="32"/>
      <c r="F89" s="32"/>
      <c r="G89" s="32"/>
      <c r="H89" s="32"/>
      <c r="I89" s="3"/>
      <c r="J89" s="32"/>
      <c r="K89" s="48"/>
      <c r="L89" s="78"/>
      <c r="M89" s="41"/>
      <c r="N89" s="41"/>
      <c r="O89" s="41"/>
      <c r="P89" s="41"/>
      <c r="Q89" s="52">
        <f t="shared" si="17"/>
        <v>0</v>
      </c>
      <c r="R89" s="21" t="str">
        <f t="shared" si="18"/>
        <v xml:space="preserve"> </v>
      </c>
      <c r="S89" s="72" t="str">
        <f t="shared" ca="1" si="19"/>
        <v/>
      </c>
      <c r="T89" s="72" t="s">
        <v>194</v>
      </c>
      <c r="U89" s="3"/>
      <c r="X89" s="23">
        <f t="shared" si="11"/>
        <v>0</v>
      </c>
      <c r="Y89" s="46">
        <f t="shared" si="12"/>
        <v>0</v>
      </c>
      <c r="Z89" s="46">
        <f t="shared" si="13"/>
        <v>0</v>
      </c>
      <c r="AA89" s="46">
        <f t="shared" si="14"/>
        <v>0</v>
      </c>
      <c r="AB89" s="46">
        <f t="shared" si="15"/>
        <v>0</v>
      </c>
      <c r="AC89" s="44">
        <f t="shared" si="20"/>
        <v>0</v>
      </c>
      <c r="AD89" s="42">
        <f t="shared" si="21"/>
        <v>0</v>
      </c>
      <c r="AE89" s="22" t="str">
        <f t="shared" si="16"/>
        <v xml:space="preserve"> </v>
      </c>
    </row>
    <row r="90" spans="1:31" ht="18.75">
      <c r="A90" s="29" t="s">
        <v>279</v>
      </c>
      <c r="B90" s="32"/>
      <c r="C90" s="40"/>
      <c r="D90" s="38"/>
      <c r="E90" s="32"/>
      <c r="F90" s="32"/>
      <c r="G90" s="32"/>
      <c r="H90" s="32"/>
      <c r="I90" s="3"/>
      <c r="J90" s="32"/>
      <c r="K90" s="48"/>
      <c r="L90" s="78"/>
      <c r="M90" s="41"/>
      <c r="N90" s="41"/>
      <c r="O90" s="41"/>
      <c r="P90" s="41"/>
      <c r="Q90" s="52">
        <f t="shared" si="17"/>
        <v>0</v>
      </c>
      <c r="R90" s="21" t="str">
        <f t="shared" si="18"/>
        <v xml:space="preserve"> </v>
      </c>
      <c r="S90" s="72" t="str">
        <f t="shared" ca="1" si="19"/>
        <v/>
      </c>
      <c r="T90" s="72" t="s">
        <v>194</v>
      </c>
      <c r="U90" s="3"/>
      <c r="X90" s="23">
        <f t="shared" si="11"/>
        <v>0</v>
      </c>
      <c r="Y90" s="46">
        <f t="shared" si="12"/>
        <v>0</v>
      </c>
      <c r="Z90" s="46">
        <f t="shared" si="13"/>
        <v>0</v>
      </c>
      <c r="AA90" s="46">
        <f t="shared" si="14"/>
        <v>0</v>
      </c>
      <c r="AB90" s="46">
        <f t="shared" si="15"/>
        <v>0</v>
      </c>
      <c r="AC90" s="44">
        <f t="shared" si="20"/>
        <v>0</v>
      </c>
      <c r="AD90" s="42">
        <f t="shared" si="21"/>
        <v>0</v>
      </c>
      <c r="AE90" s="22" t="str">
        <f t="shared" si="16"/>
        <v xml:space="preserve"> </v>
      </c>
    </row>
    <row r="91" spans="1:31" ht="18.75">
      <c r="A91" s="29" t="s">
        <v>280</v>
      </c>
      <c r="B91" s="32"/>
      <c r="C91" s="40"/>
      <c r="D91" s="38"/>
      <c r="E91" s="32"/>
      <c r="F91" s="32"/>
      <c r="G91" s="32"/>
      <c r="H91" s="3"/>
      <c r="I91" s="3"/>
      <c r="J91" s="32"/>
      <c r="K91" s="48"/>
      <c r="L91" s="78"/>
      <c r="M91" s="41"/>
      <c r="N91" s="41"/>
      <c r="O91" s="41"/>
      <c r="P91" s="41"/>
      <c r="Q91" s="52">
        <f t="shared" si="17"/>
        <v>0</v>
      </c>
      <c r="R91" s="21" t="str">
        <f t="shared" si="18"/>
        <v xml:space="preserve"> </v>
      </c>
      <c r="S91" s="72" t="str">
        <f t="shared" ca="1" si="19"/>
        <v/>
      </c>
      <c r="T91" s="72" t="s">
        <v>194</v>
      </c>
      <c r="U91" s="3"/>
      <c r="X91" s="23">
        <f t="shared" si="11"/>
        <v>0</v>
      </c>
      <c r="Y91" s="46">
        <f t="shared" si="12"/>
        <v>0</v>
      </c>
      <c r="Z91" s="46">
        <f t="shared" si="13"/>
        <v>0</v>
      </c>
      <c r="AA91" s="46">
        <f t="shared" si="14"/>
        <v>0</v>
      </c>
      <c r="AB91" s="46">
        <f t="shared" si="15"/>
        <v>0</v>
      </c>
      <c r="AC91" s="44">
        <f t="shared" si="20"/>
        <v>0</v>
      </c>
      <c r="AD91" s="42">
        <f t="shared" si="21"/>
        <v>0</v>
      </c>
      <c r="AE91" s="22" t="str">
        <f t="shared" si="16"/>
        <v xml:space="preserve"> </v>
      </c>
    </row>
    <row r="92" spans="1:31" ht="18.75">
      <c r="A92" s="29" t="s">
        <v>281</v>
      </c>
      <c r="B92" s="32"/>
      <c r="C92" s="40"/>
      <c r="D92" s="38"/>
      <c r="E92" s="32"/>
      <c r="F92" s="32"/>
      <c r="G92" s="32"/>
      <c r="H92" s="32"/>
      <c r="I92" s="3"/>
      <c r="J92" s="32"/>
      <c r="K92" s="48"/>
      <c r="L92" s="78"/>
      <c r="M92" s="41"/>
      <c r="N92" s="41"/>
      <c r="O92" s="41"/>
      <c r="P92" s="41"/>
      <c r="Q92" s="52">
        <f t="shared" si="17"/>
        <v>0</v>
      </c>
      <c r="R92" s="21" t="str">
        <f t="shared" si="18"/>
        <v xml:space="preserve"> </v>
      </c>
      <c r="S92" s="72" t="str">
        <f t="shared" ca="1" si="19"/>
        <v/>
      </c>
      <c r="T92" s="72" t="s">
        <v>194</v>
      </c>
      <c r="U92" s="3"/>
      <c r="X92" s="23">
        <f t="shared" si="11"/>
        <v>0</v>
      </c>
      <c r="Y92" s="46">
        <f t="shared" si="12"/>
        <v>0</v>
      </c>
      <c r="Z92" s="46">
        <f t="shared" si="13"/>
        <v>0</v>
      </c>
      <c r="AA92" s="46">
        <f t="shared" si="14"/>
        <v>0</v>
      </c>
      <c r="AB92" s="46">
        <f t="shared" si="15"/>
        <v>0</v>
      </c>
      <c r="AC92" s="44">
        <f t="shared" si="20"/>
        <v>0</v>
      </c>
      <c r="AD92" s="42">
        <f t="shared" si="21"/>
        <v>0</v>
      </c>
      <c r="AE92" s="22" t="str">
        <f t="shared" si="16"/>
        <v xml:space="preserve"> </v>
      </c>
    </row>
    <row r="93" spans="1:31" ht="18.75">
      <c r="A93" s="29" t="s">
        <v>282</v>
      </c>
      <c r="B93" s="32"/>
      <c r="C93" s="40"/>
      <c r="D93" s="38"/>
      <c r="E93" s="32"/>
      <c r="F93" s="32"/>
      <c r="G93" s="32"/>
      <c r="H93" s="32"/>
      <c r="I93" s="50"/>
      <c r="J93" s="32"/>
      <c r="K93" s="48"/>
      <c r="L93" s="78"/>
      <c r="M93" s="41"/>
      <c r="N93" s="41"/>
      <c r="O93" s="41"/>
      <c r="P93" s="41"/>
      <c r="Q93" s="52">
        <f t="shared" si="17"/>
        <v>0</v>
      </c>
      <c r="R93" s="21" t="str">
        <f t="shared" si="18"/>
        <v xml:space="preserve"> </v>
      </c>
      <c r="S93" s="72" t="str">
        <f t="shared" ca="1" si="19"/>
        <v/>
      </c>
      <c r="T93" s="72" t="s">
        <v>194</v>
      </c>
      <c r="U93" s="3"/>
      <c r="X93" s="23">
        <f t="shared" si="11"/>
        <v>0</v>
      </c>
      <c r="Y93" s="46">
        <f t="shared" si="12"/>
        <v>0</v>
      </c>
      <c r="Z93" s="46">
        <f t="shared" si="13"/>
        <v>0</v>
      </c>
      <c r="AA93" s="46">
        <f t="shared" si="14"/>
        <v>0</v>
      </c>
      <c r="AB93" s="46">
        <f t="shared" si="15"/>
        <v>0</v>
      </c>
      <c r="AC93" s="44">
        <f t="shared" si="20"/>
        <v>0</v>
      </c>
      <c r="AD93" s="42">
        <f t="shared" si="21"/>
        <v>0</v>
      </c>
      <c r="AE93" s="22" t="str">
        <f t="shared" si="16"/>
        <v xml:space="preserve"> </v>
      </c>
    </row>
    <row r="94" spans="1:31" ht="18.75">
      <c r="A94" s="29" t="s">
        <v>283</v>
      </c>
      <c r="B94" s="32"/>
      <c r="C94" s="40"/>
      <c r="D94" s="38"/>
      <c r="E94" s="32"/>
      <c r="F94" s="32"/>
      <c r="G94" s="32"/>
      <c r="H94" s="32"/>
      <c r="I94" s="3"/>
      <c r="J94" s="32"/>
      <c r="K94" s="48"/>
      <c r="L94" s="78"/>
      <c r="M94" s="41"/>
      <c r="N94" s="41"/>
      <c r="O94" s="41"/>
      <c r="P94" s="41"/>
      <c r="Q94" s="52">
        <f t="shared" si="17"/>
        <v>0</v>
      </c>
      <c r="R94" s="21" t="str">
        <f t="shared" si="18"/>
        <v xml:space="preserve"> </v>
      </c>
      <c r="S94" s="72" t="str">
        <f t="shared" ca="1" si="19"/>
        <v/>
      </c>
      <c r="T94" s="72" t="s">
        <v>194</v>
      </c>
      <c r="U94" s="3"/>
      <c r="X94" s="23">
        <f t="shared" si="11"/>
        <v>0</v>
      </c>
      <c r="Y94" s="46">
        <f t="shared" si="12"/>
        <v>0</v>
      </c>
      <c r="Z94" s="46">
        <f t="shared" si="13"/>
        <v>0</v>
      </c>
      <c r="AA94" s="46">
        <f t="shared" si="14"/>
        <v>0</v>
      </c>
      <c r="AB94" s="46">
        <f t="shared" si="15"/>
        <v>0</v>
      </c>
      <c r="AC94" s="44">
        <f t="shared" si="20"/>
        <v>0</v>
      </c>
      <c r="AD94" s="42">
        <f t="shared" si="21"/>
        <v>0</v>
      </c>
      <c r="AE94" s="22" t="str">
        <f t="shared" si="16"/>
        <v xml:space="preserve"> </v>
      </c>
    </row>
    <row r="95" spans="1:31" ht="18.75">
      <c r="A95" s="29" t="s">
        <v>284</v>
      </c>
      <c r="B95" s="32"/>
      <c r="C95" s="40"/>
      <c r="D95" s="38"/>
      <c r="E95" s="32"/>
      <c r="F95" s="32"/>
      <c r="G95" s="32"/>
      <c r="H95" s="32"/>
      <c r="I95" s="3"/>
      <c r="J95" s="32"/>
      <c r="K95" s="48"/>
      <c r="L95" s="78"/>
      <c r="M95" s="41"/>
      <c r="N95" s="41"/>
      <c r="O95" s="41"/>
      <c r="P95" s="41"/>
      <c r="Q95" s="52">
        <f t="shared" si="17"/>
        <v>0</v>
      </c>
      <c r="R95" s="21" t="str">
        <f t="shared" si="18"/>
        <v xml:space="preserve"> </v>
      </c>
      <c r="S95" s="72" t="str">
        <f t="shared" ca="1" si="19"/>
        <v/>
      </c>
      <c r="T95" s="72" t="s">
        <v>194</v>
      </c>
      <c r="U95" s="3"/>
      <c r="X95" s="23">
        <f t="shared" si="11"/>
        <v>0</v>
      </c>
      <c r="Y95" s="46">
        <f t="shared" si="12"/>
        <v>0</v>
      </c>
      <c r="Z95" s="46">
        <f t="shared" si="13"/>
        <v>0</v>
      </c>
      <c r="AA95" s="46">
        <f t="shared" si="14"/>
        <v>0</v>
      </c>
      <c r="AB95" s="46">
        <f t="shared" si="15"/>
        <v>0</v>
      </c>
      <c r="AC95" s="44">
        <f t="shared" si="20"/>
        <v>0</v>
      </c>
      <c r="AD95" s="42">
        <f t="shared" si="21"/>
        <v>0</v>
      </c>
      <c r="AE95" s="22" t="str">
        <f t="shared" si="16"/>
        <v xml:space="preserve"> </v>
      </c>
    </row>
    <row r="96" spans="1:31" ht="18.75">
      <c r="A96" s="29" t="s">
        <v>285</v>
      </c>
      <c r="B96" s="32"/>
      <c r="C96" s="40"/>
      <c r="D96" s="38"/>
      <c r="E96" s="32"/>
      <c r="F96" s="32"/>
      <c r="G96" s="32"/>
      <c r="H96" s="32"/>
      <c r="I96" s="3"/>
      <c r="J96" s="32"/>
      <c r="K96" s="48"/>
      <c r="L96" s="78"/>
      <c r="M96" s="41"/>
      <c r="N96" s="41"/>
      <c r="O96" s="41"/>
      <c r="P96" s="41"/>
      <c r="Q96" s="52">
        <f t="shared" si="17"/>
        <v>0</v>
      </c>
      <c r="R96" s="21" t="str">
        <f t="shared" si="18"/>
        <v xml:space="preserve"> </v>
      </c>
      <c r="S96" s="72" t="str">
        <f t="shared" ca="1" si="19"/>
        <v/>
      </c>
      <c r="T96" s="72" t="s">
        <v>194</v>
      </c>
      <c r="U96" s="3"/>
      <c r="X96" s="23">
        <f t="shared" si="11"/>
        <v>0</v>
      </c>
      <c r="Y96" s="46">
        <f t="shared" si="12"/>
        <v>0</v>
      </c>
      <c r="Z96" s="46">
        <f t="shared" si="13"/>
        <v>0</v>
      </c>
      <c r="AA96" s="46">
        <f t="shared" si="14"/>
        <v>0</v>
      </c>
      <c r="AB96" s="46">
        <f t="shared" si="15"/>
        <v>0</v>
      </c>
      <c r="AC96" s="44">
        <f t="shared" si="20"/>
        <v>0</v>
      </c>
      <c r="AD96" s="42">
        <f t="shared" si="21"/>
        <v>0</v>
      </c>
      <c r="AE96" s="22" t="str">
        <f t="shared" si="16"/>
        <v xml:space="preserve"> </v>
      </c>
    </row>
    <row r="97" spans="1:45" ht="18.75">
      <c r="A97" s="29" t="s">
        <v>286</v>
      </c>
      <c r="B97" s="32"/>
      <c r="C97" s="40"/>
      <c r="D97" s="38"/>
      <c r="E97" s="32"/>
      <c r="F97" s="32"/>
      <c r="G97" s="32"/>
      <c r="H97" s="32"/>
      <c r="I97" s="50"/>
      <c r="J97" s="32"/>
      <c r="K97" s="48"/>
      <c r="L97" s="78"/>
      <c r="M97" s="41"/>
      <c r="N97" s="41"/>
      <c r="O97" s="41"/>
      <c r="P97" s="41"/>
      <c r="Q97" s="52">
        <f t="shared" si="17"/>
        <v>0</v>
      </c>
      <c r="R97" s="21" t="str">
        <f t="shared" si="18"/>
        <v xml:space="preserve"> </v>
      </c>
      <c r="S97" s="72" t="str">
        <f t="shared" ca="1" si="19"/>
        <v/>
      </c>
      <c r="T97" s="72" t="s">
        <v>194</v>
      </c>
      <c r="U97" s="3"/>
      <c r="X97" s="23">
        <f t="shared" si="11"/>
        <v>0</v>
      </c>
      <c r="Y97" s="46">
        <f t="shared" si="12"/>
        <v>0</v>
      </c>
      <c r="Z97" s="46">
        <f t="shared" si="13"/>
        <v>0</v>
      </c>
      <c r="AA97" s="46">
        <f t="shared" si="14"/>
        <v>0</v>
      </c>
      <c r="AB97" s="46">
        <f t="shared" si="15"/>
        <v>0</v>
      </c>
      <c r="AC97" s="44">
        <f t="shared" si="20"/>
        <v>0</v>
      </c>
      <c r="AD97" s="42">
        <f t="shared" si="21"/>
        <v>0</v>
      </c>
      <c r="AE97" s="22" t="str">
        <f t="shared" si="16"/>
        <v xml:space="preserve"> </v>
      </c>
    </row>
    <row r="98" spans="1:45" ht="18.75">
      <c r="A98" s="29" t="s">
        <v>287</v>
      </c>
      <c r="B98" s="32"/>
      <c r="C98" s="40"/>
      <c r="D98" s="38"/>
      <c r="E98" s="32"/>
      <c r="F98" s="32"/>
      <c r="G98" s="32"/>
      <c r="H98" s="32"/>
      <c r="I98" s="3"/>
      <c r="J98" s="32"/>
      <c r="K98" s="48"/>
      <c r="L98" s="78"/>
      <c r="M98" s="41"/>
      <c r="N98" s="41"/>
      <c r="O98" s="41"/>
      <c r="P98" s="41"/>
      <c r="Q98" s="52">
        <f t="shared" si="17"/>
        <v>0</v>
      </c>
      <c r="R98" s="21" t="str">
        <f t="shared" si="18"/>
        <v xml:space="preserve"> </v>
      </c>
      <c r="S98" s="72" t="str">
        <f t="shared" ca="1" si="19"/>
        <v/>
      </c>
      <c r="T98" s="72" t="s">
        <v>194</v>
      </c>
      <c r="U98" s="3"/>
      <c r="X98" s="23">
        <f t="shared" si="11"/>
        <v>0</v>
      </c>
      <c r="Y98" s="46">
        <f t="shared" si="12"/>
        <v>0</v>
      </c>
      <c r="Z98" s="46">
        <f t="shared" si="13"/>
        <v>0</v>
      </c>
      <c r="AA98" s="46">
        <f t="shared" si="14"/>
        <v>0</v>
      </c>
      <c r="AB98" s="46">
        <f t="shared" si="15"/>
        <v>0</v>
      </c>
      <c r="AC98" s="44">
        <f t="shared" si="20"/>
        <v>0</v>
      </c>
      <c r="AD98" s="42">
        <f t="shared" si="21"/>
        <v>0</v>
      </c>
      <c r="AE98" s="22" t="str">
        <f t="shared" si="16"/>
        <v xml:space="preserve"> </v>
      </c>
    </row>
    <row r="99" spans="1:45" ht="18.75">
      <c r="A99" s="29" t="s">
        <v>288</v>
      </c>
      <c r="B99" s="32"/>
      <c r="C99" s="40"/>
      <c r="D99" s="38"/>
      <c r="E99" s="32"/>
      <c r="F99" s="32"/>
      <c r="G99" s="32"/>
      <c r="H99" s="32"/>
      <c r="I99" s="3"/>
      <c r="J99" s="32"/>
      <c r="K99" s="48"/>
      <c r="L99" s="78"/>
      <c r="M99" s="41"/>
      <c r="N99" s="41"/>
      <c r="O99" s="41"/>
      <c r="P99" s="41"/>
      <c r="Q99" s="52">
        <f t="shared" si="17"/>
        <v>0</v>
      </c>
      <c r="R99" s="21" t="str">
        <f t="shared" si="18"/>
        <v xml:space="preserve"> </v>
      </c>
      <c r="S99" s="72" t="str">
        <f t="shared" ca="1" si="19"/>
        <v/>
      </c>
      <c r="T99" s="72" t="s">
        <v>194</v>
      </c>
      <c r="U99" s="3"/>
      <c r="X99" s="23">
        <f t="shared" si="11"/>
        <v>0</v>
      </c>
      <c r="Y99" s="46">
        <f t="shared" si="12"/>
        <v>0</v>
      </c>
      <c r="Z99" s="46">
        <f t="shared" si="13"/>
        <v>0</v>
      </c>
      <c r="AA99" s="46">
        <f t="shared" si="14"/>
        <v>0</v>
      </c>
      <c r="AB99" s="46">
        <f t="shared" si="15"/>
        <v>0</v>
      </c>
      <c r="AC99" s="44">
        <f t="shared" si="20"/>
        <v>0</v>
      </c>
      <c r="AD99" s="42">
        <f t="shared" si="21"/>
        <v>0</v>
      </c>
      <c r="AE99" s="22" t="str">
        <f t="shared" si="16"/>
        <v xml:space="preserve"> </v>
      </c>
    </row>
    <row r="100" spans="1:45" ht="18.75">
      <c r="A100" s="29" t="s">
        <v>289</v>
      </c>
      <c r="B100" s="32"/>
      <c r="C100" s="40"/>
      <c r="D100" s="38"/>
      <c r="E100" s="32"/>
      <c r="F100" s="32"/>
      <c r="G100" s="32"/>
      <c r="H100" s="21"/>
      <c r="I100" s="3"/>
      <c r="J100" s="32"/>
      <c r="K100" s="48"/>
      <c r="L100" s="78"/>
      <c r="M100" s="41"/>
      <c r="N100" s="41"/>
      <c r="O100" s="41"/>
      <c r="P100" s="41"/>
      <c r="Q100" s="52">
        <f t="shared" si="17"/>
        <v>0</v>
      </c>
      <c r="R100" s="21" t="str">
        <f t="shared" si="18"/>
        <v xml:space="preserve"> </v>
      </c>
      <c r="S100" s="72" t="str">
        <f t="shared" ca="1" si="19"/>
        <v/>
      </c>
      <c r="T100" s="72" t="s">
        <v>194</v>
      </c>
      <c r="U100" s="3"/>
      <c r="X100" s="23">
        <f t="shared" si="11"/>
        <v>0</v>
      </c>
      <c r="Y100" s="46">
        <f t="shared" si="12"/>
        <v>0</v>
      </c>
      <c r="Z100" s="46">
        <f t="shared" si="13"/>
        <v>0</v>
      </c>
      <c r="AA100" s="46">
        <f t="shared" si="14"/>
        <v>0</v>
      </c>
      <c r="AB100" s="46">
        <f t="shared" si="15"/>
        <v>0</v>
      </c>
      <c r="AC100" s="44">
        <f t="shared" si="20"/>
        <v>0</v>
      </c>
      <c r="AD100" s="42">
        <f t="shared" si="21"/>
        <v>0</v>
      </c>
      <c r="AE100" s="22" t="str">
        <f t="shared" si="16"/>
        <v xml:space="preserve"> </v>
      </c>
    </row>
    <row r="101" spans="1:45" ht="18.75">
      <c r="A101" s="29" t="s">
        <v>290</v>
      </c>
      <c r="B101" s="32"/>
      <c r="C101" s="40"/>
      <c r="D101" s="38"/>
      <c r="E101" s="32"/>
      <c r="F101" s="32"/>
      <c r="G101" s="32"/>
      <c r="H101" s="21"/>
      <c r="I101" s="3"/>
      <c r="J101" s="32"/>
      <c r="K101" s="48"/>
      <c r="L101" s="78"/>
      <c r="M101" s="41"/>
      <c r="N101" s="41"/>
      <c r="O101" s="41"/>
      <c r="P101" s="41"/>
      <c r="Q101" s="52">
        <f t="shared" si="17"/>
        <v>0</v>
      </c>
      <c r="R101" s="21" t="str">
        <f t="shared" si="18"/>
        <v xml:space="preserve"> </v>
      </c>
      <c r="S101" s="72" t="str">
        <f t="shared" ca="1" si="19"/>
        <v/>
      </c>
      <c r="T101" s="72" t="s">
        <v>194</v>
      </c>
      <c r="U101" s="3"/>
      <c r="X101" s="23">
        <f t="shared" si="11"/>
        <v>0</v>
      </c>
      <c r="Y101" s="46">
        <f t="shared" si="12"/>
        <v>0</v>
      </c>
      <c r="Z101" s="46">
        <f t="shared" si="13"/>
        <v>0</v>
      </c>
      <c r="AA101" s="46">
        <f t="shared" si="14"/>
        <v>0</v>
      </c>
      <c r="AB101" s="46">
        <f t="shared" si="15"/>
        <v>0</v>
      </c>
      <c r="AC101" s="44">
        <f t="shared" si="20"/>
        <v>0</v>
      </c>
      <c r="AD101" s="42">
        <f t="shared" si="21"/>
        <v>0</v>
      </c>
      <c r="AE101" s="22" t="str">
        <f t="shared" si="16"/>
        <v xml:space="preserve"> </v>
      </c>
    </row>
    <row r="102" spans="1:45" ht="18.75">
      <c r="A102" s="29" t="s">
        <v>291</v>
      </c>
      <c r="B102" s="32"/>
      <c r="C102" s="40"/>
      <c r="D102" s="38"/>
      <c r="E102" s="32"/>
      <c r="F102" s="32"/>
      <c r="G102" s="32"/>
      <c r="H102" s="21"/>
      <c r="I102" s="3"/>
      <c r="J102" s="32"/>
      <c r="K102" s="48"/>
      <c r="L102" s="78"/>
      <c r="M102" s="41"/>
      <c r="N102" s="41"/>
      <c r="O102" s="41"/>
      <c r="P102" s="41"/>
      <c r="Q102" s="52">
        <f t="shared" si="17"/>
        <v>0</v>
      </c>
      <c r="R102" s="21" t="str">
        <f t="shared" si="18"/>
        <v xml:space="preserve"> </v>
      </c>
      <c r="S102" s="72" t="str">
        <f t="shared" ca="1" si="19"/>
        <v/>
      </c>
      <c r="T102" s="72" t="s">
        <v>194</v>
      </c>
      <c r="U102" s="3"/>
      <c r="X102" s="23">
        <f t="shared" si="11"/>
        <v>0</v>
      </c>
      <c r="Y102" s="46">
        <f t="shared" si="12"/>
        <v>0</v>
      </c>
      <c r="Z102" s="46">
        <f t="shared" si="13"/>
        <v>0</v>
      </c>
      <c r="AA102" s="46">
        <f t="shared" si="14"/>
        <v>0</v>
      </c>
      <c r="AB102" s="46">
        <f t="shared" si="15"/>
        <v>0</v>
      </c>
      <c r="AC102" s="44">
        <f t="shared" si="20"/>
        <v>0</v>
      </c>
      <c r="AD102" s="42">
        <f t="shared" si="21"/>
        <v>0</v>
      </c>
      <c r="AE102" s="22" t="str">
        <f t="shared" si="16"/>
        <v xml:space="preserve"> </v>
      </c>
    </row>
    <row r="103" spans="1:45" ht="18.75">
      <c r="A103" s="29" t="s">
        <v>292</v>
      </c>
      <c r="B103" s="32"/>
      <c r="C103" s="40"/>
      <c r="D103" s="38"/>
      <c r="E103" s="32"/>
      <c r="F103" s="32"/>
      <c r="G103" s="32"/>
      <c r="H103" s="21"/>
      <c r="I103" s="3"/>
      <c r="J103" s="32"/>
      <c r="K103" s="48"/>
      <c r="L103" s="78"/>
      <c r="M103" s="41"/>
      <c r="N103" s="41"/>
      <c r="O103" s="41"/>
      <c r="P103" s="41"/>
      <c r="Q103" s="52">
        <f t="shared" si="17"/>
        <v>0</v>
      </c>
      <c r="R103" s="21" t="str">
        <f t="shared" si="18"/>
        <v xml:space="preserve"> </v>
      </c>
      <c r="S103" s="72" t="str">
        <f t="shared" ca="1" si="19"/>
        <v/>
      </c>
      <c r="T103" s="72" t="s">
        <v>194</v>
      </c>
      <c r="U103" s="3"/>
      <c r="X103" s="23">
        <f t="shared" si="11"/>
        <v>0</v>
      </c>
      <c r="Y103" s="46">
        <f t="shared" si="12"/>
        <v>0</v>
      </c>
      <c r="Z103" s="46">
        <f t="shared" si="13"/>
        <v>0</v>
      </c>
      <c r="AA103" s="46">
        <f t="shared" si="14"/>
        <v>0</v>
      </c>
      <c r="AB103" s="46">
        <f t="shared" si="15"/>
        <v>0</v>
      </c>
      <c r="AC103" s="44">
        <f t="shared" si="20"/>
        <v>0</v>
      </c>
      <c r="AD103" s="42">
        <f t="shared" si="21"/>
        <v>0</v>
      </c>
      <c r="AE103" s="22" t="str">
        <f t="shared" si="16"/>
        <v xml:space="preserve"> </v>
      </c>
    </row>
    <row r="104" spans="1:45" ht="18.75">
      <c r="A104" s="29" t="s">
        <v>293</v>
      </c>
      <c r="B104" s="32"/>
      <c r="C104" s="40"/>
      <c r="D104" s="38"/>
      <c r="E104" s="32"/>
      <c r="F104" s="32"/>
      <c r="G104" s="32"/>
      <c r="H104" s="32"/>
      <c r="I104" s="3"/>
      <c r="J104" s="32"/>
      <c r="K104" s="48"/>
      <c r="L104" s="78"/>
      <c r="M104" s="41"/>
      <c r="N104" s="41"/>
      <c r="O104" s="41"/>
      <c r="P104" s="41"/>
      <c r="Q104" s="52">
        <f t="shared" si="17"/>
        <v>0</v>
      </c>
      <c r="R104" s="21" t="str">
        <f t="shared" si="18"/>
        <v xml:space="preserve"> </v>
      </c>
      <c r="S104" s="72" t="str">
        <f t="shared" ca="1" si="19"/>
        <v/>
      </c>
      <c r="T104" s="72" t="s">
        <v>194</v>
      </c>
      <c r="U104" s="3"/>
      <c r="X104" s="23">
        <f t="shared" si="11"/>
        <v>0</v>
      </c>
      <c r="Y104" s="46">
        <f t="shared" si="12"/>
        <v>0</v>
      </c>
      <c r="Z104" s="46">
        <f t="shared" si="13"/>
        <v>0</v>
      </c>
      <c r="AA104" s="46">
        <f t="shared" si="14"/>
        <v>0</v>
      </c>
      <c r="AB104" s="46">
        <f t="shared" si="15"/>
        <v>0</v>
      </c>
      <c r="AC104" s="44">
        <f t="shared" si="20"/>
        <v>0</v>
      </c>
      <c r="AD104" s="42">
        <f t="shared" si="21"/>
        <v>0</v>
      </c>
      <c r="AE104" s="22" t="str">
        <f t="shared" si="16"/>
        <v xml:space="preserve"> </v>
      </c>
    </row>
    <row r="105" spans="1:45" ht="18.75">
      <c r="A105" s="29" t="s">
        <v>294</v>
      </c>
      <c r="B105" s="32"/>
      <c r="C105" s="40"/>
      <c r="D105" s="38"/>
      <c r="E105" s="32"/>
      <c r="F105" s="32"/>
      <c r="G105" s="32"/>
      <c r="H105" s="32"/>
      <c r="I105" s="3"/>
      <c r="J105" s="32"/>
      <c r="K105" s="48"/>
      <c r="L105" s="78"/>
      <c r="M105" s="41"/>
      <c r="N105" s="41"/>
      <c r="O105" s="41"/>
      <c r="P105" s="41"/>
      <c r="Q105" s="52">
        <f t="shared" si="17"/>
        <v>0</v>
      </c>
      <c r="R105" s="21" t="str">
        <f t="shared" si="18"/>
        <v xml:space="preserve"> </v>
      </c>
      <c r="S105" s="72" t="str">
        <f t="shared" ca="1" si="19"/>
        <v/>
      </c>
      <c r="T105" s="72" t="s">
        <v>194</v>
      </c>
      <c r="U105" s="3"/>
      <c r="X105" s="23">
        <f t="shared" si="11"/>
        <v>0</v>
      </c>
      <c r="Y105" s="46">
        <f t="shared" si="12"/>
        <v>0</v>
      </c>
      <c r="Z105" s="46">
        <f t="shared" si="13"/>
        <v>0</v>
      </c>
      <c r="AA105" s="46">
        <f t="shared" si="14"/>
        <v>0</v>
      </c>
      <c r="AB105" s="46">
        <f t="shared" si="15"/>
        <v>0</v>
      </c>
      <c r="AC105" s="44">
        <f t="shared" si="20"/>
        <v>0</v>
      </c>
      <c r="AD105" s="42">
        <f t="shared" si="21"/>
        <v>0</v>
      </c>
      <c r="AE105" s="22" t="str">
        <f t="shared" si="16"/>
        <v xml:space="preserve"> </v>
      </c>
    </row>
    <row r="106" spans="1:45" ht="18.75">
      <c r="A106" s="29" t="s">
        <v>295</v>
      </c>
      <c r="B106" s="32"/>
      <c r="C106" s="40"/>
      <c r="D106" s="38"/>
      <c r="E106" s="32"/>
      <c r="F106" s="32"/>
      <c r="G106" s="32"/>
      <c r="H106" s="32"/>
      <c r="I106" s="50"/>
      <c r="J106" s="32"/>
      <c r="K106" s="48"/>
      <c r="L106" s="78"/>
      <c r="M106" s="41"/>
      <c r="N106" s="41"/>
      <c r="O106" s="41"/>
      <c r="P106" s="41"/>
      <c r="Q106" s="52">
        <f t="shared" si="17"/>
        <v>0</v>
      </c>
      <c r="R106" s="21" t="str">
        <f t="shared" si="18"/>
        <v xml:space="preserve"> </v>
      </c>
      <c r="S106" s="72" t="str">
        <f t="shared" ca="1" si="19"/>
        <v/>
      </c>
      <c r="T106" s="72" t="s">
        <v>194</v>
      </c>
      <c r="U106" s="3"/>
      <c r="X106" s="23">
        <f t="shared" si="11"/>
        <v>0</v>
      </c>
      <c r="Y106" s="46">
        <f t="shared" si="12"/>
        <v>0</v>
      </c>
      <c r="Z106" s="46">
        <f t="shared" si="13"/>
        <v>0</v>
      </c>
      <c r="AA106" s="46">
        <f t="shared" si="14"/>
        <v>0</v>
      </c>
      <c r="AB106" s="46">
        <f t="shared" si="15"/>
        <v>0</v>
      </c>
      <c r="AC106" s="44">
        <f t="shared" si="20"/>
        <v>0</v>
      </c>
      <c r="AD106" s="42">
        <f t="shared" si="21"/>
        <v>0</v>
      </c>
      <c r="AE106" s="22" t="str">
        <f t="shared" si="16"/>
        <v xml:space="preserve"> </v>
      </c>
    </row>
    <row r="107" spans="1:45" ht="18.75">
      <c r="A107" s="29" t="s">
        <v>296</v>
      </c>
      <c r="B107" s="32"/>
      <c r="C107" s="40"/>
      <c r="D107" s="38"/>
      <c r="E107" s="32"/>
      <c r="F107" s="32"/>
      <c r="G107" s="32"/>
      <c r="H107" s="32"/>
      <c r="I107" s="50"/>
      <c r="J107" s="32"/>
      <c r="K107" s="48"/>
      <c r="L107" s="78"/>
      <c r="M107" s="41"/>
      <c r="N107" s="41"/>
      <c r="O107" s="41"/>
      <c r="P107" s="41"/>
      <c r="Q107" s="52">
        <f t="shared" si="17"/>
        <v>0</v>
      </c>
      <c r="R107" s="21" t="str">
        <f t="shared" si="18"/>
        <v xml:space="preserve"> </v>
      </c>
      <c r="S107" s="72" t="str">
        <f t="shared" ca="1" si="19"/>
        <v/>
      </c>
      <c r="T107" s="72" t="s">
        <v>194</v>
      </c>
      <c r="U107" s="3"/>
      <c r="X107" s="23">
        <f t="shared" si="11"/>
        <v>0</v>
      </c>
      <c r="Y107" s="46">
        <f t="shared" si="12"/>
        <v>0</v>
      </c>
      <c r="Z107" s="46">
        <f t="shared" si="13"/>
        <v>0</v>
      </c>
      <c r="AA107" s="46">
        <f t="shared" si="14"/>
        <v>0</v>
      </c>
      <c r="AB107" s="46">
        <f t="shared" si="15"/>
        <v>0</v>
      </c>
      <c r="AC107" s="44">
        <f t="shared" si="20"/>
        <v>0</v>
      </c>
      <c r="AD107" s="42">
        <f t="shared" si="21"/>
        <v>0</v>
      </c>
      <c r="AE107" s="22" t="str">
        <f t="shared" si="16"/>
        <v xml:space="preserve"> </v>
      </c>
    </row>
    <row r="108" spans="1:45" ht="18.75">
      <c r="A108" s="29" t="s">
        <v>297</v>
      </c>
      <c r="B108" s="80"/>
      <c r="C108" s="81"/>
      <c r="D108" s="82"/>
      <c r="E108" s="80"/>
      <c r="F108" s="80"/>
      <c r="G108" s="80"/>
      <c r="H108" s="80"/>
      <c r="I108" s="83"/>
      <c r="J108" s="80"/>
      <c r="K108" s="84"/>
      <c r="L108" s="85"/>
      <c r="M108" s="86"/>
      <c r="N108" s="86"/>
      <c r="O108" s="86"/>
      <c r="P108" s="86"/>
      <c r="Q108" s="121">
        <f t="shared" si="17"/>
        <v>0</v>
      </c>
      <c r="R108" s="21" t="str">
        <f t="shared" si="18"/>
        <v xml:space="preserve"> </v>
      </c>
      <c r="S108" s="72" t="str">
        <f t="shared" ca="1" si="19"/>
        <v/>
      </c>
      <c r="T108" s="87" t="s">
        <v>194</v>
      </c>
      <c r="U108" s="83"/>
      <c r="X108" s="23">
        <f t="shared" si="11"/>
        <v>0</v>
      </c>
      <c r="Y108" s="46">
        <f t="shared" si="12"/>
        <v>0</v>
      </c>
      <c r="Z108" s="46">
        <f t="shared" si="13"/>
        <v>0</v>
      </c>
      <c r="AA108" s="46">
        <f t="shared" si="14"/>
        <v>0</v>
      </c>
      <c r="AB108" s="46">
        <f t="shared" si="15"/>
        <v>0</v>
      </c>
      <c r="AC108" s="44">
        <f t="shared" si="20"/>
        <v>0</v>
      </c>
      <c r="AD108" s="42">
        <f t="shared" si="21"/>
        <v>0</v>
      </c>
      <c r="AE108" s="22" t="str">
        <f t="shared" si="16"/>
        <v xml:space="preserve"> </v>
      </c>
    </row>
    <row r="109" spans="1:45" s="99" customFormat="1" ht="18.75">
      <c r="A109" s="29" t="s">
        <v>298</v>
      </c>
      <c r="B109" s="32"/>
      <c r="C109" s="32"/>
      <c r="D109" s="32"/>
      <c r="E109" s="32"/>
      <c r="F109" s="32"/>
      <c r="G109" s="32"/>
      <c r="H109" s="32"/>
      <c r="I109" s="3"/>
      <c r="J109" s="32"/>
      <c r="K109" s="98"/>
      <c r="L109" s="78"/>
      <c r="M109" s="3"/>
      <c r="N109" s="3"/>
      <c r="O109" s="3"/>
      <c r="P109" s="3"/>
      <c r="Q109" s="121">
        <f t="shared" si="17"/>
        <v>0</v>
      </c>
      <c r="R109" s="21"/>
      <c r="S109" s="72" t="str">
        <f t="shared" ca="1" si="19"/>
        <v/>
      </c>
      <c r="T109" s="98" t="s">
        <v>194</v>
      </c>
      <c r="U109" s="111"/>
      <c r="V109" s="102"/>
      <c r="W109" s="102"/>
      <c r="X109" s="112"/>
      <c r="Y109" s="113"/>
      <c r="Z109" s="113"/>
      <c r="AA109" s="113"/>
      <c r="AB109" s="113"/>
      <c r="AC109" s="114"/>
      <c r="AD109" s="102"/>
      <c r="AE109" s="102"/>
      <c r="AF109" s="102"/>
      <c r="AG109" s="102"/>
      <c r="AH109" s="102"/>
      <c r="AI109" s="102"/>
      <c r="AJ109" s="102"/>
      <c r="AK109" s="102"/>
      <c r="AL109" s="102"/>
      <c r="AM109" s="102"/>
      <c r="AN109" s="102"/>
      <c r="AO109" s="102"/>
      <c r="AP109" s="102"/>
      <c r="AQ109" s="102"/>
      <c r="AR109" s="102"/>
      <c r="AS109" s="102"/>
    </row>
    <row r="110" spans="1:45" s="99" customFormat="1" ht="18.75">
      <c r="A110" s="29" t="s">
        <v>299</v>
      </c>
      <c r="B110" s="32"/>
      <c r="C110" s="32"/>
      <c r="D110" s="32"/>
      <c r="E110" s="32"/>
      <c r="F110" s="32"/>
      <c r="G110" s="32"/>
      <c r="H110" s="32"/>
      <c r="I110" s="3"/>
      <c r="J110" s="32"/>
      <c r="K110" s="98"/>
      <c r="L110" s="78"/>
      <c r="M110" s="3"/>
      <c r="N110" s="3"/>
      <c r="O110" s="3"/>
      <c r="P110" s="3"/>
      <c r="Q110" s="121">
        <f t="shared" si="17"/>
        <v>0</v>
      </c>
      <c r="R110" s="21"/>
      <c r="S110" s="72" t="str">
        <f t="shared" ca="1" si="19"/>
        <v/>
      </c>
      <c r="T110" s="98" t="s">
        <v>194</v>
      </c>
      <c r="U110" s="111"/>
      <c r="V110" s="102"/>
      <c r="W110" s="102"/>
      <c r="X110" s="112"/>
      <c r="Y110" s="113"/>
      <c r="Z110" s="113"/>
      <c r="AA110" s="113"/>
      <c r="AB110" s="113"/>
      <c r="AC110" s="114"/>
      <c r="AD110" s="102"/>
      <c r="AE110" s="102"/>
      <c r="AF110" s="102"/>
      <c r="AG110" s="102"/>
      <c r="AH110" s="102"/>
      <c r="AI110" s="102"/>
      <c r="AJ110" s="102"/>
      <c r="AK110" s="102"/>
      <c r="AL110" s="102"/>
      <c r="AM110" s="102"/>
      <c r="AN110" s="102"/>
      <c r="AO110" s="102"/>
      <c r="AP110" s="102"/>
      <c r="AQ110" s="102"/>
      <c r="AR110" s="102"/>
      <c r="AS110" s="102"/>
    </row>
    <row r="111" spans="1:45" s="99" customFormat="1" ht="18.75">
      <c r="A111" s="29" t="s">
        <v>300</v>
      </c>
      <c r="B111" s="32"/>
      <c r="C111" s="32"/>
      <c r="D111" s="32"/>
      <c r="E111" s="32"/>
      <c r="F111" s="32"/>
      <c r="G111" s="32"/>
      <c r="H111" s="32"/>
      <c r="I111" s="3"/>
      <c r="J111" s="32"/>
      <c r="K111" s="98"/>
      <c r="L111" s="78"/>
      <c r="M111" s="3"/>
      <c r="N111" s="3"/>
      <c r="O111" s="3"/>
      <c r="P111" s="3"/>
      <c r="Q111" s="121">
        <f t="shared" si="17"/>
        <v>0</v>
      </c>
      <c r="R111" s="21"/>
      <c r="S111" s="72" t="str">
        <f t="shared" ca="1" si="19"/>
        <v/>
      </c>
      <c r="T111" s="98" t="s">
        <v>194</v>
      </c>
      <c r="U111" s="111"/>
      <c r="V111" s="102"/>
      <c r="W111" s="102"/>
      <c r="X111" s="112"/>
      <c r="Y111" s="113"/>
      <c r="Z111" s="113"/>
      <c r="AA111" s="113"/>
      <c r="AB111" s="113"/>
      <c r="AC111" s="114"/>
      <c r="AD111" s="102"/>
      <c r="AE111" s="102"/>
      <c r="AF111" s="102"/>
      <c r="AG111" s="102"/>
      <c r="AH111" s="102"/>
      <c r="AI111" s="102"/>
      <c r="AJ111" s="102"/>
      <c r="AK111" s="102"/>
      <c r="AL111" s="102"/>
      <c r="AM111" s="102"/>
      <c r="AN111" s="102"/>
      <c r="AO111" s="102"/>
      <c r="AP111" s="102"/>
      <c r="AQ111" s="102"/>
      <c r="AR111" s="102"/>
      <c r="AS111" s="102"/>
    </row>
    <row r="112" spans="1:45" s="99" customFormat="1" ht="18.75">
      <c r="A112" s="29" t="s">
        <v>301</v>
      </c>
      <c r="B112" s="32"/>
      <c r="C112" s="32"/>
      <c r="D112" s="32"/>
      <c r="E112" s="32"/>
      <c r="F112" s="32"/>
      <c r="G112" s="32"/>
      <c r="H112" s="32"/>
      <c r="I112" s="3"/>
      <c r="J112" s="32"/>
      <c r="K112" s="98"/>
      <c r="L112" s="78"/>
      <c r="M112" s="3"/>
      <c r="N112" s="3"/>
      <c r="O112" s="3"/>
      <c r="P112" s="3"/>
      <c r="Q112" s="121">
        <f t="shared" si="17"/>
        <v>0</v>
      </c>
      <c r="R112" s="21"/>
      <c r="S112" s="72" t="str">
        <f t="shared" ca="1" si="19"/>
        <v/>
      </c>
      <c r="T112" s="98" t="s">
        <v>194</v>
      </c>
      <c r="U112" s="111"/>
      <c r="V112" s="102"/>
      <c r="W112" s="102"/>
      <c r="X112" s="112"/>
      <c r="Y112" s="113"/>
      <c r="Z112" s="113"/>
      <c r="AA112" s="113"/>
      <c r="AB112" s="113"/>
      <c r="AC112" s="114"/>
      <c r="AD112" s="102"/>
      <c r="AE112" s="102"/>
      <c r="AF112" s="102"/>
      <c r="AG112" s="102"/>
      <c r="AH112" s="102"/>
      <c r="AI112" s="102"/>
      <c r="AJ112" s="102"/>
      <c r="AK112" s="102"/>
      <c r="AL112" s="102"/>
      <c r="AM112" s="102"/>
      <c r="AN112" s="102"/>
      <c r="AO112" s="102"/>
      <c r="AP112" s="102"/>
      <c r="AQ112" s="102"/>
      <c r="AR112" s="102"/>
      <c r="AS112" s="102"/>
    </row>
    <row r="113" spans="1:45" s="99" customFormat="1" ht="18.75">
      <c r="A113" s="29" t="s">
        <v>302</v>
      </c>
      <c r="B113" s="32"/>
      <c r="C113" s="32"/>
      <c r="D113" s="32"/>
      <c r="E113" s="32"/>
      <c r="F113" s="32"/>
      <c r="G113" s="32"/>
      <c r="H113" s="32"/>
      <c r="I113" s="3"/>
      <c r="J113" s="32"/>
      <c r="K113" s="98"/>
      <c r="L113" s="78"/>
      <c r="M113" s="3"/>
      <c r="N113" s="3"/>
      <c r="O113" s="3"/>
      <c r="P113" s="3"/>
      <c r="Q113" s="121">
        <f t="shared" si="17"/>
        <v>0</v>
      </c>
      <c r="R113" s="21"/>
      <c r="S113" s="72" t="str">
        <f t="shared" ca="1" si="19"/>
        <v/>
      </c>
      <c r="T113" s="98" t="s">
        <v>194</v>
      </c>
      <c r="U113" s="111"/>
      <c r="V113" s="102"/>
      <c r="W113" s="102"/>
      <c r="X113" s="112"/>
      <c r="Y113" s="113"/>
      <c r="Z113" s="113"/>
      <c r="AA113" s="113"/>
      <c r="AB113" s="113"/>
      <c r="AC113" s="114"/>
      <c r="AD113" s="102"/>
      <c r="AE113" s="102"/>
      <c r="AF113" s="102"/>
      <c r="AG113" s="102"/>
      <c r="AH113" s="102"/>
      <c r="AI113" s="102"/>
      <c r="AJ113" s="102"/>
      <c r="AK113" s="102"/>
      <c r="AL113" s="102"/>
      <c r="AM113" s="102"/>
      <c r="AN113" s="102"/>
      <c r="AO113" s="102"/>
      <c r="AP113" s="102"/>
      <c r="AQ113" s="102"/>
      <c r="AR113" s="102"/>
      <c r="AS113" s="102"/>
    </row>
    <row r="114" spans="1:45" ht="18.75">
      <c r="A114" s="29" t="s">
        <v>303</v>
      </c>
      <c r="B114" s="89"/>
      <c r="C114" s="90"/>
      <c r="D114" s="91"/>
      <c r="E114" s="89"/>
      <c r="F114" s="89"/>
      <c r="G114" s="89"/>
      <c r="H114" s="89"/>
      <c r="I114" s="92"/>
      <c r="J114" s="89"/>
      <c r="K114" s="93"/>
      <c r="L114" s="94"/>
      <c r="M114" s="95"/>
      <c r="N114" s="95"/>
      <c r="O114" s="95"/>
      <c r="P114" s="95"/>
      <c r="Q114" s="121">
        <f t="shared" si="17"/>
        <v>0</v>
      </c>
      <c r="R114" s="21" t="str">
        <f t="shared" si="18"/>
        <v xml:space="preserve"> </v>
      </c>
      <c r="S114" s="72" t="str">
        <f t="shared" ca="1" si="19"/>
        <v/>
      </c>
      <c r="T114" s="96" t="s">
        <v>194</v>
      </c>
      <c r="U114" s="97"/>
      <c r="X114" s="23">
        <f>SUMPRODUCT(ISTEXT(B114)*1)</f>
        <v>0</v>
      </c>
      <c r="Y114" s="46">
        <f>IF(M114=$AH$19,0.25,0)</f>
        <v>0</v>
      </c>
      <c r="Z114" s="46">
        <f t="shared" ref="Z114:Z117" si="22">IF(N114=$AI$19,0.25,0)</f>
        <v>0</v>
      </c>
      <c r="AA114" s="46">
        <f t="shared" ref="AA114:AA117" si="23">IF(O114=$AJ$19,0.25,0)</f>
        <v>0</v>
      </c>
      <c r="AB114" s="46">
        <f t="shared" ref="AB114:AB117" si="24">IF(P114=$AK$19,0.25,0)</f>
        <v>0</v>
      </c>
      <c r="AC114" s="44">
        <f t="shared" si="20"/>
        <v>0</v>
      </c>
      <c r="AD114" s="42">
        <f t="shared" si="21"/>
        <v>0</v>
      </c>
      <c r="AE114" s="22" t="str">
        <f t="shared" si="16"/>
        <v xml:space="preserve"> </v>
      </c>
    </row>
    <row r="115" spans="1:45" ht="18.75">
      <c r="A115" s="29" t="s">
        <v>304</v>
      </c>
      <c r="B115" s="32"/>
      <c r="C115" s="40"/>
      <c r="D115" s="38"/>
      <c r="E115" s="32"/>
      <c r="F115" s="32"/>
      <c r="G115" s="32"/>
      <c r="H115" s="32"/>
      <c r="I115" s="3"/>
      <c r="J115" s="32"/>
      <c r="K115" s="48"/>
      <c r="L115" s="78"/>
      <c r="M115" s="41"/>
      <c r="N115" s="41"/>
      <c r="O115" s="41"/>
      <c r="P115" s="41"/>
      <c r="Q115" s="52">
        <f t="shared" si="17"/>
        <v>0</v>
      </c>
      <c r="R115" s="21" t="str">
        <f t="shared" si="18"/>
        <v xml:space="preserve"> </v>
      </c>
      <c r="S115" s="72" t="str">
        <f t="shared" ca="1" si="19"/>
        <v/>
      </c>
      <c r="T115" s="72" t="s">
        <v>194</v>
      </c>
      <c r="U115" s="3"/>
      <c r="X115" s="23">
        <f>SUMPRODUCT(ISTEXT(B115)*1)</f>
        <v>0</v>
      </c>
      <c r="Y115" s="46">
        <f>IF(M115=$AH$19,0.25,0)</f>
        <v>0</v>
      </c>
      <c r="Z115" s="46">
        <f t="shared" si="22"/>
        <v>0</v>
      </c>
      <c r="AA115" s="46">
        <f t="shared" si="23"/>
        <v>0</v>
      </c>
      <c r="AB115" s="46">
        <f t="shared" si="24"/>
        <v>0</v>
      </c>
      <c r="AC115" s="44">
        <f t="shared" si="20"/>
        <v>0</v>
      </c>
      <c r="AD115" s="42">
        <f t="shared" si="21"/>
        <v>0</v>
      </c>
      <c r="AE115" s="22" t="str">
        <f t="shared" si="16"/>
        <v xml:space="preserve"> </v>
      </c>
    </row>
    <row r="116" spans="1:45" ht="18.75">
      <c r="A116" s="29" t="s">
        <v>305</v>
      </c>
      <c r="B116" s="32"/>
      <c r="C116" s="40"/>
      <c r="D116" s="38"/>
      <c r="E116" s="32"/>
      <c r="F116" s="32"/>
      <c r="G116" s="32"/>
      <c r="H116" s="21"/>
      <c r="I116" s="3"/>
      <c r="J116" s="32"/>
      <c r="K116" s="48"/>
      <c r="L116" s="78"/>
      <c r="M116" s="41"/>
      <c r="N116" s="41"/>
      <c r="O116" s="41"/>
      <c r="P116" s="41"/>
      <c r="Q116" s="52">
        <f t="shared" si="17"/>
        <v>0</v>
      </c>
      <c r="R116" s="21" t="str">
        <f t="shared" si="18"/>
        <v xml:space="preserve"> </v>
      </c>
      <c r="S116" s="72" t="str">
        <f t="shared" ca="1" si="19"/>
        <v/>
      </c>
      <c r="T116" s="72" t="s">
        <v>194</v>
      </c>
      <c r="U116" s="3"/>
      <c r="X116" s="23">
        <f>SUMPRODUCT(ISTEXT(B116)*1)</f>
        <v>0</v>
      </c>
      <c r="Y116" s="46">
        <f>IF(M116=$AH$19,0.25,0)</f>
        <v>0</v>
      </c>
      <c r="Z116" s="46">
        <f t="shared" si="22"/>
        <v>0</v>
      </c>
      <c r="AA116" s="46">
        <f t="shared" si="23"/>
        <v>0</v>
      </c>
      <c r="AB116" s="46">
        <f t="shared" si="24"/>
        <v>0</v>
      </c>
      <c r="AC116" s="44">
        <f t="shared" si="20"/>
        <v>0</v>
      </c>
      <c r="AD116" s="42">
        <f t="shared" si="21"/>
        <v>0</v>
      </c>
      <c r="AE116" s="22" t="str">
        <f t="shared" si="16"/>
        <v xml:space="preserve"> </v>
      </c>
    </row>
    <row r="117" spans="1:45" ht="18.75">
      <c r="A117" s="29" t="s">
        <v>306</v>
      </c>
      <c r="B117" s="32"/>
      <c r="C117" s="40"/>
      <c r="D117" s="38"/>
      <c r="E117" s="32"/>
      <c r="F117" s="32"/>
      <c r="G117" s="32"/>
      <c r="H117" s="21"/>
      <c r="I117" s="3"/>
      <c r="J117" s="32"/>
      <c r="K117" s="48"/>
      <c r="L117" s="78"/>
      <c r="M117" s="41"/>
      <c r="N117" s="41"/>
      <c r="O117" s="41"/>
      <c r="P117" s="41"/>
      <c r="Q117" s="52">
        <f t="shared" si="17"/>
        <v>0</v>
      </c>
      <c r="R117" s="21" t="str">
        <f t="shared" si="18"/>
        <v xml:space="preserve"> </v>
      </c>
      <c r="S117" s="72" t="str">
        <f t="shared" ca="1" si="19"/>
        <v/>
      </c>
      <c r="T117" s="72" t="s">
        <v>194</v>
      </c>
      <c r="U117" s="3"/>
      <c r="X117" s="23">
        <f>SUMPRODUCT(ISTEXT(B117)*1)</f>
        <v>0</v>
      </c>
      <c r="Y117" s="46">
        <f>IF(M117=$AH$19,0.25,0)</f>
        <v>0</v>
      </c>
      <c r="Z117" s="46">
        <f t="shared" si="22"/>
        <v>0</v>
      </c>
      <c r="AA117" s="46">
        <f t="shared" si="23"/>
        <v>0</v>
      </c>
      <c r="AB117" s="46">
        <f t="shared" si="24"/>
        <v>0</v>
      </c>
      <c r="AC117" s="44">
        <f t="shared" si="20"/>
        <v>0</v>
      </c>
      <c r="AD117" s="42">
        <f t="shared" si="21"/>
        <v>0</v>
      </c>
      <c r="AE117" s="22" t="str">
        <f t="shared" si="16"/>
        <v xml:space="preserve"> </v>
      </c>
    </row>
    <row r="118" spans="1:45" ht="45">
      <c r="A118" s="141" t="s">
        <v>186</v>
      </c>
      <c r="B118" s="142"/>
      <c r="C118" s="142"/>
      <c r="D118" s="142"/>
      <c r="E118" s="142"/>
      <c r="F118" s="142"/>
      <c r="G118" s="142"/>
      <c r="H118" s="142"/>
      <c r="I118" s="142"/>
      <c r="J118" s="142"/>
      <c r="K118" s="142"/>
      <c r="L118" s="142"/>
      <c r="M118" s="142"/>
      <c r="N118" s="142"/>
      <c r="O118" s="142"/>
      <c r="P118" s="142"/>
      <c r="Q118" s="142"/>
      <c r="R118" s="142"/>
      <c r="S118" s="143"/>
      <c r="T118" s="143"/>
      <c r="U118" s="142"/>
      <c r="V118" s="123" t="s">
        <v>186</v>
      </c>
      <c r="W118" s="124"/>
      <c r="X118" s="124"/>
      <c r="Y118" s="124"/>
      <c r="Z118" s="124"/>
      <c r="AA118" s="124"/>
      <c r="AB118" s="124"/>
      <c r="AC118" s="124"/>
      <c r="AD118" s="124"/>
      <c r="AE118" s="124"/>
      <c r="AF118" s="124"/>
      <c r="AG118" s="124"/>
      <c r="AH118" s="124"/>
      <c r="AI118" s="124"/>
      <c r="AJ118" s="124"/>
      <c r="AK118" s="124"/>
      <c r="AL118" s="124"/>
      <c r="AP118" s="125"/>
      <c r="AQ118" s="125"/>
      <c r="AR118" s="124"/>
    </row>
    <row r="122" spans="1:45">
      <c r="H122" s="122"/>
    </row>
    <row r="132" spans="1:1">
      <c r="A132" s="31"/>
    </row>
    <row r="133" spans="1:1">
      <c r="A133" s="31"/>
    </row>
    <row r="134" spans="1:1">
      <c r="A134" s="31"/>
    </row>
    <row r="135" spans="1:1">
      <c r="A135" s="31"/>
    </row>
    <row r="136" spans="1:1">
      <c r="A136" s="31"/>
    </row>
  </sheetData>
  <autoFilter ref="A7:U126" xr:uid="{00000000-0009-0000-0000-000004000000}"/>
  <dataConsolidate/>
  <mergeCells count="5">
    <mergeCell ref="A2:U2"/>
    <mergeCell ref="AH25:AJ25"/>
    <mergeCell ref="AM25:AO25"/>
    <mergeCell ref="AH46:AJ46"/>
    <mergeCell ref="A118:U118"/>
  </mergeCells>
  <phoneticPr fontId="6" type="noConversion"/>
  <conditionalFormatting sqref="F127:F1048576 AC118:AE118 F7:F125">
    <cfRule type="cellIs" dxfId="18" priority="10" operator="equal">
      <formula>"3-A"</formula>
    </cfRule>
    <cfRule type="cellIs" dxfId="17" priority="11" operator="equal">
      <formula>"2-A"</formula>
    </cfRule>
    <cfRule type="cellIs" dxfId="16" priority="12" operator="equal">
      <formula>"1-A"</formula>
    </cfRule>
    <cfRule type="cellIs" dxfId="15" priority="13" operator="equal">
      <formula>3</formula>
    </cfRule>
    <cfRule type="cellIs" dxfId="14" priority="14" operator="equal">
      <formula>1</formula>
    </cfRule>
    <cfRule type="cellIs" dxfId="13" priority="20" operator="equal">
      <formula>2</formula>
    </cfRule>
  </conditionalFormatting>
  <conditionalFormatting sqref="R18:R1048576">
    <cfRule type="cellIs" dxfId="12" priority="16" operator="equal">
      <formula>"ND"</formula>
    </cfRule>
    <cfRule type="cellIs" dxfId="11" priority="17" operator="equal">
      <formula>"AV"</formula>
    </cfRule>
    <cfRule type="cellIs" dxfId="10" priority="18" operator="equal">
      <formula>"T"</formula>
    </cfRule>
    <cfRule type="cellIs" dxfId="9" priority="19" operator="equal">
      <formula>"EC"</formula>
    </cfRule>
  </conditionalFormatting>
  <conditionalFormatting sqref="G127:G1048576 AF118 G7:G125">
    <cfRule type="cellIs" dxfId="8" priority="15" operator="equal">
      <formula>"oui"</formula>
    </cfRule>
  </conditionalFormatting>
  <conditionalFormatting sqref="Q18:Q117">
    <cfRule type="dataBar" priority="9">
      <dataBar>
        <cfvo type="num" val="0"/>
        <cfvo type="num" val="1"/>
        <color theme="9" tint="0.79998168889431442"/>
      </dataBar>
      <extLst>
        <ext xmlns:x14="http://schemas.microsoft.com/office/spreadsheetml/2009/9/main" uri="{B025F937-C7B1-47D3-B67F-A62EFF666E3E}">
          <x14:id>{2EA01327-E53B-41BC-B6CC-3A7DCD642127}</x14:id>
        </ext>
      </extLst>
    </cfRule>
  </conditionalFormatting>
  <conditionalFormatting sqref="J18:J117">
    <cfRule type="cellIs" dxfId="7" priority="7" operator="notEqual">
      <formula>"CDP LOT"</formula>
    </cfRule>
    <cfRule type="cellIs" dxfId="6" priority="8" operator="equal">
      <formula>"CDP LOT"</formula>
    </cfRule>
  </conditionalFormatting>
  <conditionalFormatting sqref="AC18:AD117">
    <cfRule type="colorScale" priority="21">
      <colorScale>
        <cfvo type="min"/>
        <cfvo type="num" val="&quot;0.5&quot;"/>
        <cfvo type="max"/>
        <color rgb="FF92D050"/>
        <color rgb="FFFFEB84"/>
        <color theme="9" tint="0.59999389629810485"/>
      </colorScale>
    </cfRule>
  </conditionalFormatting>
  <conditionalFormatting sqref="K18:K117">
    <cfRule type="containsBlanks" dxfId="5" priority="1">
      <formula>LEN(TRIM(K18))=0</formula>
    </cfRule>
    <cfRule type="expression" dxfId="4" priority="5">
      <formula>$K18&lt;=TODAY()</formula>
    </cfRule>
    <cfRule type="expression" dxfId="3" priority="6">
      <formula>$K18=TODAY()</formula>
    </cfRule>
  </conditionalFormatting>
  <pageMargins left="0.23622047244094491" right="0.23622047244094491" top="0.98425196850393704" bottom="0.74803149606299213" header="0.31496062992125984" footer="0.31496062992125984"/>
  <pageSetup paperSize="8" scale="35" fitToHeight="0" orientation="landscape" r:id="rId1"/>
  <headerFooter>
    <oddHeader>&amp;RRévision : &amp;D</oddHeader>
    <oddFooter>&amp;L&amp;F&amp;Rpage 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Macro3">
                <anchor moveWithCells="1" sizeWithCells="1">
                  <from>
                    <xdr:col>14</xdr:col>
                    <xdr:colOff>476250</xdr:colOff>
                    <xdr:row>3</xdr:row>
                    <xdr:rowOff>28575</xdr:rowOff>
                  </from>
                  <to>
                    <xdr:col>16</xdr:col>
                    <xdr:colOff>314325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EA01327-E53B-41BC-B6CC-3A7DCD642127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Q18:Q117</xm:sqref>
        </x14:conditionalFormatting>
        <x14:conditionalFormatting xmlns:xm="http://schemas.microsoft.com/office/excel/2006/main">
          <x14:cfRule type="containsText" priority="2" operator="containsText" id="{DDCB5882-FDB1-4575-AE58-1100FC547903}">
            <xm:f>NOT(ISERROR(SEARCH($AH$49,L18)))</xm:f>
            <xm:f>$AH$49</xm:f>
            <x14:dxf>
              <font>
                <b/>
                <i val="0"/>
                <color rgb="FF00B050"/>
              </font>
            </x14:dxf>
          </x14:cfRule>
          <x14:cfRule type="containsText" priority="3" operator="containsText" id="{8D9DC6E9-1784-4BE6-88C3-84FC6A79C91C}">
            <xm:f>NOT(ISERROR(SEARCH($AH$48,L18)))</xm:f>
            <xm:f>$AH$48</xm:f>
            <x14:dxf>
              <font>
                <b/>
                <i val="0"/>
                <color theme="5" tint="-0.24994659260841701"/>
              </font>
            </x14:dxf>
          </x14:cfRule>
          <x14:cfRule type="containsText" priority="4" operator="containsText" id="{960261CD-A50F-4690-861F-F6D60AF8A0BE}">
            <xm:f>NOT(ISERROR(SEARCH($AH$47,L18)))</xm:f>
            <xm:f>$AH$47</xm:f>
            <x14:dxf>
              <font>
                <b/>
                <i val="0"/>
                <color rgb="FFFF0000"/>
              </font>
            </x14:dxf>
          </x14:cfRule>
          <xm:sqref>L18:L117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400-000000000000}">
          <x14:formula1>
            <xm:f>Champs!$B$15:$B$18</xm:f>
          </x14:formula1>
          <xm:sqref>R18:R117</xm:sqref>
        </x14:dataValidation>
        <x14:dataValidation type="list" allowBlank="1" showInputMessage="1" showErrorMessage="1" xr:uid="{00000000-0002-0000-0400-000001000000}">
          <x14:formula1>
            <xm:f>Champs!$R$3:$R$5</xm:f>
          </x14:formula1>
          <xm:sqref>L18:L117</xm:sqref>
        </x14:dataValidation>
        <x14:dataValidation type="list" allowBlank="1" showInputMessage="1" showErrorMessage="1" xr:uid="{00000000-0002-0000-0400-000002000000}">
          <x14:formula1>
            <xm:f>Champs!$P$3:$P$23</xm:f>
          </x14:formula1>
          <xm:sqref>D18:D117</xm:sqref>
        </x14:dataValidation>
        <x14:dataValidation type="list" allowBlank="1" showInputMessage="1" showErrorMessage="1" xr:uid="{00000000-0002-0000-0400-000003000000}">
          <x14:formula1>
            <xm:f>Champs!$J$3:$J$23</xm:f>
          </x14:formula1>
          <xm:sqref>E8:E117</xm:sqref>
        </x14:dataValidation>
        <x14:dataValidation type="list" allowBlank="1" showInputMessage="1" showErrorMessage="1" xr:uid="{00000000-0002-0000-0400-000004000000}">
          <x14:formula1>
            <xm:f>Champs!$L$3:$L$23</xm:f>
          </x14:formula1>
          <xm:sqref>J18</xm:sqref>
        </x14:dataValidation>
        <x14:dataValidation type="list" allowBlank="1" showInputMessage="1" showErrorMessage="1" xr:uid="{00000000-0002-0000-0400-000005000000}">
          <x14:formula1>
            <xm:f>Champs!$N$3:$N$15</xm:f>
          </x14:formula1>
          <xm:sqref>B8:B117</xm:sqref>
        </x14:dataValidation>
        <x14:dataValidation type="list" allowBlank="1" showInputMessage="1" showErrorMessage="1" xr:uid="{00000000-0002-0000-0400-000006000000}">
          <x14:formula1>
            <xm:f>Champs!$B$21:$B$23</xm:f>
          </x14:formula1>
          <xm:sqref>F18:F117</xm:sqref>
        </x14:dataValidation>
        <x14:dataValidation type="list" allowBlank="1" showInputMessage="1" showErrorMessage="1" xr:uid="{00000000-0002-0000-0400-000007000000}">
          <x14:formula1>
            <xm:f>Champs!$I$28</xm:f>
          </x14:formula1>
          <xm:sqref>P18:P117</xm:sqref>
        </x14:dataValidation>
        <x14:dataValidation type="list" allowBlank="1" showInputMessage="1" showErrorMessage="1" xr:uid="{00000000-0002-0000-0400-000008000000}">
          <x14:formula1>
            <xm:f>Champs!$H$28</xm:f>
          </x14:formula1>
          <xm:sqref>O18:O117</xm:sqref>
        </x14:dataValidation>
        <x14:dataValidation type="list" allowBlank="1" showInputMessage="1" showErrorMessage="1" xr:uid="{00000000-0002-0000-0400-000009000000}">
          <x14:formula1>
            <xm:f>Champs!$G$28</xm:f>
          </x14:formula1>
          <xm:sqref>N18:N117</xm:sqref>
        </x14:dataValidation>
        <x14:dataValidation type="list" allowBlank="1" showInputMessage="1" showErrorMessage="1" xr:uid="{00000000-0002-0000-0400-00000A000000}">
          <x14:formula1>
            <xm:f>Champs!$F$28</xm:f>
          </x14:formula1>
          <xm:sqref>M18:M117</xm:sqref>
        </x14:dataValidation>
        <x14:dataValidation type="list" allowBlank="1" showInputMessage="1" showErrorMessage="1" xr:uid="{00000000-0002-0000-0400-00000B000000}">
          <x14:formula1>
            <xm:f>Champs!$F$8:$F$13</xm:f>
          </x14:formula1>
          <xm:sqref>G18:G117</xm:sqref>
        </x14:dataValidation>
        <x14:dataValidation type="list" allowBlank="1" showInputMessage="1" showErrorMessage="1" xr:uid="{00000000-0002-0000-0400-00000C000000}">
          <x14:formula1>
            <xm:f>Champs!$L$3:$L$14</xm:f>
          </x14:formula1>
          <xm:sqref>J126 J19:J117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454BCDE4B5524CBA3C2E49CBEE8586" ma:contentTypeVersion="7" ma:contentTypeDescription="Crée un document." ma:contentTypeScope="" ma:versionID="97c73d28afad6d43f8338519df5d03d1">
  <xsd:schema xmlns:xsd="http://www.w3.org/2001/XMLSchema" xmlns:xs="http://www.w3.org/2001/XMLSchema" xmlns:p="http://schemas.microsoft.com/office/2006/metadata/properties" xmlns:ns2="2da7d196-8137-4fc8-818d-c220479bff73" targetNamespace="http://schemas.microsoft.com/office/2006/metadata/properties" ma:root="true" ma:fieldsID="6387f9d0e69e1f2f47679eef01a19095" ns2:_="">
    <xsd:import namespace="2da7d196-8137-4fc8-818d-c220479bff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7d196-8137-4fc8-818d-c220479bff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1FD036-1095-4488-B392-6FCCB103F6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a7d196-8137-4fc8-818d-c220479bff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151EA0-A802-4AB7-9802-EA2609766D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37868-53B3-41B5-B121-F2950AE40A2F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3A853122-4FBC-4541-B423-0AD0BEF6FA36}">
  <ds:schemaRefs>
    <ds:schemaRef ds:uri="http://purl.org/dc/terms/"/>
    <ds:schemaRef ds:uri="http://schemas.openxmlformats.org/package/2006/metadata/core-properties"/>
    <ds:schemaRef ds:uri="2da7d196-8137-4fc8-818d-c220479bff73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Récapitulatif</vt:lpstr>
      <vt:lpstr>Champs</vt:lpstr>
      <vt:lpstr>Graphiques</vt:lpstr>
      <vt:lpstr>L10-SIDEL</vt:lpstr>
      <vt:lpstr>L20-FEGE</vt:lpstr>
      <vt:lpstr>'L10-SIDEL'!Impression_des_titres</vt:lpstr>
      <vt:lpstr>'L20-FEGE'!Impression_des_titres</vt:lpstr>
      <vt:lpstr>'L10-SIDEL'!Zone_d_impression</vt:lpstr>
      <vt:lpstr>'L20-FEGE'!Zone_d_impression</vt:lpstr>
    </vt:vector>
  </TitlesOfParts>
  <Company>CICAL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 réserves</dc:title>
  <dc:subject>réserves sur installation</dc:subject>
  <dc:creator>xmaquin@cical.fr</dc:creator>
  <dc:description>Punclist</dc:description>
  <cp:lastModifiedBy>Aline DENTELLE</cp:lastModifiedBy>
  <cp:revision/>
  <cp:lastPrinted>2021-09-16T12:24:15Z</cp:lastPrinted>
  <dcterms:created xsi:type="dcterms:W3CDTF">2020-09-28T13:23:57Z</dcterms:created>
  <dcterms:modified xsi:type="dcterms:W3CDTF">2021-10-08T08:18:44Z</dcterms:modified>
  <cp:category>Standard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0x0101008A454BCDE4B5524CBA3C2E49CBEE8586</vt:lpwstr>
  </property>
</Properties>
</file>