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Hayottej\Desktop\Travail\COSTING\"/>
    </mc:Choice>
  </mc:AlternateContent>
  <bookViews>
    <workbookView xWindow="0" yWindow="0" windowWidth="20490" windowHeight="7620"/>
  </bookViews>
  <sheets>
    <sheet name="COSTING" sheetId="7" r:id="rId1"/>
    <sheet name="FILTRE" sheetId="11" r:id="rId2"/>
  </sheets>
  <definedNames>
    <definedName name="_xlnm._FilterDatabase" localSheetId="0" hidden="1">COSTING!$R$2:$AD$65</definedName>
    <definedName name="HI">#REF!</definedName>
    <definedName name="P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" i="7" l="1"/>
  <c r="AA3" i="7"/>
  <c r="Z3" i="7"/>
  <c r="Y3" i="7"/>
  <c r="Y4" i="7"/>
  <c r="Y5" i="7"/>
  <c r="Y6" i="7"/>
  <c r="AA6" i="7" s="1"/>
  <c r="Y7" i="7"/>
  <c r="Y8" i="7"/>
  <c r="Y9" i="7"/>
  <c r="AA9" i="7" s="1"/>
  <c r="Y10" i="7"/>
  <c r="Y11" i="7"/>
  <c r="Y12" i="7"/>
  <c r="Y13" i="7"/>
  <c r="Y14" i="7"/>
  <c r="AA14" i="7" s="1"/>
  <c r="Y15" i="7"/>
  <c r="Y16" i="7"/>
  <c r="Y17" i="7"/>
  <c r="AA17" i="7" s="1"/>
  <c r="Y18" i="7"/>
  <c r="Y19" i="7"/>
  <c r="Y20" i="7"/>
  <c r="Y21" i="7"/>
  <c r="Y22" i="7"/>
  <c r="AA22" i="7" s="1"/>
  <c r="Y23" i="7"/>
  <c r="Y24" i="7"/>
  <c r="Y25" i="7"/>
  <c r="AA25" i="7" s="1"/>
  <c r="Y26" i="7"/>
  <c r="Y27" i="7"/>
  <c r="Y28" i="7"/>
  <c r="Y29" i="7"/>
  <c r="Y30" i="7"/>
  <c r="AA30" i="7" s="1"/>
  <c r="Y31" i="7"/>
  <c r="Y32" i="7"/>
  <c r="Y33" i="7"/>
  <c r="AA33" i="7" s="1"/>
  <c r="Y34" i="7"/>
  <c r="Y35" i="7"/>
  <c r="Y36" i="7"/>
  <c r="Y37" i="7"/>
  <c r="Y38" i="7"/>
  <c r="AA38" i="7" s="1"/>
  <c r="Y39" i="7"/>
  <c r="Y40" i="7"/>
  <c r="Y41" i="7"/>
  <c r="AA41" i="7" s="1"/>
  <c r="Y42" i="7"/>
  <c r="Y43" i="7"/>
  <c r="Y44" i="7"/>
  <c r="Y45" i="7"/>
  <c r="Y46" i="7"/>
  <c r="AA46" i="7" s="1"/>
  <c r="Y47" i="7"/>
  <c r="Y48" i="7"/>
  <c r="Y49" i="7"/>
  <c r="AA49" i="7" s="1"/>
  <c r="Y50" i="7"/>
  <c r="Y51" i="7"/>
  <c r="Y52" i="7"/>
  <c r="Y53" i="7"/>
  <c r="Y54" i="7"/>
  <c r="AA54" i="7" s="1"/>
  <c r="Y55" i="7"/>
  <c r="Y56" i="7"/>
  <c r="Y57" i="7"/>
  <c r="AA57" i="7" s="1"/>
  <c r="Y58" i="7"/>
  <c r="Y59" i="7"/>
  <c r="Y60" i="7"/>
  <c r="Y61" i="7"/>
  <c r="Y62" i="7"/>
  <c r="AA62" i="7" s="1"/>
  <c r="Y63" i="7"/>
  <c r="Y64" i="7"/>
  <c r="Y65" i="7"/>
  <c r="AA65" i="7" s="1"/>
  <c r="Z4" i="7"/>
  <c r="Z5" i="7"/>
  <c r="Z6" i="7"/>
  <c r="Z7" i="7"/>
  <c r="AA7" i="7" s="1"/>
  <c r="Z8" i="7"/>
  <c r="AA8" i="7" s="1"/>
  <c r="Z9" i="7"/>
  <c r="Z10" i="7"/>
  <c r="AA10" i="7" s="1"/>
  <c r="Z11" i="7"/>
  <c r="AA11" i="7" s="1"/>
  <c r="Z12" i="7"/>
  <c r="Z13" i="7"/>
  <c r="Z14" i="7"/>
  <c r="Z15" i="7"/>
  <c r="AA15" i="7" s="1"/>
  <c r="Z16" i="7"/>
  <c r="AA16" i="7" s="1"/>
  <c r="Z17" i="7"/>
  <c r="Z18" i="7"/>
  <c r="AA18" i="7" s="1"/>
  <c r="Z19" i="7"/>
  <c r="AA19" i="7" s="1"/>
  <c r="Z20" i="7"/>
  <c r="Z21" i="7"/>
  <c r="Z22" i="7"/>
  <c r="Z23" i="7"/>
  <c r="AA23" i="7" s="1"/>
  <c r="Z24" i="7"/>
  <c r="Z25" i="7"/>
  <c r="Z26" i="7"/>
  <c r="AA26" i="7" s="1"/>
  <c r="Z27" i="7"/>
  <c r="AA27" i="7" s="1"/>
  <c r="Z28" i="7"/>
  <c r="Z29" i="7"/>
  <c r="Z30" i="7"/>
  <c r="Z31" i="7"/>
  <c r="AA31" i="7" s="1"/>
  <c r="Z32" i="7"/>
  <c r="AA32" i="7" s="1"/>
  <c r="Z33" i="7"/>
  <c r="Z34" i="7"/>
  <c r="AA34" i="7" s="1"/>
  <c r="Z35" i="7"/>
  <c r="AA35" i="7" s="1"/>
  <c r="Z36" i="7"/>
  <c r="Z37" i="7"/>
  <c r="Z38" i="7"/>
  <c r="Z39" i="7"/>
  <c r="AA39" i="7" s="1"/>
  <c r="Z40" i="7"/>
  <c r="AA40" i="7" s="1"/>
  <c r="Z41" i="7"/>
  <c r="Z42" i="7"/>
  <c r="AA42" i="7" s="1"/>
  <c r="Z43" i="7"/>
  <c r="AA43" i="7" s="1"/>
  <c r="Z44" i="7"/>
  <c r="Z45" i="7"/>
  <c r="Z46" i="7"/>
  <c r="Z47" i="7"/>
  <c r="AA47" i="7" s="1"/>
  <c r="Z48" i="7"/>
  <c r="AA48" i="7" s="1"/>
  <c r="Z49" i="7"/>
  <c r="Z50" i="7"/>
  <c r="AA50" i="7" s="1"/>
  <c r="Z51" i="7"/>
  <c r="AA51" i="7" s="1"/>
  <c r="Z52" i="7"/>
  <c r="Z53" i="7"/>
  <c r="Z54" i="7"/>
  <c r="Z55" i="7"/>
  <c r="AA55" i="7" s="1"/>
  <c r="Z56" i="7"/>
  <c r="AA56" i="7" s="1"/>
  <c r="Z57" i="7"/>
  <c r="Z58" i="7"/>
  <c r="AA58" i="7" s="1"/>
  <c r="Z59" i="7"/>
  <c r="AA59" i="7" s="1"/>
  <c r="Z60" i="7"/>
  <c r="Z61" i="7"/>
  <c r="Z62" i="7"/>
  <c r="Z63" i="7"/>
  <c r="AA63" i="7" s="1"/>
  <c r="Z64" i="7"/>
  <c r="AA64" i="7" s="1"/>
  <c r="Z65" i="7"/>
  <c r="AA4" i="7"/>
  <c r="AA5" i="7"/>
  <c r="AA12" i="7"/>
  <c r="AA13" i="7"/>
  <c r="AA20" i="7"/>
  <c r="AA21" i="7"/>
  <c r="AA24" i="7"/>
  <c r="AA28" i="7"/>
  <c r="AA29" i="7"/>
  <c r="AA36" i="7"/>
  <c r="AA37" i="7"/>
  <c r="AA44" i="7"/>
  <c r="AA45" i="7"/>
  <c r="AA52" i="7"/>
  <c r="AA53" i="7"/>
  <c r="AA60" i="7"/>
  <c r="AA61" i="7"/>
  <c r="AC4" i="7"/>
  <c r="AC5" i="7"/>
  <c r="AC6" i="7"/>
  <c r="AC7" i="7"/>
  <c r="AC8" i="7"/>
  <c r="AC9" i="7"/>
  <c r="AC10" i="7"/>
  <c r="AC11" i="7"/>
  <c r="AC12" i="7"/>
  <c r="AC13" i="7"/>
  <c r="AC14" i="7"/>
  <c r="AC15" i="7"/>
  <c r="AC16" i="7"/>
  <c r="AC17" i="7"/>
  <c r="AC18" i="7"/>
  <c r="AC19" i="7"/>
  <c r="AC20" i="7"/>
  <c r="AC21" i="7"/>
  <c r="AC22" i="7"/>
  <c r="AC23" i="7"/>
  <c r="AC24" i="7"/>
  <c r="AC25" i="7"/>
  <c r="AC26" i="7"/>
  <c r="AC27" i="7"/>
  <c r="AC28" i="7"/>
  <c r="AC29" i="7"/>
  <c r="AC30" i="7"/>
  <c r="AC31" i="7"/>
  <c r="AC32" i="7"/>
  <c r="AC33" i="7"/>
  <c r="AC34" i="7"/>
  <c r="AC35" i="7"/>
  <c r="AC36" i="7"/>
  <c r="AC37" i="7"/>
  <c r="AC38" i="7"/>
  <c r="AC39" i="7"/>
  <c r="AC40" i="7"/>
  <c r="AC41" i="7"/>
  <c r="AC42" i="7"/>
  <c r="AC43" i="7"/>
  <c r="AC44" i="7"/>
  <c r="AC45" i="7"/>
  <c r="AC46" i="7"/>
  <c r="AC47" i="7"/>
  <c r="AC48" i="7"/>
  <c r="AC49" i="7"/>
  <c r="AC50" i="7"/>
  <c r="AC51" i="7"/>
  <c r="AC52" i="7"/>
  <c r="AC53" i="7"/>
  <c r="AC54" i="7"/>
  <c r="AC55" i="7"/>
  <c r="AC56" i="7"/>
  <c r="AC57" i="7"/>
  <c r="AC58" i="7"/>
  <c r="AC59" i="7"/>
  <c r="AC60" i="7"/>
  <c r="AC61" i="7"/>
  <c r="AC62" i="7"/>
  <c r="AC63" i="7"/>
  <c r="AC64" i="7"/>
  <c r="AC65" i="7"/>
  <c r="AB66" i="7"/>
  <c r="AD66" i="7"/>
  <c r="Z66" i="7" l="1"/>
  <c r="AC66" i="7"/>
  <c r="Y66" i="7"/>
  <c r="AA66" i="7" l="1"/>
</calcChain>
</file>

<file path=xl/comments1.xml><?xml version="1.0" encoding="utf-8"?>
<comments xmlns="http://schemas.openxmlformats.org/spreadsheetml/2006/main">
  <authors>
    <author>brissons</author>
  </authors>
  <commentList>
    <comment ref="V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ANCIEN LANCES</t>
        </r>
      </text>
    </comment>
  </commentList>
</comments>
</file>

<file path=xl/sharedStrings.xml><?xml version="1.0" encoding="utf-8"?>
<sst xmlns="http://schemas.openxmlformats.org/spreadsheetml/2006/main" count="877" uniqueCount="147">
  <si>
    <t>RPL Family</t>
  </si>
  <si>
    <t>Family Description</t>
  </si>
  <si>
    <t>Index</t>
  </si>
  <si>
    <t>VA</t>
  </si>
  <si>
    <t>Design</t>
  </si>
  <si>
    <t>Launched Qty</t>
  </si>
  <si>
    <t>Good Qty</t>
  </si>
  <si>
    <t>Yield (%)</t>
  </si>
  <si>
    <t>Shipment (Stock Lens)</t>
  </si>
  <si>
    <t>WIP Production</t>
  </si>
  <si>
    <t xml:space="preserve">Wip Stock </t>
  </si>
  <si>
    <t>3518100650675EF</t>
  </si>
  <si>
    <t>CRIZAL FORTE UV35</t>
  </si>
  <si>
    <t>1.6</t>
  </si>
  <si>
    <t>HMC</t>
  </si>
  <si>
    <t>FSV</t>
  </si>
  <si>
    <t>3518100650719EF</t>
  </si>
  <si>
    <t>SAPPHIR LAGOON</t>
  </si>
  <si>
    <t>352410075000000</t>
  </si>
  <si>
    <t>SPH NU</t>
  </si>
  <si>
    <t>3518100750719EF</t>
  </si>
  <si>
    <t>356110075000000</t>
  </si>
  <si>
    <t>1.67</t>
  </si>
  <si>
    <t>3524100650237EF</t>
  </si>
  <si>
    <t>CRIZAL ALIZE</t>
  </si>
  <si>
    <t>3524100650640EF</t>
  </si>
  <si>
    <t>3524100650675EF</t>
  </si>
  <si>
    <t>3524100650676EF</t>
  </si>
  <si>
    <t>CRIZAL PREVENCIA UV35</t>
  </si>
  <si>
    <t>3524100650719EF</t>
  </si>
  <si>
    <t>3524100650876EF</t>
  </si>
  <si>
    <t>FSV SAPPHIRE HR BLUE 65 OFG</t>
  </si>
  <si>
    <t>UNC</t>
  </si>
  <si>
    <t>3524100750237EF</t>
  </si>
  <si>
    <t>3524100750640EF</t>
  </si>
  <si>
    <t>3524100750675EF</t>
  </si>
  <si>
    <t>3524100750676EF</t>
  </si>
  <si>
    <t>3524100750719EF</t>
  </si>
  <si>
    <t>3524100750876EF</t>
  </si>
  <si>
    <t>3524100750A2EB1</t>
  </si>
  <si>
    <t>3524942650667EF</t>
  </si>
  <si>
    <t>3524942750876EF</t>
  </si>
  <si>
    <t>3547100550314J1</t>
  </si>
  <si>
    <t>Poly</t>
  </si>
  <si>
    <t>HC</t>
  </si>
  <si>
    <t>3547100550676EF</t>
  </si>
  <si>
    <t>FSV KIDS 55 OFG</t>
  </si>
  <si>
    <t>3547100600314J1</t>
  </si>
  <si>
    <t>3547100600676EF</t>
  </si>
  <si>
    <t>FSV KIDS 60 OFG</t>
  </si>
  <si>
    <t>3T24100650667EF</t>
  </si>
  <si>
    <t>3547100650237EF</t>
  </si>
  <si>
    <t>FSV SPHPC CZ AL+UV EU 65 OFG</t>
  </si>
  <si>
    <t>3T24100750667EF</t>
  </si>
  <si>
    <t>354710065031400</t>
  </si>
  <si>
    <t>FSV SPH POLY NTPC D65</t>
  </si>
  <si>
    <t>3T24100650719EF</t>
  </si>
  <si>
    <t>354710065060NEF</t>
  </si>
  <si>
    <t>FSV ROCK GREEN 65 OFG</t>
  </si>
  <si>
    <t>3T24100750719EF</t>
  </si>
  <si>
    <t>3547100650675EF</t>
  </si>
  <si>
    <t>FSV SPH PC CZ D65 FORTE UV35</t>
  </si>
  <si>
    <t>3T24100650A2EB1</t>
  </si>
  <si>
    <t>3547100650676EF</t>
  </si>
  <si>
    <t>FSV KIDS 65 OFG</t>
  </si>
  <si>
    <t>3T24100750A2EB1</t>
  </si>
  <si>
    <t>3547100650770EF</t>
  </si>
  <si>
    <t>SAPPHIR LAGOON D65</t>
  </si>
  <si>
    <t>3T24100650A2EK1</t>
  </si>
  <si>
    <t>354710065087NEF</t>
  </si>
  <si>
    <t>3T24100750A2EK1</t>
  </si>
  <si>
    <t>3547100700237EF</t>
  </si>
  <si>
    <t>FSV SPH PC CZ AL+UV EU 70 OFG</t>
  </si>
  <si>
    <t>3T2410065071900</t>
  </si>
  <si>
    <t>354710070031401</t>
  </si>
  <si>
    <t>FSV SPH PC 70 HC NTPC EP</t>
  </si>
  <si>
    <t>3T2410075071900</t>
  </si>
  <si>
    <t>354710070060NEF</t>
  </si>
  <si>
    <t>FSV ROCK GREEN 70 OFG</t>
  </si>
  <si>
    <t>3547100700675EF</t>
  </si>
  <si>
    <t>FSV SPH PC CZ D70 FORTE UV35</t>
  </si>
  <si>
    <t>3547100700770EF</t>
  </si>
  <si>
    <t>SAPPHIR LAGOON D70</t>
  </si>
  <si>
    <t>3555100650719EF</t>
  </si>
  <si>
    <t>3555100750719EF</t>
  </si>
  <si>
    <t>3555100800719EF</t>
  </si>
  <si>
    <t>3561100650237EF</t>
  </si>
  <si>
    <t>3561100650640EF</t>
  </si>
  <si>
    <t>3561100650675EF</t>
  </si>
  <si>
    <t>3561100650719EF</t>
  </si>
  <si>
    <t>3561100650876EF</t>
  </si>
  <si>
    <t>3561100700237EF</t>
  </si>
  <si>
    <t>3561100700640EF</t>
  </si>
  <si>
    <t>3561100700675EF</t>
  </si>
  <si>
    <t>3561100700719EF</t>
  </si>
  <si>
    <t>3561100700876EF</t>
  </si>
  <si>
    <t>3561100750237EF</t>
  </si>
  <si>
    <t>3561100750640EF</t>
  </si>
  <si>
    <t>3561100750675EF</t>
  </si>
  <si>
    <t>3561100750719EF</t>
  </si>
  <si>
    <t>3561100750876EF</t>
  </si>
  <si>
    <t>CRIZAL ALIZE BCT</t>
  </si>
  <si>
    <t>SAPPHIRE BCT EOLP</t>
  </si>
  <si>
    <t>SAPPHIR LAGOON BCT</t>
  </si>
  <si>
    <t>MC5 BCT EOLP</t>
  </si>
  <si>
    <t>MC5 BCT-NIKON</t>
  </si>
  <si>
    <t>531510080231400</t>
  </si>
  <si>
    <t>547410081200000</t>
  </si>
  <si>
    <t>547410081231401</t>
  </si>
  <si>
    <t>548410081200000</t>
  </si>
  <si>
    <t>548410081231400</t>
  </si>
  <si>
    <t>554410076000000</t>
  </si>
  <si>
    <t>554410076031400</t>
  </si>
  <si>
    <t>554710076000000</t>
  </si>
  <si>
    <t>554710076031400</t>
  </si>
  <si>
    <t>5673100802314B1</t>
  </si>
  <si>
    <t>580410080231400</t>
  </si>
  <si>
    <t>580910080231400</t>
  </si>
  <si>
    <t>TITANIUM</t>
  </si>
  <si>
    <t>BCT NEX GEN</t>
  </si>
  <si>
    <t>TITANIUM OXA BCT</t>
  </si>
  <si>
    <t>CHALON</t>
  </si>
  <si>
    <t>ARRET PROD</t>
  </si>
  <si>
    <t>EOLP</t>
  </si>
  <si>
    <t>ESSILOR /PROVINS</t>
  </si>
  <si>
    <t>PROVINS bbgr</t>
  </si>
  <si>
    <t>US</t>
  </si>
  <si>
    <t>ESSILOR PROVINS/US</t>
  </si>
  <si>
    <t>UNCOAT TS DESTINATAIRE</t>
  </si>
  <si>
    <t>ROCK GREEN</t>
  </si>
  <si>
    <t>Adjustments (Manual)</t>
  </si>
  <si>
    <t>Adjusted</t>
  </si>
  <si>
    <t>Commentaires</t>
  </si>
  <si>
    <t>FSV SAPPHIRE HR BLUE 75 OFG</t>
  </si>
  <si>
    <t>FSV SAPPHIRE HR BLUE 70 OFG</t>
  </si>
  <si>
    <t>CAT</t>
  </si>
  <si>
    <t>CLIENT</t>
  </si>
  <si>
    <t>RPL</t>
  </si>
  <si>
    <t>352410065067600</t>
  </si>
  <si>
    <t>PREVENCIA NON OFG</t>
  </si>
  <si>
    <t>352410075067600</t>
  </si>
  <si>
    <t>BCT OXA ALIZEE</t>
  </si>
  <si>
    <t>3524942650876EF</t>
  </si>
  <si>
    <t>FSV BCT OXA SAPPHIRE HR D65 OFG</t>
  </si>
  <si>
    <t>3524942750667EF</t>
  </si>
  <si>
    <t>BCT OXA SAPPHIRE HR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</si>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</sst>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9]0.00%"/>
    <numFmt numFmtId="165" formatCode="_-* #,##0.00\ _F_-;\-* #,##0.00\ _F_-;_-* &quot;-&quot;??\ _F_-;_-@_-"/>
  </numFmts>
  <fonts count="12" x14ac:knownFonts="1">
    <font>
      <sz val="10"/>
      <name val="Arial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rgb="FF0070C0"/>
      <name val="Arial"/>
      <family val="2"/>
    </font>
    <font>
      <b/>
      <sz val="8"/>
      <name val="Arial"/>
      <family val="2"/>
    </font>
    <font>
      <b/>
      <sz val="8"/>
      <color rgb="FFFFFFFF"/>
      <name val="Arial"/>
    </font>
    <font>
      <sz val="8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4682B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 style="thin">
        <color rgb="FFD3D3D3"/>
      </bottom>
      <diagonal/>
    </border>
    <border>
      <left/>
      <right/>
      <top style="medium">
        <color indexed="64"/>
      </top>
      <bottom style="thin">
        <color rgb="FFD3D3D3"/>
      </bottom>
      <diagonal/>
    </border>
    <border>
      <left/>
      <right style="medium">
        <color indexed="64"/>
      </right>
      <top style="medium">
        <color indexed="64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indexed="64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6">
    <xf numFmtId="0" fontId="0" fillId="0" borderId="0"/>
    <xf numFmtId="9" fontId="4" fillId="0" borderId="0" applyFont="0" applyFill="0" applyBorder="0" applyAlignment="0" applyProtection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31">
    <xf numFmtId="0" fontId="0" fillId="0" borderId="0" xfId="0"/>
    <xf numFmtId="3" fontId="1" fillId="4" borderId="2" xfId="0" applyNumberFormat="1" applyFont="1" applyFill="1" applyBorder="1" applyAlignment="1">
      <alignment horizontal="center" vertical="center" wrapText="1" readingOrder="1"/>
    </xf>
    <xf numFmtId="3" fontId="1" fillId="4" borderId="1" xfId="0" applyNumberFormat="1" applyFont="1" applyFill="1" applyBorder="1" applyAlignment="1">
      <alignment horizontal="center" vertical="center" wrapText="1" readingOrder="1"/>
    </xf>
    <xf numFmtId="3" fontId="1" fillId="4" borderId="7" xfId="0" applyNumberFormat="1" applyFont="1" applyFill="1" applyBorder="1" applyAlignment="1">
      <alignment horizontal="center" vertical="center" wrapText="1" readingOrder="1"/>
    </xf>
    <xf numFmtId="3" fontId="8" fillId="5" borderId="2" xfId="0" applyNumberFormat="1" applyFont="1" applyFill="1" applyBorder="1" applyAlignment="1">
      <alignment horizontal="right" vertical="top" wrapText="1" readingOrder="1"/>
    </xf>
    <xf numFmtId="3" fontId="8" fillId="5" borderId="1" xfId="0" applyNumberFormat="1" applyFont="1" applyFill="1" applyBorder="1" applyAlignment="1">
      <alignment horizontal="right" vertical="top" wrapText="1" readingOrder="1"/>
    </xf>
    <xf numFmtId="3" fontId="8" fillId="5" borderId="8" xfId="0" applyNumberFormat="1" applyFont="1" applyFill="1" applyBorder="1" applyAlignment="1">
      <alignment horizontal="center" vertical="top" wrapText="1" readingOrder="1"/>
    </xf>
    <xf numFmtId="3" fontId="8" fillId="5" borderId="9" xfId="0" applyNumberFormat="1" applyFont="1" applyFill="1" applyBorder="1" applyAlignment="1">
      <alignment horizontal="center" vertical="top" wrapText="1" readingOrder="1"/>
    </xf>
    <xf numFmtId="0" fontId="3" fillId="3" borderId="10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vertical="center" readingOrder="1"/>
    </xf>
    <xf numFmtId="9" fontId="0" fillId="0" borderId="0" xfId="1" applyFont="1" applyAlignment="1">
      <alignment horizontal="center" vertical="center" readingOrder="1"/>
    </xf>
    <xf numFmtId="0" fontId="9" fillId="3" borderId="10" xfId="0" applyNumberFormat="1" applyFont="1" applyFill="1" applyBorder="1" applyAlignment="1">
      <alignment horizontal="center" vertical="center" wrapText="1" readingOrder="1"/>
    </xf>
    <xf numFmtId="0" fontId="0" fillId="0" borderId="0" xfId="0" applyBorder="1"/>
    <xf numFmtId="0" fontId="2" fillId="0" borderId="10" xfId="0" applyNumberFormat="1" applyFont="1" applyFill="1" applyBorder="1" applyAlignment="1">
      <alignment vertical="top" wrapText="1" readingOrder="1"/>
    </xf>
    <xf numFmtId="0" fontId="10" fillId="2" borderId="1" xfId="0" applyNumberFormat="1" applyFont="1" applyFill="1" applyBorder="1" applyAlignment="1">
      <alignment horizontal="center" vertical="top" wrapText="1" readingOrder="1"/>
    </xf>
    <xf numFmtId="0" fontId="11" fillId="0" borderId="1" xfId="0" applyNumberFormat="1" applyFont="1" applyFill="1" applyBorder="1" applyAlignment="1">
      <alignment vertical="top" wrapText="1" readingOrder="1"/>
    </xf>
    <xf numFmtId="0" fontId="11" fillId="0" borderId="1" xfId="0" applyNumberFormat="1" applyFont="1" applyFill="1" applyBorder="1" applyAlignment="1">
      <alignment horizontal="right" vertical="top" wrapText="1" readingOrder="1"/>
    </xf>
    <xf numFmtId="164" fontId="11" fillId="0" borderId="1" xfId="0" applyNumberFormat="1" applyFont="1" applyFill="1" applyBorder="1" applyAlignment="1">
      <alignment horizontal="right" vertical="top" wrapText="1" readingOrder="1"/>
    </xf>
    <xf numFmtId="0" fontId="1" fillId="2" borderId="11" xfId="0" applyNumberFormat="1" applyFont="1" applyFill="1" applyBorder="1" applyAlignment="1">
      <alignment vertical="center" wrapText="1"/>
    </xf>
    <xf numFmtId="9" fontId="1" fillId="2" borderId="11" xfId="1" applyFont="1" applyFill="1" applyBorder="1" applyAlignment="1">
      <alignment vertical="center" wrapText="1"/>
    </xf>
    <xf numFmtId="0" fontId="0" fillId="6" borderId="0" xfId="0" applyFill="1" applyAlignment="1">
      <alignment vertical="center"/>
    </xf>
    <xf numFmtId="3" fontId="0" fillId="6" borderId="0" xfId="0" applyNumberFormat="1" applyFill="1" applyAlignment="1">
      <alignment vertical="center"/>
    </xf>
    <xf numFmtId="0" fontId="0" fillId="0" borderId="0" xfId="0" applyAlignment="1">
      <alignment vertical="center"/>
    </xf>
    <xf numFmtId="9" fontId="0" fillId="0" borderId="0" xfId="1" applyFont="1" applyAlignment="1">
      <alignment vertical="center"/>
    </xf>
    <xf numFmtId="0" fontId="0" fillId="6" borderId="0" xfId="0" applyNumberFormat="1" applyFill="1" applyAlignment="1">
      <alignment vertical="center"/>
    </xf>
    <xf numFmtId="3" fontId="1" fillId="4" borderId="3" xfId="0" applyNumberFormat="1" applyFont="1" applyFill="1" applyBorder="1" applyAlignment="1">
      <alignment horizontal="center" vertical="top" wrapText="1" readingOrder="1"/>
    </xf>
    <xf numFmtId="3" fontId="1" fillId="4" borderId="4" xfId="0" applyNumberFormat="1" applyFont="1" applyFill="1" applyBorder="1" applyAlignment="1">
      <alignment horizontal="center" vertical="top" wrapText="1" readingOrder="1"/>
    </xf>
    <xf numFmtId="3" fontId="1" fillId="4" borderId="5" xfId="0" applyNumberFormat="1" applyFont="1" applyFill="1" applyBorder="1" applyAlignment="1">
      <alignment horizontal="center" vertical="top" wrapText="1" readingOrder="1"/>
    </xf>
    <xf numFmtId="0" fontId="4" fillId="6" borderId="6" xfId="0" applyFont="1" applyFill="1" applyBorder="1" applyAlignment="1">
      <alignment horizontal="center"/>
    </xf>
    <xf numFmtId="9" fontId="0" fillId="6" borderId="0" xfId="1" applyNumberFormat="1" applyFont="1" applyFill="1" applyAlignment="1">
      <alignment vertical="center"/>
    </xf>
    <xf numFmtId="9" fontId="0" fillId="6" borderId="0" xfId="0" applyNumberFormat="1" applyFont="1" applyFill="1" applyAlignment="1">
      <alignment vertical="center"/>
    </xf>
  </cellXfs>
  <cellStyles count="6">
    <cellStyle name="Milliers 2" xfId="5"/>
    <cellStyle name="Normal" xfId="0" builtinId="0"/>
    <cellStyle name="Normal 2" xfId="3"/>
    <cellStyle name="Normal 3" xfId="2"/>
    <cellStyle name="Pourcentage" xfId="1" builtinId="5"/>
    <cellStyle name="Pourcentage 2" xfId="4"/>
  </cellStyles>
  <dxfs count="30"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numFmt numFmtId="3" formatCode="#,##0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numFmt numFmtId="3" formatCode="#,##0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numFmt numFmtId="3" formatCode="#,##0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border outline="0">
        <top style="thin">
          <color rgb="FFD3D3D3"/>
        </top>
      </border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border outline="0">
        <bottom style="thin">
          <color rgb="FFD3D3D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scheme val="none"/>
      </font>
      <numFmt numFmtId="0" formatCode="General"/>
      <fill>
        <patternFill patternType="solid">
          <fgColor rgb="FF4682B4"/>
          <bgColor rgb="FF4682B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R2:AD66" totalsRowCount="1" headerRowDxfId="29" dataDxfId="27" headerRowBorderDxfId="28" tableBorderDxfId="26">
  <autoFilter ref="R2:AD3"/>
  <tableColumns count="13">
    <tableColumn id="1" name="RPL Family" totalsRowLabel="Total" dataDxfId="25" totalsRowDxfId="12"/>
    <tableColumn id="2" name="Family Description" dataDxfId="24" totalsRowDxfId="11"/>
    <tableColumn id="3" name="Index" dataDxfId="23" totalsRowDxfId="10"/>
    <tableColumn id="4" name="VA" dataDxfId="22" totalsRowDxfId="9"/>
    <tableColumn id="5" name="Design" dataDxfId="21" totalsRowDxfId="8"/>
    <tableColumn id="6" name="CAT" dataDxfId="20" totalsRowDxfId="7"/>
    <tableColumn id="12" name="CLIENT" dataDxfId="19" totalsRowDxfId="6"/>
    <tableColumn id="7" name="Launched Qty" totalsRowFunction="sum" dataDxfId="18" totalsRowDxfId="5">
      <calculatedColumnFormula>M3+F3</calculatedColumnFormula>
    </tableColumn>
    <tableColumn id="8" name="Good Qty" totalsRowFunction="sum" dataDxfId="17" totalsRowDxfId="4">
      <calculatedColumnFormula>N3+G3</calculatedColumnFormula>
    </tableColumn>
    <tableColumn id="9" name="Yield (%)" totalsRowFunction="custom" dataDxfId="16" totalsRowDxfId="3" dataCellStyle="Pourcentage">
      <calculatedColumnFormula>Tableau1[[#This Row],[Good Qty]]/Tableau1[[#This Row],[Launched Qty]]</calculatedColumnFormula>
      <totalsRowFormula>Tableau1[[#Totals],[Good Qty]]/Tableau1[[#Totals],[Launched Qty]]</totalsRowFormula>
    </tableColumn>
    <tableColumn id="10" name="Shipment (Stock Lens)" totalsRowFunction="sum" dataDxfId="15" totalsRowDxfId="2"/>
    <tableColumn id="11" name="WIP Production" totalsRowFunction="sum" dataDxfId="14" totalsRowDxfId="1">
      <calculatedColumnFormula>O3+J3</calculatedColumnFormula>
    </tableColumn>
    <tableColumn id="13" name="Wip Stock " totalsRowFunction="sum" dataDxfId="13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D81"/>
  <sheetViews>
    <sheetView tabSelected="1" topLeftCell="D46" zoomScale="106" zoomScaleNormal="106" workbookViewId="0">
      <selection activeCell="Q57" sqref="Q57"/>
    </sheetView>
  </sheetViews>
  <sheetFormatPr baseColWidth="10" defaultRowHeight="20.100000000000001" customHeight="1" outlineLevelCol="1" x14ac:dyDescent="0.2"/>
  <cols>
    <col min="1" max="1" width="13.85546875" customWidth="1"/>
    <col min="2" max="2" width="31.140625" customWidth="1" outlineLevel="1"/>
    <col min="3" max="5" width="11.42578125" customWidth="1" outlineLevel="1"/>
    <col min="16" max="16" width="17" customWidth="1"/>
    <col min="18" max="18" width="16.5703125" style="22" bestFit="1" customWidth="1"/>
    <col min="19" max="19" width="17.5703125" style="22" hidden="1" customWidth="1" outlineLevel="1"/>
    <col min="20" max="24" width="11.42578125" style="22" hidden="1" customWidth="1" outlineLevel="1"/>
    <col min="25" max="25" width="13.85546875" style="22" customWidth="1" collapsed="1"/>
    <col min="26" max="26" width="11.42578125" style="22"/>
    <col min="27" max="27" width="11.42578125" style="23"/>
    <col min="28" max="28" width="11.42578125" style="22" hidden="1" customWidth="1"/>
    <col min="29" max="29" width="15" style="22" customWidth="1"/>
    <col min="30" max="30" width="11.42578125" hidden="1" customWidth="1"/>
  </cols>
  <sheetData>
    <row r="1" spans="1:30" ht="20.100000000000001" customHeight="1" x14ac:dyDescent="0.2">
      <c r="C1" s="12"/>
      <c r="M1" s="25" t="s">
        <v>130</v>
      </c>
      <c r="N1" s="26"/>
      <c r="O1" s="26"/>
      <c r="P1" s="27"/>
      <c r="R1" s="28" t="s">
        <v>131</v>
      </c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</row>
    <row r="2" spans="1:30" ht="20.100000000000001" customHeight="1" x14ac:dyDescent="0.2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  <c r="K2" s="14" t="s">
        <v>10</v>
      </c>
      <c r="M2" s="1" t="s">
        <v>5</v>
      </c>
      <c r="N2" s="2" t="s">
        <v>6</v>
      </c>
      <c r="O2" s="2" t="s">
        <v>9</v>
      </c>
      <c r="P2" s="3" t="s">
        <v>132</v>
      </c>
      <c r="R2" s="18" t="s">
        <v>0</v>
      </c>
      <c r="S2" s="18" t="s">
        <v>1</v>
      </c>
      <c r="T2" s="18" t="s">
        <v>2</v>
      </c>
      <c r="U2" s="18" t="s">
        <v>3</v>
      </c>
      <c r="V2" s="18" t="s">
        <v>4</v>
      </c>
      <c r="W2" s="18" t="s">
        <v>135</v>
      </c>
      <c r="X2" s="18" t="s">
        <v>136</v>
      </c>
      <c r="Y2" s="14" t="s">
        <v>5</v>
      </c>
      <c r="Z2" s="14" t="s">
        <v>6</v>
      </c>
      <c r="AA2" s="19" t="s">
        <v>7</v>
      </c>
      <c r="AB2" s="18" t="s">
        <v>8</v>
      </c>
      <c r="AC2" s="18" t="s">
        <v>9</v>
      </c>
      <c r="AD2" s="18" t="s">
        <v>10</v>
      </c>
    </row>
    <row r="3" spans="1:30" ht="20.100000000000001" customHeight="1" x14ac:dyDescent="0.2">
      <c r="A3" s="15" t="s">
        <v>16</v>
      </c>
      <c r="B3" s="15" t="s">
        <v>17</v>
      </c>
      <c r="C3" s="15" t="s">
        <v>13</v>
      </c>
      <c r="D3" s="15" t="s">
        <v>14</v>
      </c>
      <c r="E3" s="15" t="s">
        <v>15</v>
      </c>
      <c r="F3" s="16">
        <v>506</v>
      </c>
      <c r="G3" s="16">
        <v>383</v>
      </c>
      <c r="H3" s="17">
        <v>0.75691699604743101</v>
      </c>
      <c r="I3" s="16">
        <v>766</v>
      </c>
      <c r="J3" s="16">
        <v>84</v>
      </c>
      <c r="K3" s="16">
        <v>1</v>
      </c>
      <c r="M3" s="4">
        <v>100</v>
      </c>
      <c r="N3" s="5">
        <v>100</v>
      </c>
      <c r="O3" s="6">
        <v>100</v>
      </c>
      <c r="P3" s="7"/>
      <c r="R3" s="20" t="s">
        <v>16</v>
      </c>
      <c r="S3" s="20" t="s">
        <v>17</v>
      </c>
      <c r="T3" s="20" t="s">
        <v>13</v>
      </c>
      <c r="U3" s="20" t="s">
        <v>14</v>
      </c>
      <c r="V3" s="20" t="s">
        <v>15</v>
      </c>
      <c r="W3" s="24">
        <v>0</v>
      </c>
      <c r="X3" s="24" t="s">
        <v>121</v>
      </c>
      <c r="Y3" s="21">
        <f>M3+F3</f>
        <v>606</v>
      </c>
      <c r="Z3" s="21">
        <f>N3+G3</f>
        <v>483</v>
      </c>
      <c r="AA3" s="29">
        <f>Tableau1[[#This Row],[Good Qty]]/Tableau1[[#This Row],[Launched Qty]]</f>
        <v>0.79702970297029707</v>
      </c>
      <c r="AB3" s="20">
        <v>766</v>
      </c>
      <c r="AC3" s="21">
        <f>O3+J3</f>
        <v>184</v>
      </c>
      <c r="AD3" s="24">
        <v>1</v>
      </c>
    </row>
    <row r="4" spans="1:30" ht="20.100000000000001" customHeight="1" x14ac:dyDescent="0.2">
      <c r="A4" s="15" t="s">
        <v>20</v>
      </c>
      <c r="B4" s="15" t="s">
        <v>17</v>
      </c>
      <c r="C4" s="15" t="s">
        <v>13</v>
      </c>
      <c r="D4" s="15" t="s">
        <v>14</v>
      </c>
      <c r="E4" s="15" t="s">
        <v>15</v>
      </c>
      <c r="F4" s="16">
        <v>109</v>
      </c>
      <c r="G4" s="16">
        <v>87</v>
      </c>
      <c r="H4" s="17">
        <v>0.798165137614679</v>
      </c>
      <c r="I4" s="16">
        <v>124</v>
      </c>
      <c r="J4" s="16">
        <v>4</v>
      </c>
      <c r="K4" s="16">
        <v>0</v>
      </c>
      <c r="M4" s="4"/>
      <c r="N4" s="5"/>
      <c r="O4" s="6"/>
      <c r="P4" s="7"/>
      <c r="R4" s="20" t="s">
        <v>20</v>
      </c>
      <c r="S4" s="20" t="s">
        <v>17</v>
      </c>
      <c r="T4" s="20" t="s">
        <v>13</v>
      </c>
      <c r="U4" s="20" t="s">
        <v>14</v>
      </c>
      <c r="V4" s="20" t="s">
        <v>15</v>
      </c>
      <c r="W4" s="24">
        <v>0</v>
      </c>
      <c r="X4" s="24" t="s">
        <v>121</v>
      </c>
      <c r="Y4" s="21">
        <f t="shared" ref="Y3:Y34" si="0">M4+F4</f>
        <v>109</v>
      </c>
      <c r="Z4" s="21">
        <f t="shared" ref="Z3:Z34" si="1">N4+G4</f>
        <v>87</v>
      </c>
      <c r="AA4" s="29">
        <f>Tableau1[[#This Row],[Good Qty]]/Tableau1[[#This Row],[Launched Qty]]</f>
        <v>0.79816513761467889</v>
      </c>
      <c r="AB4" s="20">
        <v>124</v>
      </c>
      <c r="AC4" s="21">
        <f t="shared" ref="AC3:AC34" si="2">O4+J4</f>
        <v>4</v>
      </c>
      <c r="AD4" s="24">
        <v>0</v>
      </c>
    </row>
    <row r="5" spans="1:30" ht="20.100000000000001" customHeight="1" x14ac:dyDescent="0.2">
      <c r="A5" s="15" t="s">
        <v>23</v>
      </c>
      <c r="B5" s="15" t="s">
        <v>24</v>
      </c>
      <c r="C5" s="15" t="s">
        <v>13</v>
      </c>
      <c r="D5" s="15" t="s">
        <v>14</v>
      </c>
      <c r="E5" s="15" t="s">
        <v>15</v>
      </c>
      <c r="F5" s="16">
        <v>2074</v>
      </c>
      <c r="G5" s="16">
        <v>1592</v>
      </c>
      <c r="H5" s="17">
        <v>0.76759884281581503</v>
      </c>
      <c r="I5" s="16">
        <v>2886</v>
      </c>
      <c r="J5" s="16">
        <v>262</v>
      </c>
      <c r="K5" s="16">
        <v>273</v>
      </c>
      <c r="M5" s="4"/>
      <c r="N5" s="5"/>
      <c r="O5" s="6"/>
      <c r="P5" s="7"/>
      <c r="R5" s="20" t="s">
        <v>23</v>
      </c>
      <c r="S5" s="20" t="s">
        <v>24</v>
      </c>
      <c r="T5" s="20" t="s">
        <v>13</v>
      </c>
      <c r="U5" s="20" t="s">
        <v>14</v>
      </c>
      <c r="V5" s="20" t="s">
        <v>15</v>
      </c>
      <c r="W5" s="24">
        <v>0</v>
      </c>
      <c r="X5" s="24" t="s">
        <v>121</v>
      </c>
      <c r="Y5" s="21">
        <f t="shared" si="0"/>
        <v>2074</v>
      </c>
      <c r="Z5" s="21">
        <f t="shared" si="1"/>
        <v>1592</v>
      </c>
      <c r="AA5" s="29">
        <f>Tableau1[[#This Row],[Good Qty]]/Tableau1[[#This Row],[Launched Qty]]</f>
        <v>0.76759884281581481</v>
      </c>
      <c r="AB5" s="20">
        <v>2886</v>
      </c>
      <c r="AC5" s="21">
        <f t="shared" si="2"/>
        <v>262</v>
      </c>
      <c r="AD5" s="24">
        <v>273</v>
      </c>
    </row>
    <row r="6" spans="1:30" ht="20.100000000000001" customHeight="1" x14ac:dyDescent="0.2">
      <c r="A6" s="15" t="s">
        <v>25</v>
      </c>
      <c r="B6" s="15" t="s">
        <v>129</v>
      </c>
      <c r="C6" s="15" t="s">
        <v>13</v>
      </c>
      <c r="D6" s="15" t="s">
        <v>14</v>
      </c>
      <c r="E6" s="15" t="s">
        <v>15</v>
      </c>
      <c r="F6" s="16">
        <v>2387</v>
      </c>
      <c r="G6" s="16">
        <v>1964</v>
      </c>
      <c r="H6" s="17">
        <v>0.82279011311269401</v>
      </c>
      <c r="I6" s="16">
        <v>3389</v>
      </c>
      <c r="J6" s="16">
        <v>777</v>
      </c>
      <c r="K6" s="16">
        <v>155</v>
      </c>
      <c r="M6" s="4"/>
      <c r="N6" s="5"/>
      <c r="O6" s="6"/>
      <c r="P6" s="7"/>
      <c r="R6" s="20" t="s">
        <v>25</v>
      </c>
      <c r="S6" s="20" t="s">
        <v>129</v>
      </c>
      <c r="T6" s="20" t="s">
        <v>13</v>
      </c>
      <c r="U6" s="20" t="s">
        <v>14</v>
      </c>
      <c r="V6" s="20" t="s">
        <v>15</v>
      </c>
      <c r="W6" s="24" t="s">
        <v>118</v>
      </c>
      <c r="X6" s="24" t="s">
        <v>121</v>
      </c>
      <c r="Y6" s="21">
        <f t="shared" si="0"/>
        <v>2387</v>
      </c>
      <c r="Z6" s="21">
        <f t="shared" si="1"/>
        <v>1964</v>
      </c>
      <c r="AA6" s="29">
        <f>Tableau1[[#This Row],[Good Qty]]/Tableau1[[#This Row],[Launched Qty]]</f>
        <v>0.82279011311269379</v>
      </c>
      <c r="AB6" s="20">
        <v>3389</v>
      </c>
      <c r="AC6" s="21">
        <f t="shared" si="2"/>
        <v>777</v>
      </c>
      <c r="AD6" s="24">
        <v>155</v>
      </c>
    </row>
    <row r="7" spans="1:30" ht="20.100000000000001" customHeight="1" x14ac:dyDescent="0.2">
      <c r="A7" s="15" t="s">
        <v>26</v>
      </c>
      <c r="B7" s="15" t="s">
        <v>12</v>
      </c>
      <c r="C7" s="15" t="s">
        <v>13</v>
      </c>
      <c r="D7" s="15" t="s">
        <v>14</v>
      </c>
      <c r="E7" s="15" t="s">
        <v>15</v>
      </c>
      <c r="F7" s="16">
        <v>3</v>
      </c>
      <c r="G7" s="16">
        <v>0</v>
      </c>
      <c r="H7" s="17">
        <v>0</v>
      </c>
      <c r="I7" s="16">
        <v>0</v>
      </c>
      <c r="J7" s="16">
        <v>0</v>
      </c>
      <c r="K7" s="16">
        <v>0</v>
      </c>
      <c r="M7" s="4"/>
      <c r="N7" s="5"/>
      <c r="O7" s="6"/>
      <c r="P7" s="7"/>
      <c r="R7" s="20" t="s">
        <v>26</v>
      </c>
      <c r="S7" s="20" t="s">
        <v>12</v>
      </c>
      <c r="T7" s="20" t="s">
        <v>13</v>
      </c>
      <c r="U7" s="20" t="s">
        <v>14</v>
      </c>
      <c r="V7" s="20" t="s">
        <v>15</v>
      </c>
      <c r="W7" s="24">
        <v>0</v>
      </c>
      <c r="X7" s="24" t="s">
        <v>121</v>
      </c>
      <c r="Y7" s="21">
        <f t="shared" si="0"/>
        <v>3</v>
      </c>
      <c r="Z7" s="21">
        <f t="shared" si="1"/>
        <v>0</v>
      </c>
      <c r="AA7" s="29">
        <f>Tableau1[[#This Row],[Good Qty]]/Tableau1[[#This Row],[Launched Qty]]</f>
        <v>0</v>
      </c>
      <c r="AB7" s="20">
        <v>0</v>
      </c>
      <c r="AC7" s="21">
        <f t="shared" si="2"/>
        <v>0</v>
      </c>
      <c r="AD7" s="24">
        <v>0</v>
      </c>
    </row>
    <row r="8" spans="1:30" ht="20.100000000000001" customHeight="1" x14ac:dyDescent="0.2">
      <c r="A8" s="15" t="s">
        <v>138</v>
      </c>
      <c r="B8" s="15" t="s">
        <v>139</v>
      </c>
      <c r="C8" s="15" t="s">
        <v>13</v>
      </c>
      <c r="D8" s="15" t="s">
        <v>14</v>
      </c>
      <c r="E8" s="15" t="s">
        <v>15</v>
      </c>
      <c r="F8" s="16">
        <v>1</v>
      </c>
      <c r="G8" s="16">
        <v>0</v>
      </c>
      <c r="H8" s="17">
        <v>0</v>
      </c>
      <c r="I8" s="16">
        <v>0</v>
      </c>
      <c r="J8" s="16">
        <v>2278</v>
      </c>
      <c r="K8" s="16">
        <v>0</v>
      </c>
      <c r="M8" s="4"/>
      <c r="N8" s="5"/>
      <c r="O8" s="6"/>
      <c r="P8" s="7"/>
      <c r="R8" s="20" t="s">
        <v>138</v>
      </c>
      <c r="S8" s="20" t="s">
        <v>139</v>
      </c>
      <c r="T8" s="20" t="s">
        <v>13</v>
      </c>
      <c r="U8" s="20" t="s">
        <v>14</v>
      </c>
      <c r="V8" s="20" t="s">
        <v>15</v>
      </c>
      <c r="W8" s="24"/>
      <c r="X8" s="24"/>
      <c r="Y8" s="21">
        <f t="shared" si="0"/>
        <v>1</v>
      </c>
      <c r="Z8" s="21">
        <f t="shared" si="1"/>
        <v>0</v>
      </c>
      <c r="AA8" s="29">
        <f>Tableau1[[#This Row],[Good Qty]]/Tableau1[[#This Row],[Launched Qty]]</f>
        <v>0</v>
      </c>
      <c r="AB8" s="20">
        <v>0</v>
      </c>
      <c r="AC8" s="21">
        <f t="shared" si="2"/>
        <v>2278</v>
      </c>
      <c r="AD8" s="24">
        <v>0</v>
      </c>
    </row>
    <row r="9" spans="1:30" ht="20.100000000000001" customHeight="1" x14ac:dyDescent="0.2">
      <c r="A9" s="15" t="s">
        <v>27</v>
      </c>
      <c r="B9" s="15" t="s">
        <v>28</v>
      </c>
      <c r="C9" s="15" t="s">
        <v>13</v>
      </c>
      <c r="D9" s="15" t="s">
        <v>14</v>
      </c>
      <c r="E9" s="15" t="s">
        <v>15</v>
      </c>
      <c r="F9" s="16">
        <v>5776</v>
      </c>
      <c r="G9" s="16">
        <v>4865</v>
      </c>
      <c r="H9" s="17">
        <v>0.84227839335180099</v>
      </c>
      <c r="I9" s="16">
        <v>9239</v>
      </c>
      <c r="J9" s="16">
        <v>553</v>
      </c>
      <c r="K9" s="16">
        <v>200</v>
      </c>
      <c r="M9" s="4"/>
      <c r="N9" s="5"/>
      <c r="O9" s="6"/>
      <c r="P9" s="7"/>
      <c r="R9" s="20" t="s">
        <v>27</v>
      </c>
      <c r="S9" s="20" t="s">
        <v>28</v>
      </c>
      <c r="T9" s="20" t="s">
        <v>13</v>
      </c>
      <c r="U9" s="20" t="s">
        <v>14</v>
      </c>
      <c r="V9" s="20" t="s">
        <v>15</v>
      </c>
      <c r="W9" s="24">
        <v>0</v>
      </c>
      <c r="X9" s="24" t="s">
        <v>121</v>
      </c>
      <c r="Y9" s="21">
        <f t="shared" si="0"/>
        <v>5776</v>
      </c>
      <c r="Z9" s="21">
        <f t="shared" si="1"/>
        <v>4865</v>
      </c>
      <c r="AA9" s="29">
        <f>Tableau1[[#This Row],[Good Qty]]/Tableau1[[#This Row],[Launched Qty]]</f>
        <v>0.84227839335180055</v>
      </c>
      <c r="AB9" s="20">
        <v>9239</v>
      </c>
      <c r="AC9" s="21">
        <f t="shared" si="2"/>
        <v>553</v>
      </c>
      <c r="AD9" s="24">
        <v>200</v>
      </c>
    </row>
    <row r="10" spans="1:30" ht="20.100000000000001" customHeight="1" x14ac:dyDescent="0.2">
      <c r="A10" s="15" t="s">
        <v>29</v>
      </c>
      <c r="B10" s="15" t="s">
        <v>17</v>
      </c>
      <c r="C10" s="15" t="s">
        <v>13</v>
      </c>
      <c r="D10" s="15" t="s">
        <v>14</v>
      </c>
      <c r="E10" s="15" t="s">
        <v>15</v>
      </c>
      <c r="F10" s="16">
        <v>737</v>
      </c>
      <c r="G10" s="16">
        <v>587</v>
      </c>
      <c r="H10" s="17">
        <v>0.79647218453188595</v>
      </c>
      <c r="I10" s="16">
        <v>1174</v>
      </c>
      <c r="J10" s="16">
        <v>114</v>
      </c>
      <c r="K10" s="16">
        <v>0</v>
      </c>
      <c r="M10" s="4"/>
      <c r="N10" s="5"/>
      <c r="O10" s="6"/>
      <c r="P10" s="7"/>
      <c r="R10" s="20" t="s">
        <v>29</v>
      </c>
      <c r="S10" s="20" t="s">
        <v>17</v>
      </c>
      <c r="T10" s="20" t="s">
        <v>13</v>
      </c>
      <c r="U10" s="20" t="s">
        <v>14</v>
      </c>
      <c r="V10" s="20" t="s">
        <v>15</v>
      </c>
      <c r="W10" s="24">
        <v>0</v>
      </c>
      <c r="X10" s="24" t="s">
        <v>121</v>
      </c>
      <c r="Y10" s="21">
        <f t="shared" si="0"/>
        <v>737</v>
      </c>
      <c r="Z10" s="21">
        <f t="shared" si="1"/>
        <v>587</v>
      </c>
      <c r="AA10" s="29">
        <f>Tableau1[[#This Row],[Good Qty]]/Tableau1[[#This Row],[Launched Qty]]</f>
        <v>0.79647218453188606</v>
      </c>
      <c r="AB10" s="20">
        <v>1174</v>
      </c>
      <c r="AC10" s="21">
        <f t="shared" si="2"/>
        <v>114</v>
      </c>
      <c r="AD10" s="24">
        <v>0</v>
      </c>
    </row>
    <row r="11" spans="1:30" ht="20.100000000000001" customHeight="1" x14ac:dyDescent="0.2">
      <c r="A11" s="15" t="s">
        <v>30</v>
      </c>
      <c r="B11" s="15" t="s">
        <v>31</v>
      </c>
      <c r="C11" s="15" t="s">
        <v>13</v>
      </c>
      <c r="D11" s="15" t="s">
        <v>14</v>
      </c>
      <c r="E11" s="15" t="s">
        <v>15</v>
      </c>
      <c r="F11" s="16">
        <v>1159</v>
      </c>
      <c r="G11" s="16">
        <v>847</v>
      </c>
      <c r="H11" s="17">
        <v>0.73080241587575501</v>
      </c>
      <c r="I11" s="16">
        <v>1175</v>
      </c>
      <c r="J11" s="16">
        <v>201</v>
      </c>
      <c r="K11" s="16">
        <v>355</v>
      </c>
      <c r="M11" s="4"/>
      <c r="N11" s="5"/>
      <c r="O11" s="6"/>
      <c r="P11" s="7"/>
      <c r="R11" s="20" t="s">
        <v>30</v>
      </c>
      <c r="S11" s="20" t="s">
        <v>31</v>
      </c>
      <c r="T11" s="20" t="s">
        <v>13</v>
      </c>
      <c r="U11" s="20" t="s">
        <v>14</v>
      </c>
      <c r="V11" s="20" t="s">
        <v>15</v>
      </c>
      <c r="W11" s="24" t="s">
        <v>118</v>
      </c>
      <c r="X11" s="24" t="s">
        <v>121</v>
      </c>
      <c r="Y11" s="21">
        <f t="shared" si="0"/>
        <v>1159</v>
      </c>
      <c r="Z11" s="21">
        <f t="shared" si="1"/>
        <v>847</v>
      </c>
      <c r="AA11" s="29">
        <f>Tableau1[[#This Row],[Good Qty]]/Tableau1[[#This Row],[Launched Qty]]</f>
        <v>0.73080241587575501</v>
      </c>
      <c r="AB11" s="20">
        <v>1175</v>
      </c>
      <c r="AC11" s="21">
        <f t="shared" si="2"/>
        <v>201</v>
      </c>
      <c r="AD11" s="24">
        <v>355</v>
      </c>
    </row>
    <row r="12" spans="1:30" ht="20.100000000000001" customHeight="1" x14ac:dyDescent="0.2">
      <c r="A12" s="15" t="s">
        <v>18</v>
      </c>
      <c r="B12" s="15" t="s">
        <v>19</v>
      </c>
      <c r="C12" s="15" t="s">
        <v>13</v>
      </c>
      <c r="D12" s="15" t="s">
        <v>32</v>
      </c>
      <c r="E12" s="15" t="s">
        <v>15</v>
      </c>
      <c r="F12" s="16">
        <v>1687</v>
      </c>
      <c r="G12" s="16">
        <v>1686</v>
      </c>
      <c r="H12" s="17">
        <v>0.999407231772377</v>
      </c>
      <c r="I12" s="16">
        <v>0</v>
      </c>
      <c r="J12" s="16">
        <v>78</v>
      </c>
      <c r="K12" s="16">
        <v>0</v>
      </c>
      <c r="M12" s="4"/>
      <c r="N12" s="5"/>
      <c r="O12" s="6"/>
      <c r="P12" s="7"/>
      <c r="R12" s="20" t="s">
        <v>18</v>
      </c>
      <c r="S12" s="20" t="s">
        <v>19</v>
      </c>
      <c r="T12" s="20" t="s">
        <v>13</v>
      </c>
      <c r="U12" s="20" t="s">
        <v>32</v>
      </c>
      <c r="V12" s="20" t="s">
        <v>15</v>
      </c>
      <c r="W12" s="24">
        <v>0</v>
      </c>
      <c r="X12" s="24" t="s">
        <v>121</v>
      </c>
      <c r="Y12" s="21">
        <f t="shared" si="0"/>
        <v>1687</v>
      </c>
      <c r="Z12" s="21">
        <f t="shared" si="1"/>
        <v>1686</v>
      </c>
      <c r="AA12" s="29">
        <f>Tableau1[[#This Row],[Good Qty]]/Tableau1[[#This Row],[Launched Qty]]</f>
        <v>0.999407231772377</v>
      </c>
      <c r="AB12" s="20">
        <v>0</v>
      </c>
      <c r="AC12" s="21">
        <f t="shared" si="2"/>
        <v>78</v>
      </c>
      <c r="AD12" s="24">
        <v>0</v>
      </c>
    </row>
    <row r="13" spans="1:30" ht="20.100000000000001" customHeight="1" x14ac:dyDescent="0.2">
      <c r="A13" s="15" t="s">
        <v>33</v>
      </c>
      <c r="B13" s="15" t="s">
        <v>24</v>
      </c>
      <c r="C13" s="15" t="s">
        <v>13</v>
      </c>
      <c r="D13" s="15" t="s">
        <v>14</v>
      </c>
      <c r="E13" s="15" t="s">
        <v>15</v>
      </c>
      <c r="F13" s="16">
        <v>2690</v>
      </c>
      <c r="G13" s="16">
        <v>2254</v>
      </c>
      <c r="H13" s="17">
        <v>0.83791821561338298</v>
      </c>
      <c r="I13" s="16">
        <v>4197</v>
      </c>
      <c r="J13" s="16">
        <v>228</v>
      </c>
      <c r="K13" s="16">
        <v>226</v>
      </c>
      <c r="M13" s="4"/>
      <c r="N13" s="5"/>
      <c r="O13" s="6"/>
      <c r="P13" s="7"/>
      <c r="R13" s="20" t="s">
        <v>33</v>
      </c>
      <c r="S13" s="20" t="s">
        <v>24</v>
      </c>
      <c r="T13" s="20" t="s">
        <v>13</v>
      </c>
      <c r="U13" s="20" t="s">
        <v>14</v>
      </c>
      <c r="V13" s="20" t="s">
        <v>15</v>
      </c>
      <c r="W13" s="24">
        <v>0</v>
      </c>
      <c r="X13" s="24" t="s">
        <v>121</v>
      </c>
      <c r="Y13" s="21">
        <f t="shared" si="0"/>
        <v>2690</v>
      </c>
      <c r="Z13" s="21">
        <f t="shared" si="1"/>
        <v>2254</v>
      </c>
      <c r="AA13" s="29">
        <f>Tableau1[[#This Row],[Good Qty]]/Tableau1[[#This Row],[Launched Qty]]</f>
        <v>0.83791821561338287</v>
      </c>
      <c r="AB13" s="20">
        <v>4197</v>
      </c>
      <c r="AC13" s="21">
        <f t="shared" si="2"/>
        <v>228</v>
      </c>
      <c r="AD13" s="24">
        <v>226</v>
      </c>
    </row>
    <row r="14" spans="1:30" ht="20.100000000000001" customHeight="1" x14ac:dyDescent="0.2">
      <c r="A14" s="15" t="s">
        <v>34</v>
      </c>
      <c r="B14" s="15" t="s">
        <v>129</v>
      </c>
      <c r="C14" s="15" t="s">
        <v>13</v>
      </c>
      <c r="D14" s="15" t="s">
        <v>14</v>
      </c>
      <c r="E14" s="15" t="s">
        <v>15</v>
      </c>
      <c r="F14" s="16">
        <v>3356</v>
      </c>
      <c r="G14" s="16">
        <v>2869</v>
      </c>
      <c r="H14" s="17">
        <v>0.85488676996424295</v>
      </c>
      <c r="I14" s="16">
        <v>4696</v>
      </c>
      <c r="J14" s="16">
        <v>1362</v>
      </c>
      <c r="K14" s="16">
        <v>0</v>
      </c>
      <c r="M14" s="4"/>
      <c r="N14" s="5"/>
      <c r="O14" s="6"/>
      <c r="P14" s="7"/>
      <c r="R14" s="20" t="s">
        <v>34</v>
      </c>
      <c r="S14" s="20" t="s">
        <v>129</v>
      </c>
      <c r="T14" s="20" t="s">
        <v>13</v>
      </c>
      <c r="U14" s="20" t="s">
        <v>14</v>
      </c>
      <c r="V14" s="20" t="s">
        <v>15</v>
      </c>
      <c r="W14" s="24" t="s">
        <v>118</v>
      </c>
      <c r="X14" s="24" t="s">
        <v>121</v>
      </c>
      <c r="Y14" s="21">
        <f t="shared" si="0"/>
        <v>3356</v>
      </c>
      <c r="Z14" s="21">
        <f t="shared" si="1"/>
        <v>2869</v>
      </c>
      <c r="AA14" s="29">
        <f>Tableau1[[#This Row],[Good Qty]]/Tableau1[[#This Row],[Launched Qty]]</f>
        <v>0.85488676996424318</v>
      </c>
      <c r="AB14" s="20">
        <v>4696</v>
      </c>
      <c r="AC14" s="21">
        <f t="shared" si="2"/>
        <v>1362</v>
      </c>
      <c r="AD14" s="24">
        <v>0</v>
      </c>
    </row>
    <row r="15" spans="1:30" ht="20.100000000000001" customHeight="1" x14ac:dyDescent="0.2">
      <c r="A15" s="15" t="s">
        <v>35</v>
      </c>
      <c r="B15" s="15" t="s">
        <v>12</v>
      </c>
      <c r="C15" s="15" t="s">
        <v>13</v>
      </c>
      <c r="D15" s="15" t="s">
        <v>14</v>
      </c>
      <c r="E15" s="15" t="s">
        <v>15</v>
      </c>
      <c r="F15" s="16">
        <v>0</v>
      </c>
      <c r="G15" s="16">
        <v>0</v>
      </c>
      <c r="H15" s="17">
        <v>0</v>
      </c>
      <c r="I15" s="16">
        <v>0</v>
      </c>
      <c r="J15" s="16">
        <v>0</v>
      </c>
      <c r="K15" s="16">
        <v>0</v>
      </c>
      <c r="M15" s="4"/>
      <c r="N15" s="5"/>
      <c r="O15" s="6"/>
      <c r="P15" s="7"/>
      <c r="R15" s="20" t="s">
        <v>35</v>
      </c>
      <c r="S15" s="20" t="s">
        <v>12</v>
      </c>
      <c r="T15" s="20" t="s">
        <v>13</v>
      </c>
      <c r="U15" s="20" t="s">
        <v>14</v>
      </c>
      <c r="V15" s="20" t="s">
        <v>15</v>
      </c>
      <c r="W15" s="24">
        <v>0</v>
      </c>
      <c r="X15" s="24" t="s">
        <v>121</v>
      </c>
      <c r="Y15" s="21">
        <f t="shared" si="0"/>
        <v>0</v>
      </c>
      <c r="Z15" s="21">
        <f t="shared" si="1"/>
        <v>0</v>
      </c>
      <c r="AA15" s="29" t="e">
        <f>Tableau1[[#This Row],[Good Qty]]/Tableau1[[#This Row],[Launched Qty]]</f>
        <v>#DIV/0!</v>
      </c>
      <c r="AB15" s="20">
        <v>0</v>
      </c>
      <c r="AC15" s="21">
        <f t="shared" si="2"/>
        <v>0</v>
      </c>
      <c r="AD15" s="24">
        <v>0</v>
      </c>
    </row>
    <row r="16" spans="1:30" ht="20.100000000000001" customHeight="1" x14ac:dyDescent="0.2">
      <c r="A16" s="15" t="s">
        <v>140</v>
      </c>
      <c r="B16" s="15" t="s">
        <v>139</v>
      </c>
      <c r="C16" s="15" t="s">
        <v>13</v>
      </c>
      <c r="D16" s="15" t="s">
        <v>14</v>
      </c>
      <c r="E16" s="15" t="s">
        <v>15</v>
      </c>
      <c r="F16" s="16">
        <v>1</v>
      </c>
      <c r="G16" s="16">
        <v>0</v>
      </c>
      <c r="H16" s="17">
        <v>0</v>
      </c>
      <c r="I16" s="16">
        <v>0</v>
      </c>
      <c r="J16" s="16">
        <v>3374</v>
      </c>
      <c r="K16" s="16">
        <v>0</v>
      </c>
      <c r="M16" s="4"/>
      <c r="N16" s="5"/>
      <c r="O16" s="6"/>
      <c r="P16" s="7"/>
      <c r="R16" s="20" t="s">
        <v>140</v>
      </c>
      <c r="S16" s="20" t="s">
        <v>139</v>
      </c>
      <c r="T16" s="20" t="s">
        <v>13</v>
      </c>
      <c r="U16" s="20" t="s">
        <v>14</v>
      </c>
      <c r="V16" s="20" t="s">
        <v>15</v>
      </c>
      <c r="W16" s="24"/>
      <c r="X16" s="24"/>
      <c r="Y16" s="21">
        <f t="shared" si="0"/>
        <v>1</v>
      </c>
      <c r="Z16" s="21">
        <f t="shared" si="1"/>
        <v>0</v>
      </c>
      <c r="AA16" s="29">
        <f>Tableau1[[#This Row],[Good Qty]]/Tableau1[[#This Row],[Launched Qty]]</f>
        <v>0</v>
      </c>
      <c r="AB16" s="20">
        <v>0</v>
      </c>
      <c r="AC16" s="21">
        <f t="shared" si="2"/>
        <v>3374</v>
      </c>
      <c r="AD16" s="24">
        <v>0</v>
      </c>
    </row>
    <row r="17" spans="1:30" ht="20.100000000000001" customHeight="1" x14ac:dyDescent="0.2">
      <c r="A17" s="15" t="s">
        <v>36</v>
      </c>
      <c r="B17" s="15" t="s">
        <v>28</v>
      </c>
      <c r="C17" s="15" t="s">
        <v>13</v>
      </c>
      <c r="D17" s="15" t="s">
        <v>14</v>
      </c>
      <c r="E17" s="15" t="s">
        <v>15</v>
      </c>
      <c r="F17" s="16">
        <v>7958</v>
      </c>
      <c r="G17" s="16">
        <v>6819</v>
      </c>
      <c r="H17" s="17">
        <v>0.85687358632822297</v>
      </c>
      <c r="I17" s="16">
        <v>12950</v>
      </c>
      <c r="J17" s="16">
        <v>465</v>
      </c>
      <c r="K17" s="16">
        <v>392</v>
      </c>
      <c r="M17" s="4"/>
      <c r="N17" s="5"/>
      <c r="O17" s="6"/>
      <c r="P17" s="7"/>
      <c r="R17" s="20" t="s">
        <v>36</v>
      </c>
      <c r="S17" s="20" t="s">
        <v>28</v>
      </c>
      <c r="T17" s="20" t="s">
        <v>13</v>
      </c>
      <c r="U17" s="20" t="s">
        <v>14</v>
      </c>
      <c r="V17" s="20" t="s">
        <v>15</v>
      </c>
      <c r="W17" s="24">
        <v>0</v>
      </c>
      <c r="X17" s="24" t="s">
        <v>121</v>
      </c>
      <c r="Y17" s="21">
        <f t="shared" si="0"/>
        <v>7958</v>
      </c>
      <c r="Z17" s="21">
        <f t="shared" si="1"/>
        <v>6819</v>
      </c>
      <c r="AA17" s="29">
        <f>Tableau1[[#This Row],[Good Qty]]/Tableau1[[#This Row],[Launched Qty]]</f>
        <v>0.85687358632822319</v>
      </c>
      <c r="AB17" s="20">
        <v>12950</v>
      </c>
      <c r="AC17" s="21">
        <f t="shared" si="2"/>
        <v>465</v>
      </c>
      <c r="AD17" s="24">
        <v>392</v>
      </c>
    </row>
    <row r="18" spans="1:30" ht="20.100000000000001" customHeight="1" x14ac:dyDescent="0.2">
      <c r="A18" s="15" t="s">
        <v>37</v>
      </c>
      <c r="B18" s="15" t="s">
        <v>17</v>
      </c>
      <c r="C18" s="15" t="s">
        <v>13</v>
      </c>
      <c r="D18" s="15" t="s">
        <v>14</v>
      </c>
      <c r="E18" s="15" t="s">
        <v>15</v>
      </c>
      <c r="F18" s="16">
        <v>1469</v>
      </c>
      <c r="G18" s="16">
        <v>1279</v>
      </c>
      <c r="H18" s="17">
        <v>0.87066031313818903</v>
      </c>
      <c r="I18" s="16">
        <v>2542</v>
      </c>
      <c r="J18" s="16">
        <v>66</v>
      </c>
      <c r="K18" s="16">
        <v>0</v>
      </c>
      <c r="M18" s="4"/>
      <c r="N18" s="5"/>
      <c r="O18" s="6"/>
      <c r="P18" s="7"/>
      <c r="R18" s="20" t="s">
        <v>37</v>
      </c>
      <c r="S18" s="20" t="s">
        <v>17</v>
      </c>
      <c r="T18" s="20" t="s">
        <v>13</v>
      </c>
      <c r="U18" s="20" t="s">
        <v>14</v>
      </c>
      <c r="V18" s="20" t="s">
        <v>15</v>
      </c>
      <c r="W18" s="24">
        <v>0</v>
      </c>
      <c r="X18" s="24" t="s">
        <v>121</v>
      </c>
      <c r="Y18" s="21">
        <f t="shared" si="0"/>
        <v>1469</v>
      </c>
      <c r="Z18" s="21">
        <f t="shared" si="1"/>
        <v>1279</v>
      </c>
      <c r="AA18" s="29">
        <f>Tableau1[[#This Row],[Good Qty]]/Tableau1[[#This Row],[Launched Qty]]</f>
        <v>0.87066031313818926</v>
      </c>
      <c r="AB18" s="20">
        <v>2542</v>
      </c>
      <c r="AC18" s="21">
        <f t="shared" si="2"/>
        <v>66</v>
      </c>
      <c r="AD18" s="24">
        <v>0</v>
      </c>
    </row>
    <row r="19" spans="1:30" ht="20.100000000000001" customHeight="1" x14ac:dyDescent="0.2">
      <c r="A19" s="15" t="s">
        <v>38</v>
      </c>
      <c r="B19" s="15" t="s">
        <v>133</v>
      </c>
      <c r="C19" s="15" t="s">
        <v>13</v>
      </c>
      <c r="D19" s="15" t="s">
        <v>14</v>
      </c>
      <c r="E19" s="15" t="s">
        <v>15</v>
      </c>
      <c r="F19" s="16">
        <v>2282</v>
      </c>
      <c r="G19" s="16">
        <v>1546</v>
      </c>
      <c r="H19" s="17">
        <v>0.67747589833479405</v>
      </c>
      <c r="I19" s="16">
        <v>3051</v>
      </c>
      <c r="J19" s="16">
        <v>503</v>
      </c>
      <c r="K19" s="16">
        <v>250</v>
      </c>
      <c r="M19" s="4"/>
      <c r="N19" s="5"/>
      <c r="O19" s="6"/>
      <c r="P19" s="7"/>
      <c r="R19" s="20" t="s">
        <v>38</v>
      </c>
      <c r="S19" s="20" t="s">
        <v>133</v>
      </c>
      <c r="T19" s="20" t="s">
        <v>13</v>
      </c>
      <c r="U19" s="20" t="s">
        <v>14</v>
      </c>
      <c r="V19" s="20" t="s">
        <v>15</v>
      </c>
      <c r="W19" s="24" t="s">
        <v>118</v>
      </c>
      <c r="X19" s="24" t="s">
        <v>121</v>
      </c>
      <c r="Y19" s="21">
        <f t="shared" si="0"/>
        <v>2282</v>
      </c>
      <c r="Z19" s="21">
        <f t="shared" si="1"/>
        <v>1546</v>
      </c>
      <c r="AA19" s="29">
        <f>Tableau1[[#This Row],[Good Qty]]/Tableau1[[#This Row],[Launched Qty]]</f>
        <v>0.67747589833479405</v>
      </c>
      <c r="AB19" s="20">
        <v>3051</v>
      </c>
      <c r="AC19" s="21">
        <f t="shared" si="2"/>
        <v>503</v>
      </c>
      <c r="AD19" s="24">
        <v>250</v>
      </c>
    </row>
    <row r="20" spans="1:30" ht="20.100000000000001" customHeight="1" x14ac:dyDescent="0.2">
      <c r="A20" s="15" t="s">
        <v>40</v>
      </c>
      <c r="B20" s="15" t="s">
        <v>141</v>
      </c>
      <c r="C20" s="15" t="s">
        <v>13</v>
      </c>
      <c r="D20" s="15" t="s">
        <v>14</v>
      </c>
      <c r="E20" s="15" t="s">
        <v>15</v>
      </c>
      <c r="F20" s="16">
        <v>0</v>
      </c>
      <c r="G20" s="16">
        <v>0</v>
      </c>
      <c r="H20" s="17">
        <v>0</v>
      </c>
      <c r="I20" s="16">
        <v>0</v>
      </c>
      <c r="J20" s="16">
        <v>366</v>
      </c>
      <c r="K20" s="16">
        <v>0</v>
      </c>
      <c r="M20" s="4"/>
      <c r="N20" s="5"/>
      <c r="O20" s="6"/>
      <c r="P20" s="7"/>
      <c r="R20" s="20" t="s">
        <v>40</v>
      </c>
      <c r="S20" s="20" t="s">
        <v>141</v>
      </c>
      <c r="T20" s="20" t="s">
        <v>13</v>
      </c>
      <c r="U20" s="20" t="s">
        <v>14</v>
      </c>
      <c r="V20" s="20" t="s">
        <v>15</v>
      </c>
      <c r="W20" s="24">
        <v>0</v>
      </c>
      <c r="X20" s="24" t="s">
        <v>121</v>
      </c>
      <c r="Y20" s="21">
        <f t="shared" si="0"/>
        <v>0</v>
      </c>
      <c r="Z20" s="21">
        <f t="shared" si="1"/>
        <v>0</v>
      </c>
      <c r="AA20" s="29" t="e">
        <f>Tableau1[[#This Row],[Good Qty]]/Tableau1[[#This Row],[Launched Qty]]</f>
        <v>#DIV/0!</v>
      </c>
      <c r="AB20" s="20">
        <v>0</v>
      </c>
      <c r="AC20" s="21">
        <f t="shared" si="2"/>
        <v>366</v>
      </c>
      <c r="AD20" s="24">
        <v>0</v>
      </c>
    </row>
    <row r="21" spans="1:30" ht="20.100000000000001" customHeight="1" x14ac:dyDescent="0.2">
      <c r="A21" s="15" t="s">
        <v>142</v>
      </c>
      <c r="B21" s="15" t="s">
        <v>143</v>
      </c>
      <c r="C21" s="15" t="s">
        <v>13</v>
      </c>
      <c r="D21" s="15" t="s">
        <v>14</v>
      </c>
      <c r="E21" s="15" t="s">
        <v>15</v>
      </c>
      <c r="F21" s="16">
        <v>1694</v>
      </c>
      <c r="G21" s="16">
        <v>1487</v>
      </c>
      <c r="H21" s="17">
        <v>0.87780401416765097</v>
      </c>
      <c r="I21" s="16">
        <v>0</v>
      </c>
      <c r="J21" s="16">
        <v>1000</v>
      </c>
      <c r="K21" s="16">
        <v>2808</v>
      </c>
      <c r="M21" s="4"/>
      <c r="N21" s="5"/>
      <c r="O21" s="6"/>
      <c r="P21" s="7"/>
      <c r="R21" s="20" t="s">
        <v>142</v>
      </c>
      <c r="S21" s="20" t="s">
        <v>143</v>
      </c>
      <c r="T21" s="20" t="s">
        <v>13</v>
      </c>
      <c r="U21" s="20" t="s">
        <v>14</v>
      </c>
      <c r="V21" s="20" t="s">
        <v>15</v>
      </c>
      <c r="W21" s="24"/>
      <c r="X21" s="24"/>
      <c r="Y21" s="21">
        <f t="shared" si="0"/>
        <v>1694</v>
      </c>
      <c r="Z21" s="21">
        <f t="shared" si="1"/>
        <v>1487</v>
      </c>
      <c r="AA21" s="29">
        <f>Tableau1[[#This Row],[Good Qty]]/Tableau1[[#This Row],[Launched Qty]]</f>
        <v>0.87780401416765053</v>
      </c>
      <c r="AB21" s="20">
        <v>0</v>
      </c>
      <c r="AC21" s="21">
        <f t="shared" si="2"/>
        <v>1000</v>
      </c>
      <c r="AD21" s="24">
        <v>2808</v>
      </c>
    </row>
    <row r="22" spans="1:30" ht="20.100000000000001" customHeight="1" x14ac:dyDescent="0.2">
      <c r="A22" s="15" t="s">
        <v>144</v>
      </c>
      <c r="B22" s="15" t="s">
        <v>141</v>
      </c>
      <c r="C22" s="15" t="s">
        <v>13</v>
      </c>
      <c r="D22" s="15" t="s">
        <v>14</v>
      </c>
      <c r="E22" s="15" t="s">
        <v>15</v>
      </c>
      <c r="F22" s="16">
        <v>0</v>
      </c>
      <c r="G22" s="16">
        <v>0</v>
      </c>
      <c r="H22" s="17">
        <v>0</v>
      </c>
      <c r="I22" s="16">
        <v>0</v>
      </c>
      <c r="J22" s="16">
        <v>448</v>
      </c>
      <c r="K22" s="16">
        <v>0</v>
      </c>
      <c r="M22" s="4"/>
      <c r="N22" s="5"/>
      <c r="O22" s="6"/>
      <c r="P22" s="7"/>
      <c r="R22" s="20" t="s">
        <v>144</v>
      </c>
      <c r="S22" s="20" t="s">
        <v>141</v>
      </c>
      <c r="T22" s="20" t="s">
        <v>13</v>
      </c>
      <c r="U22" s="20" t="s">
        <v>14</v>
      </c>
      <c r="V22" s="20" t="s">
        <v>15</v>
      </c>
      <c r="W22" s="24"/>
      <c r="X22" s="24"/>
      <c r="Y22" s="21">
        <f t="shared" si="0"/>
        <v>0</v>
      </c>
      <c r="Z22" s="21">
        <f t="shared" si="1"/>
        <v>0</v>
      </c>
      <c r="AA22" s="29" t="e">
        <f>Tableau1[[#This Row],[Good Qty]]/Tableau1[[#This Row],[Launched Qty]]</f>
        <v>#DIV/0!</v>
      </c>
      <c r="AB22" s="20">
        <v>0</v>
      </c>
      <c r="AC22" s="21">
        <f t="shared" si="2"/>
        <v>448</v>
      </c>
      <c r="AD22" s="24">
        <v>0</v>
      </c>
    </row>
    <row r="23" spans="1:30" ht="20.100000000000001" customHeight="1" x14ac:dyDescent="0.2">
      <c r="A23" s="15" t="s">
        <v>41</v>
      </c>
      <c r="B23" s="15" t="s">
        <v>145</v>
      </c>
      <c r="C23" s="15" t="s">
        <v>13</v>
      </c>
      <c r="D23" s="15" t="s">
        <v>14</v>
      </c>
      <c r="E23" s="15" t="s">
        <v>15</v>
      </c>
      <c r="F23" s="16">
        <v>2326</v>
      </c>
      <c r="G23" s="16">
        <v>2007</v>
      </c>
      <c r="H23" s="17">
        <v>0.86285468615649197</v>
      </c>
      <c r="I23" s="16">
        <v>0</v>
      </c>
      <c r="J23" s="16">
        <v>2006</v>
      </c>
      <c r="K23" s="16">
        <v>3545</v>
      </c>
      <c r="M23" s="4"/>
      <c r="N23" s="5"/>
      <c r="O23" s="6"/>
      <c r="P23" s="7"/>
      <c r="R23" s="20" t="s">
        <v>41</v>
      </c>
      <c r="S23" s="20" t="s">
        <v>145</v>
      </c>
      <c r="T23" s="20" t="s">
        <v>13</v>
      </c>
      <c r="U23" s="20" t="s">
        <v>14</v>
      </c>
      <c r="V23" s="20" t="s">
        <v>15</v>
      </c>
      <c r="W23" s="24" t="s">
        <v>120</v>
      </c>
      <c r="X23" s="24" t="s">
        <v>121</v>
      </c>
      <c r="Y23" s="21">
        <f t="shared" si="0"/>
        <v>2326</v>
      </c>
      <c r="Z23" s="21">
        <f t="shared" si="1"/>
        <v>2007</v>
      </c>
      <c r="AA23" s="29">
        <f>Tableau1[[#This Row],[Good Qty]]/Tableau1[[#This Row],[Launched Qty]]</f>
        <v>0.86285468615649186</v>
      </c>
      <c r="AB23" s="20">
        <v>0</v>
      </c>
      <c r="AC23" s="21">
        <f t="shared" si="2"/>
        <v>2006</v>
      </c>
      <c r="AD23" s="24">
        <v>3545</v>
      </c>
    </row>
    <row r="24" spans="1:30" ht="20.100000000000001" customHeight="1" x14ac:dyDescent="0.2">
      <c r="A24" s="15" t="s">
        <v>45</v>
      </c>
      <c r="B24" s="15" t="s">
        <v>46</v>
      </c>
      <c r="C24" s="15" t="s">
        <v>43</v>
      </c>
      <c r="D24" s="15" t="s">
        <v>14</v>
      </c>
      <c r="E24" s="15" t="s">
        <v>15</v>
      </c>
      <c r="F24" s="16">
        <v>690</v>
      </c>
      <c r="G24" s="16">
        <v>543</v>
      </c>
      <c r="H24" s="17">
        <v>0.78695652173913</v>
      </c>
      <c r="I24" s="16">
        <v>542</v>
      </c>
      <c r="J24" s="16">
        <v>80</v>
      </c>
      <c r="K24" s="16">
        <v>0</v>
      </c>
      <c r="M24" s="4"/>
      <c r="N24" s="5"/>
      <c r="O24" s="6"/>
      <c r="P24" s="7"/>
      <c r="R24" s="20" t="s">
        <v>45</v>
      </c>
      <c r="S24" s="20" t="s">
        <v>46</v>
      </c>
      <c r="T24" s="20" t="s">
        <v>43</v>
      </c>
      <c r="U24" s="20" t="s">
        <v>14</v>
      </c>
      <c r="V24" s="20" t="s">
        <v>15</v>
      </c>
      <c r="W24" s="24">
        <v>0</v>
      </c>
      <c r="X24" s="24" t="s">
        <v>121</v>
      </c>
      <c r="Y24" s="21">
        <f t="shared" si="0"/>
        <v>690</v>
      </c>
      <c r="Z24" s="21">
        <f t="shared" si="1"/>
        <v>543</v>
      </c>
      <c r="AA24" s="29">
        <f>Tableau1[[#This Row],[Good Qty]]/Tableau1[[#This Row],[Launched Qty]]</f>
        <v>0.78695652173913044</v>
      </c>
      <c r="AB24" s="20">
        <v>542</v>
      </c>
      <c r="AC24" s="21">
        <f t="shared" si="2"/>
        <v>80</v>
      </c>
      <c r="AD24" s="24">
        <v>0</v>
      </c>
    </row>
    <row r="25" spans="1:30" ht="20.100000000000001" customHeight="1" x14ac:dyDescent="0.2">
      <c r="A25" s="15" t="s">
        <v>48</v>
      </c>
      <c r="B25" s="15" t="s">
        <v>49</v>
      </c>
      <c r="C25" s="15" t="s">
        <v>43</v>
      </c>
      <c r="D25" s="15" t="s">
        <v>14</v>
      </c>
      <c r="E25" s="15" t="s">
        <v>15</v>
      </c>
      <c r="F25" s="16">
        <v>2968</v>
      </c>
      <c r="G25" s="16">
        <v>2364</v>
      </c>
      <c r="H25" s="17">
        <v>0.79649595687331498</v>
      </c>
      <c r="I25" s="16">
        <v>3555</v>
      </c>
      <c r="J25" s="16">
        <v>1124</v>
      </c>
      <c r="K25" s="16">
        <v>0</v>
      </c>
      <c r="M25" s="4"/>
      <c r="N25" s="5"/>
      <c r="O25" s="6"/>
      <c r="P25" s="7"/>
      <c r="R25" s="20" t="s">
        <v>48</v>
      </c>
      <c r="S25" s="20" t="s">
        <v>49</v>
      </c>
      <c r="T25" s="20" t="s">
        <v>43</v>
      </c>
      <c r="U25" s="20" t="s">
        <v>14</v>
      </c>
      <c r="V25" s="20" t="s">
        <v>15</v>
      </c>
      <c r="W25" s="24">
        <v>0</v>
      </c>
      <c r="X25" s="24" t="s">
        <v>121</v>
      </c>
      <c r="Y25" s="21">
        <f t="shared" si="0"/>
        <v>2968</v>
      </c>
      <c r="Z25" s="21">
        <f t="shared" si="1"/>
        <v>2364</v>
      </c>
      <c r="AA25" s="29">
        <f>Tableau1[[#This Row],[Good Qty]]/Tableau1[[#This Row],[Launched Qty]]</f>
        <v>0.79649595687331531</v>
      </c>
      <c r="AB25" s="20">
        <v>3555</v>
      </c>
      <c r="AC25" s="21">
        <f t="shared" si="2"/>
        <v>1124</v>
      </c>
      <c r="AD25" s="24">
        <v>0</v>
      </c>
    </row>
    <row r="26" spans="1:30" ht="20.100000000000001" customHeight="1" x14ac:dyDescent="0.2">
      <c r="A26" s="15" t="s">
        <v>51</v>
      </c>
      <c r="B26" s="15" t="s">
        <v>52</v>
      </c>
      <c r="C26" s="15" t="s">
        <v>43</v>
      </c>
      <c r="D26" s="15" t="s">
        <v>14</v>
      </c>
      <c r="E26" s="15" t="s">
        <v>15</v>
      </c>
      <c r="F26" s="16">
        <v>96</v>
      </c>
      <c r="G26" s="16">
        <v>87</v>
      </c>
      <c r="H26" s="17">
        <v>0.90625</v>
      </c>
      <c r="I26" s="16">
        <v>174</v>
      </c>
      <c r="J26" s="16">
        <v>0</v>
      </c>
      <c r="K26" s="16">
        <v>0</v>
      </c>
      <c r="M26" s="4"/>
      <c r="N26" s="5"/>
      <c r="O26" s="6"/>
      <c r="P26" s="7"/>
      <c r="R26" s="20" t="s">
        <v>51</v>
      </c>
      <c r="S26" s="20" t="s">
        <v>52</v>
      </c>
      <c r="T26" s="20" t="s">
        <v>43</v>
      </c>
      <c r="U26" s="20" t="s">
        <v>14</v>
      </c>
      <c r="V26" s="20" t="s">
        <v>15</v>
      </c>
      <c r="W26" s="24">
        <v>0</v>
      </c>
      <c r="X26" s="24" t="s">
        <v>121</v>
      </c>
      <c r="Y26" s="21">
        <f t="shared" si="0"/>
        <v>96</v>
      </c>
      <c r="Z26" s="21">
        <f t="shared" si="1"/>
        <v>87</v>
      </c>
      <c r="AA26" s="29">
        <f>Tableau1[[#This Row],[Good Qty]]/Tableau1[[#This Row],[Launched Qty]]</f>
        <v>0.90625</v>
      </c>
      <c r="AB26" s="20">
        <v>174</v>
      </c>
      <c r="AC26" s="21">
        <f t="shared" si="2"/>
        <v>0</v>
      </c>
      <c r="AD26" s="24">
        <v>0</v>
      </c>
    </row>
    <row r="27" spans="1:30" ht="20.100000000000001" customHeight="1" x14ac:dyDescent="0.2">
      <c r="A27" s="15" t="s">
        <v>54</v>
      </c>
      <c r="B27" s="15" t="s">
        <v>55</v>
      </c>
      <c r="C27" s="15" t="s">
        <v>43</v>
      </c>
      <c r="D27" s="15" t="s">
        <v>44</v>
      </c>
      <c r="E27" s="15" t="s">
        <v>15</v>
      </c>
      <c r="F27" s="16">
        <v>360</v>
      </c>
      <c r="G27" s="16">
        <v>332</v>
      </c>
      <c r="H27" s="17">
        <v>0.92222222222222205</v>
      </c>
      <c r="I27" s="16">
        <v>0</v>
      </c>
      <c r="J27" s="16">
        <v>157</v>
      </c>
      <c r="K27" s="16">
        <v>1222</v>
      </c>
      <c r="M27" s="4"/>
      <c r="N27" s="5"/>
      <c r="O27" s="6"/>
      <c r="P27" s="7"/>
      <c r="R27" s="20" t="s">
        <v>54</v>
      </c>
      <c r="S27" s="20" t="s">
        <v>55</v>
      </c>
      <c r="T27" s="20" t="s">
        <v>43</v>
      </c>
      <c r="U27" s="20" t="s">
        <v>44</v>
      </c>
      <c r="V27" s="20" t="s">
        <v>15</v>
      </c>
      <c r="W27" s="24">
        <v>0</v>
      </c>
      <c r="X27" s="24">
        <v>0</v>
      </c>
      <c r="Y27" s="21">
        <f t="shared" si="0"/>
        <v>360</v>
      </c>
      <c r="Z27" s="21">
        <f t="shared" si="1"/>
        <v>332</v>
      </c>
      <c r="AA27" s="29">
        <f>Tableau1[[#This Row],[Good Qty]]/Tableau1[[#This Row],[Launched Qty]]</f>
        <v>0.92222222222222228</v>
      </c>
      <c r="AB27" s="20">
        <v>0</v>
      </c>
      <c r="AC27" s="21">
        <f t="shared" si="2"/>
        <v>157</v>
      </c>
      <c r="AD27" s="24">
        <v>1222</v>
      </c>
    </row>
    <row r="28" spans="1:30" ht="20.100000000000001" customHeight="1" x14ac:dyDescent="0.2">
      <c r="A28" s="15" t="s">
        <v>57</v>
      </c>
      <c r="B28" s="15" t="s">
        <v>58</v>
      </c>
      <c r="C28" s="15" t="s">
        <v>43</v>
      </c>
      <c r="D28" s="15" t="s">
        <v>14</v>
      </c>
      <c r="E28" s="15" t="s">
        <v>15</v>
      </c>
      <c r="F28" s="16">
        <v>91</v>
      </c>
      <c r="G28" s="16">
        <v>71</v>
      </c>
      <c r="H28" s="17">
        <v>0.78021978021978</v>
      </c>
      <c r="I28" s="16">
        <v>179</v>
      </c>
      <c r="J28" s="16">
        <v>91</v>
      </c>
      <c r="K28" s="16">
        <v>0</v>
      </c>
      <c r="M28" s="4"/>
      <c r="N28" s="5"/>
      <c r="O28" s="6"/>
      <c r="P28" s="7"/>
      <c r="R28" s="20" t="s">
        <v>57</v>
      </c>
      <c r="S28" s="20" t="s">
        <v>58</v>
      </c>
      <c r="T28" s="20" t="s">
        <v>43</v>
      </c>
      <c r="U28" s="20" t="s">
        <v>14</v>
      </c>
      <c r="V28" s="20" t="s">
        <v>15</v>
      </c>
      <c r="W28" s="24">
        <v>0</v>
      </c>
      <c r="X28" s="24" t="s">
        <v>121</v>
      </c>
      <c r="Y28" s="21">
        <f t="shared" si="0"/>
        <v>91</v>
      </c>
      <c r="Z28" s="21">
        <f t="shared" si="1"/>
        <v>71</v>
      </c>
      <c r="AA28" s="29">
        <f>Tableau1[[#This Row],[Good Qty]]/Tableau1[[#This Row],[Launched Qty]]</f>
        <v>0.78021978021978022</v>
      </c>
      <c r="AB28" s="20">
        <v>179</v>
      </c>
      <c r="AC28" s="21">
        <f t="shared" si="2"/>
        <v>91</v>
      </c>
      <c r="AD28" s="24">
        <v>0</v>
      </c>
    </row>
    <row r="29" spans="1:30" ht="20.100000000000001" customHeight="1" x14ac:dyDescent="0.2">
      <c r="A29" s="15" t="s">
        <v>60</v>
      </c>
      <c r="B29" s="15" t="s">
        <v>61</v>
      </c>
      <c r="C29" s="15" t="s">
        <v>43</v>
      </c>
      <c r="D29" s="15" t="s">
        <v>14</v>
      </c>
      <c r="E29" s="15" t="s">
        <v>15</v>
      </c>
      <c r="F29" s="16">
        <v>0</v>
      </c>
      <c r="G29" s="16">
        <v>0</v>
      </c>
      <c r="H29" s="17">
        <v>0</v>
      </c>
      <c r="I29" s="16">
        <v>0</v>
      </c>
      <c r="J29" s="16">
        <v>0</v>
      </c>
      <c r="K29" s="16">
        <v>0</v>
      </c>
      <c r="M29" s="4"/>
      <c r="N29" s="5"/>
      <c r="O29" s="6"/>
      <c r="P29" s="7"/>
      <c r="R29" s="20" t="s">
        <v>60</v>
      </c>
      <c r="S29" s="20" t="s">
        <v>61</v>
      </c>
      <c r="T29" s="20" t="s">
        <v>43</v>
      </c>
      <c r="U29" s="20" t="s">
        <v>14</v>
      </c>
      <c r="V29" s="20" t="s">
        <v>15</v>
      </c>
      <c r="W29" s="24">
        <v>0</v>
      </c>
      <c r="X29" s="24" t="s">
        <v>122</v>
      </c>
      <c r="Y29" s="21">
        <f t="shared" si="0"/>
        <v>0</v>
      </c>
      <c r="Z29" s="21">
        <f t="shared" si="1"/>
        <v>0</v>
      </c>
      <c r="AA29" s="29" t="e">
        <f>Tableau1[[#This Row],[Good Qty]]/Tableau1[[#This Row],[Launched Qty]]</f>
        <v>#DIV/0!</v>
      </c>
      <c r="AB29" s="20">
        <v>0</v>
      </c>
      <c r="AC29" s="21">
        <f t="shared" si="2"/>
        <v>0</v>
      </c>
      <c r="AD29" s="24">
        <v>0</v>
      </c>
    </row>
    <row r="30" spans="1:30" ht="20.100000000000001" customHeight="1" x14ac:dyDescent="0.2">
      <c r="A30" s="15" t="s">
        <v>63</v>
      </c>
      <c r="B30" s="15" t="s">
        <v>64</v>
      </c>
      <c r="C30" s="15" t="s">
        <v>43</v>
      </c>
      <c r="D30" s="15" t="s">
        <v>14</v>
      </c>
      <c r="E30" s="15" t="s">
        <v>15</v>
      </c>
      <c r="F30" s="16">
        <v>1480</v>
      </c>
      <c r="G30" s="16">
        <v>1222</v>
      </c>
      <c r="H30" s="17">
        <v>0.82567567567567601</v>
      </c>
      <c r="I30" s="16">
        <v>1990</v>
      </c>
      <c r="J30" s="16">
        <v>362</v>
      </c>
      <c r="K30" s="16">
        <v>0</v>
      </c>
      <c r="M30" s="4"/>
      <c r="N30" s="5"/>
      <c r="O30" s="6"/>
      <c r="P30" s="7"/>
      <c r="R30" s="20" t="s">
        <v>63</v>
      </c>
      <c r="S30" s="20" t="s">
        <v>64</v>
      </c>
      <c r="T30" s="20" t="s">
        <v>43</v>
      </c>
      <c r="U30" s="20" t="s">
        <v>14</v>
      </c>
      <c r="V30" s="20" t="s">
        <v>15</v>
      </c>
      <c r="W30" s="24">
        <v>0</v>
      </c>
      <c r="X30" s="24" t="s">
        <v>121</v>
      </c>
      <c r="Y30" s="21">
        <f t="shared" si="0"/>
        <v>1480</v>
      </c>
      <c r="Z30" s="21">
        <f t="shared" si="1"/>
        <v>1222</v>
      </c>
      <c r="AA30" s="29">
        <f>Tableau1[[#This Row],[Good Qty]]/Tableau1[[#This Row],[Launched Qty]]</f>
        <v>0.82567567567567568</v>
      </c>
      <c r="AB30" s="20">
        <v>1990</v>
      </c>
      <c r="AC30" s="21">
        <f t="shared" si="2"/>
        <v>362</v>
      </c>
      <c r="AD30" s="24">
        <v>0</v>
      </c>
    </row>
    <row r="31" spans="1:30" ht="20.100000000000001" customHeight="1" x14ac:dyDescent="0.2">
      <c r="A31" s="15" t="s">
        <v>66</v>
      </c>
      <c r="B31" s="15" t="s">
        <v>67</v>
      </c>
      <c r="C31" s="15" t="s">
        <v>43</v>
      </c>
      <c r="D31" s="15" t="s">
        <v>14</v>
      </c>
      <c r="E31" s="15" t="s">
        <v>15</v>
      </c>
      <c r="F31" s="16">
        <v>0</v>
      </c>
      <c r="G31" s="16">
        <v>0</v>
      </c>
      <c r="H31" s="17">
        <v>0</v>
      </c>
      <c r="I31" s="16">
        <v>0</v>
      </c>
      <c r="J31" s="16">
        <v>2</v>
      </c>
      <c r="K31" s="16">
        <v>0</v>
      </c>
      <c r="M31" s="4"/>
      <c r="N31" s="5"/>
      <c r="O31" s="6"/>
      <c r="P31" s="7"/>
      <c r="R31" s="20" t="s">
        <v>66</v>
      </c>
      <c r="S31" s="20" t="s">
        <v>67</v>
      </c>
      <c r="T31" s="20" t="s">
        <v>43</v>
      </c>
      <c r="U31" s="20" t="s">
        <v>14</v>
      </c>
      <c r="V31" s="20" t="s">
        <v>15</v>
      </c>
      <c r="W31" s="24">
        <v>0</v>
      </c>
      <c r="X31" s="24" t="s">
        <v>121</v>
      </c>
      <c r="Y31" s="21">
        <f t="shared" si="0"/>
        <v>0</v>
      </c>
      <c r="Z31" s="21">
        <f t="shared" si="1"/>
        <v>0</v>
      </c>
      <c r="AA31" s="29" t="e">
        <f>Tableau1[[#This Row],[Good Qty]]/Tableau1[[#This Row],[Launched Qty]]</f>
        <v>#DIV/0!</v>
      </c>
      <c r="AB31" s="20">
        <v>0</v>
      </c>
      <c r="AC31" s="21">
        <f t="shared" si="2"/>
        <v>2</v>
      </c>
      <c r="AD31" s="24">
        <v>0</v>
      </c>
    </row>
    <row r="32" spans="1:30" ht="20.100000000000001" customHeight="1" x14ac:dyDescent="0.2">
      <c r="A32" s="15" t="s">
        <v>71</v>
      </c>
      <c r="B32" s="15" t="s">
        <v>72</v>
      </c>
      <c r="C32" s="15" t="s">
        <v>43</v>
      </c>
      <c r="D32" s="15" t="s">
        <v>14</v>
      </c>
      <c r="E32" s="15" t="s">
        <v>15</v>
      </c>
      <c r="F32" s="16">
        <v>411</v>
      </c>
      <c r="G32" s="16">
        <v>351</v>
      </c>
      <c r="H32" s="17">
        <v>0.85401459854014605</v>
      </c>
      <c r="I32" s="16">
        <v>702</v>
      </c>
      <c r="J32" s="16">
        <v>159</v>
      </c>
      <c r="K32" s="16">
        <v>0</v>
      </c>
      <c r="M32" s="4"/>
      <c r="N32" s="5"/>
      <c r="O32" s="6"/>
      <c r="P32" s="7"/>
      <c r="R32" s="20" t="s">
        <v>71</v>
      </c>
      <c r="S32" s="20" t="s">
        <v>72</v>
      </c>
      <c r="T32" s="20" t="s">
        <v>43</v>
      </c>
      <c r="U32" s="20" t="s">
        <v>14</v>
      </c>
      <c r="V32" s="20" t="s">
        <v>15</v>
      </c>
      <c r="W32" s="24">
        <v>0</v>
      </c>
      <c r="X32" s="24" t="s">
        <v>121</v>
      </c>
      <c r="Y32" s="21">
        <f t="shared" si="0"/>
        <v>411</v>
      </c>
      <c r="Z32" s="21">
        <f t="shared" si="1"/>
        <v>351</v>
      </c>
      <c r="AA32" s="29">
        <f>Tableau1[[#This Row],[Good Qty]]/Tableau1[[#This Row],[Launched Qty]]</f>
        <v>0.85401459854014594</v>
      </c>
      <c r="AB32" s="20">
        <v>702</v>
      </c>
      <c r="AC32" s="21">
        <f t="shared" si="2"/>
        <v>159</v>
      </c>
      <c r="AD32" s="24">
        <v>0</v>
      </c>
    </row>
    <row r="33" spans="1:30" ht="20.100000000000001" customHeight="1" x14ac:dyDescent="0.2">
      <c r="A33" s="15" t="s">
        <v>74</v>
      </c>
      <c r="B33" s="15" t="s">
        <v>75</v>
      </c>
      <c r="C33" s="15" t="s">
        <v>43</v>
      </c>
      <c r="D33" s="15" t="s">
        <v>44</v>
      </c>
      <c r="E33" s="15" t="s">
        <v>15</v>
      </c>
      <c r="F33" s="16">
        <v>1328</v>
      </c>
      <c r="G33" s="16">
        <v>1035</v>
      </c>
      <c r="H33" s="17">
        <v>0.77936746987951799</v>
      </c>
      <c r="I33" s="16">
        <v>0</v>
      </c>
      <c r="J33" s="16">
        <v>580</v>
      </c>
      <c r="K33" s="16">
        <v>2252</v>
      </c>
      <c r="M33" s="4"/>
      <c r="N33" s="5"/>
      <c r="O33" s="6"/>
      <c r="P33" s="7"/>
      <c r="R33" s="20" t="s">
        <v>74</v>
      </c>
      <c r="S33" s="20" t="s">
        <v>75</v>
      </c>
      <c r="T33" s="20" t="s">
        <v>43</v>
      </c>
      <c r="U33" s="20" t="s">
        <v>44</v>
      </c>
      <c r="V33" s="20" t="s">
        <v>15</v>
      </c>
      <c r="W33" s="24">
        <v>0</v>
      </c>
      <c r="X33" s="24">
        <v>0</v>
      </c>
      <c r="Y33" s="21">
        <f t="shared" si="0"/>
        <v>1328</v>
      </c>
      <c r="Z33" s="21">
        <f t="shared" si="1"/>
        <v>1035</v>
      </c>
      <c r="AA33" s="29">
        <f>Tableau1[[#This Row],[Good Qty]]/Tableau1[[#This Row],[Launched Qty]]</f>
        <v>0.7793674698795181</v>
      </c>
      <c r="AB33" s="20">
        <v>0</v>
      </c>
      <c r="AC33" s="21">
        <f t="shared" si="2"/>
        <v>580</v>
      </c>
      <c r="AD33" s="24">
        <v>2252</v>
      </c>
    </row>
    <row r="34" spans="1:30" ht="20.100000000000001" customHeight="1" x14ac:dyDescent="0.2">
      <c r="A34" s="15" t="s">
        <v>77</v>
      </c>
      <c r="B34" s="15" t="s">
        <v>78</v>
      </c>
      <c r="C34" s="15" t="s">
        <v>43</v>
      </c>
      <c r="D34" s="15" t="s">
        <v>14</v>
      </c>
      <c r="E34" s="15" t="s">
        <v>15</v>
      </c>
      <c r="F34" s="16">
        <v>247</v>
      </c>
      <c r="G34" s="16">
        <v>212</v>
      </c>
      <c r="H34" s="17">
        <v>0.85829959514169996</v>
      </c>
      <c r="I34" s="16">
        <v>233</v>
      </c>
      <c r="J34" s="16">
        <v>84</v>
      </c>
      <c r="K34" s="16">
        <v>0</v>
      </c>
      <c r="M34" s="4"/>
      <c r="N34" s="5"/>
      <c r="O34" s="6"/>
      <c r="P34" s="7"/>
      <c r="R34" s="20" t="s">
        <v>77</v>
      </c>
      <c r="S34" s="20" t="s">
        <v>78</v>
      </c>
      <c r="T34" s="20" t="s">
        <v>43</v>
      </c>
      <c r="U34" s="20" t="s">
        <v>14</v>
      </c>
      <c r="V34" s="20" t="s">
        <v>15</v>
      </c>
      <c r="W34" s="24">
        <v>0</v>
      </c>
      <c r="X34" s="24" t="s">
        <v>121</v>
      </c>
      <c r="Y34" s="21">
        <f t="shared" si="0"/>
        <v>247</v>
      </c>
      <c r="Z34" s="21">
        <f t="shared" si="1"/>
        <v>212</v>
      </c>
      <c r="AA34" s="29">
        <f>Tableau1[[#This Row],[Good Qty]]/Tableau1[[#This Row],[Launched Qty]]</f>
        <v>0.8582995951417004</v>
      </c>
      <c r="AB34" s="20">
        <v>233</v>
      </c>
      <c r="AC34" s="21">
        <f t="shared" si="2"/>
        <v>84</v>
      </c>
      <c r="AD34" s="24">
        <v>0</v>
      </c>
    </row>
    <row r="35" spans="1:30" ht="20.100000000000001" customHeight="1" x14ac:dyDescent="0.2">
      <c r="A35" s="15" t="s">
        <v>79</v>
      </c>
      <c r="B35" s="15" t="s">
        <v>80</v>
      </c>
      <c r="C35" s="15" t="s">
        <v>43</v>
      </c>
      <c r="D35" s="15" t="s">
        <v>14</v>
      </c>
      <c r="E35" s="15" t="s">
        <v>15</v>
      </c>
      <c r="F35" s="16">
        <v>0</v>
      </c>
      <c r="G35" s="16">
        <v>0</v>
      </c>
      <c r="H35" s="17">
        <v>0</v>
      </c>
      <c r="I35" s="16">
        <v>0</v>
      </c>
      <c r="J35" s="16">
        <v>0</v>
      </c>
      <c r="K35" s="16">
        <v>0</v>
      </c>
      <c r="M35" s="4"/>
      <c r="N35" s="5"/>
      <c r="O35" s="6"/>
      <c r="P35" s="7"/>
      <c r="R35" s="20" t="s">
        <v>79</v>
      </c>
      <c r="S35" s="20" t="s">
        <v>80</v>
      </c>
      <c r="T35" s="20" t="s">
        <v>43</v>
      </c>
      <c r="U35" s="20" t="s">
        <v>14</v>
      </c>
      <c r="V35" s="20" t="s">
        <v>15</v>
      </c>
      <c r="W35" s="24">
        <v>0</v>
      </c>
      <c r="X35" s="24" t="s">
        <v>122</v>
      </c>
      <c r="Y35" s="21">
        <f t="shared" ref="Y35:Y65" si="3">M35+F35</f>
        <v>0</v>
      </c>
      <c r="Z35" s="21">
        <f t="shared" ref="Z35:Z65" si="4">N35+G35</f>
        <v>0</v>
      </c>
      <c r="AA35" s="29" t="e">
        <f>Tableau1[[#This Row],[Good Qty]]/Tableau1[[#This Row],[Launched Qty]]</f>
        <v>#DIV/0!</v>
      </c>
      <c r="AB35" s="20">
        <v>0</v>
      </c>
      <c r="AC35" s="21">
        <f t="shared" ref="AC35:AC65" si="5">O35+J35</f>
        <v>0</v>
      </c>
      <c r="AD35" s="24">
        <v>0</v>
      </c>
    </row>
    <row r="36" spans="1:30" ht="20.100000000000001" customHeight="1" x14ac:dyDescent="0.2">
      <c r="A36" s="15" t="s">
        <v>81</v>
      </c>
      <c r="B36" s="15" t="s">
        <v>82</v>
      </c>
      <c r="C36" s="15" t="s">
        <v>43</v>
      </c>
      <c r="D36" s="15" t="s">
        <v>14</v>
      </c>
      <c r="E36" s="15" t="s">
        <v>15</v>
      </c>
      <c r="F36" s="16">
        <v>2</v>
      </c>
      <c r="G36" s="16">
        <v>0</v>
      </c>
      <c r="H36" s="17">
        <v>0</v>
      </c>
      <c r="I36" s="16">
        <v>0</v>
      </c>
      <c r="J36" s="16">
        <v>4</v>
      </c>
      <c r="K36" s="16">
        <v>0</v>
      </c>
      <c r="M36" s="4"/>
      <c r="N36" s="5"/>
      <c r="O36" s="6"/>
      <c r="P36" s="7"/>
      <c r="R36" s="20" t="s">
        <v>81</v>
      </c>
      <c r="S36" s="20" t="s">
        <v>82</v>
      </c>
      <c r="T36" s="20" t="s">
        <v>43</v>
      </c>
      <c r="U36" s="20" t="s">
        <v>14</v>
      </c>
      <c r="V36" s="20" t="s">
        <v>15</v>
      </c>
      <c r="W36" s="24">
        <v>0</v>
      </c>
      <c r="X36" s="24" t="s">
        <v>121</v>
      </c>
      <c r="Y36" s="21">
        <f t="shared" si="3"/>
        <v>2</v>
      </c>
      <c r="Z36" s="21">
        <f t="shared" si="4"/>
        <v>0</v>
      </c>
      <c r="AA36" s="29">
        <f>Tableau1[[#This Row],[Good Qty]]/Tableau1[[#This Row],[Launched Qty]]</f>
        <v>0</v>
      </c>
      <c r="AB36" s="20">
        <v>0</v>
      </c>
      <c r="AC36" s="21">
        <f t="shared" si="5"/>
        <v>4</v>
      </c>
      <c r="AD36" s="24">
        <v>0</v>
      </c>
    </row>
    <row r="37" spans="1:30" ht="20.100000000000001" customHeight="1" x14ac:dyDescent="0.2">
      <c r="A37" s="15" t="s">
        <v>83</v>
      </c>
      <c r="B37" s="15" t="s">
        <v>17</v>
      </c>
      <c r="C37" s="15" t="s">
        <v>22</v>
      </c>
      <c r="D37" s="15" t="s">
        <v>14</v>
      </c>
      <c r="E37" s="15" t="s">
        <v>15</v>
      </c>
      <c r="F37" s="16">
        <v>117</v>
      </c>
      <c r="G37" s="16">
        <v>82</v>
      </c>
      <c r="H37" s="17">
        <v>0.70085470085470103</v>
      </c>
      <c r="I37" s="16">
        <v>97</v>
      </c>
      <c r="J37" s="16">
        <v>65</v>
      </c>
      <c r="K37" s="16">
        <v>9</v>
      </c>
      <c r="M37" s="4"/>
      <c r="N37" s="5"/>
      <c r="O37" s="6"/>
      <c r="P37" s="7"/>
      <c r="R37" s="20" t="s">
        <v>83</v>
      </c>
      <c r="S37" s="20" t="s">
        <v>17</v>
      </c>
      <c r="T37" s="20" t="s">
        <v>22</v>
      </c>
      <c r="U37" s="20" t="s">
        <v>14</v>
      </c>
      <c r="V37" s="20" t="s">
        <v>15</v>
      </c>
      <c r="W37" s="24">
        <v>0</v>
      </c>
      <c r="X37" s="24">
        <v>0</v>
      </c>
      <c r="Y37" s="21">
        <f t="shared" si="3"/>
        <v>117</v>
      </c>
      <c r="Z37" s="21">
        <f t="shared" si="4"/>
        <v>82</v>
      </c>
      <c r="AA37" s="29">
        <f>Tableau1[[#This Row],[Good Qty]]/Tableau1[[#This Row],[Launched Qty]]</f>
        <v>0.70085470085470081</v>
      </c>
      <c r="AB37" s="20">
        <v>97</v>
      </c>
      <c r="AC37" s="21">
        <f t="shared" si="5"/>
        <v>65</v>
      </c>
      <c r="AD37" s="24">
        <v>9</v>
      </c>
    </row>
    <row r="38" spans="1:30" ht="20.100000000000001" customHeight="1" x14ac:dyDescent="0.2">
      <c r="A38" s="15" t="s">
        <v>84</v>
      </c>
      <c r="B38" s="15" t="s">
        <v>17</v>
      </c>
      <c r="C38" s="15" t="s">
        <v>22</v>
      </c>
      <c r="D38" s="15" t="s">
        <v>14</v>
      </c>
      <c r="E38" s="15" t="s">
        <v>15</v>
      </c>
      <c r="F38" s="16">
        <v>25</v>
      </c>
      <c r="G38" s="16">
        <v>19</v>
      </c>
      <c r="H38" s="17">
        <v>0.76</v>
      </c>
      <c r="I38" s="16">
        <v>24</v>
      </c>
      <c r="J38" s="16">
        <v>10</v>
      </c>
      <c r="K38" s="16">
        <v>0</v>
      </c>
      <c r="M38" s="4"/>
      <c r="N38" s="5"/>
      <c r="O38" s="6"/>
      <c r="P38" s="7"/>
      <c r="R38" s="20" t="s">
        <v>84</v>
      </c>
      <c r="S38" s="20" t="s">
        <v>17</v>
      </c>
      <c r="T38" s="20" t="s">
        <v>22</v>
      </c>
      <c r="U38" s="20" t="s">
        <v>14</v>
      </c>
      <c r="V38" s="20" t="s">
        <v>15</v>
      </c>
      <c r="W38" s="24">
        <v>0</v>
      </c>
      <c r="X38" s="24">
        <v>0</v>
      </c>
      <c r="Y38" s="21">
        <f t="shared" si="3"/>
        <v>25</v>
      </c>
      <c r="Z38" s="21">
        <f t="shared" si="4"/>
        <v>19</v>
      </c>
      <c r="AA38" s="29">
        <f>Tableau1[[#This Row],[Good Qty]]/Tableau1[[#This Row],[Launched Qty]]</f>
        <v>0.76</v>
      </c>
      <c r="AB38" s="20">
        <v>24</v>
      </c>
      <c r="AC38" s="21">
        <f t="shared" si="5"/>
        <v>10</v>
      </c>
      <c r="AD38" s="24">
        <v>0</v>
      </c>
    </row>
    <row r="39" spans="1:30" ht="20.100000000000001" customHeight="1" x14ac:dyDescent="0.2">
      <c r="A39" s="15" t="s">
        <v>85</v>
      </c>
      <c r="B39" s="15" t="s">
        <v>17</v>
      </c>
      <c r="C39" s="15" t="s">
        <v>22</v>
      </c>
      <c r="D39" s="15" t="s">
        <v>14</v>
      </c>
      <c r="E39" s="15" t="s">
        <v>15</v>
      </c>
      <c r="F39" s="16">
        <v>243</v>
      </c>
      <c r="G39" s="16">
        <v>183</v>
      </c>
      <c r="H39" s="17">
        <v>0.75308641975308599</v>
      </c>
      <c r="I39" s="16">
        <v>261</v>
      </c>
      <c r="J39" s="16">
        <v>111</v>
      </c>
      <c r="K39" s="16">
        <v>0</v>
      </c>
      <c r="M39" s="4"/>
      <c r="N39" s="5"/>
      <c r="O39" s="6"/>
      <c r="P39" s="7"/>
      <c r="R39" s="20" t="s">
        <v>85</v>
      </c>
      <c r="S39" s="20" t="s">
        <v>17</v>
      </c>
      <c r="T39" s="20" t="s">
        <v>22</v>
      </c>
      <c r="U39" s="20" t="s">
        <v>14</v>
      </c>
      <c r="V39" s="20" t="s">
        <v>15</v>
      </c>
      <c r="W39" s="24">
        <v>0</v>
      </c>
      <c r="X39" s="24">
        <v>0</v>
      </c>
      <c r="Y39" s="21">
        <f t="shared" si="3"/>
        <v>243</v>
      </c>
      <c r="Z39" s="21">
        <f t="shared" si="4"/>
        <v>183</v>
      </c>
      <c r="AA39" s="29">
        <f>Tableau1[[#This Row],[Good Qty]]/Tableau1[[#This Row],[Launched Qty]]</f>
        <v>0.75308641975308643</v>
      </c>
      <c r="AB39" s="20">
        <v>261</v>
      </c>
      <c r="AC39" s="21">
        <f t="shared" si="5"/>
        <v>111</v>
      </c>
      <c r="AD39" s="24">
        <v>0</v>
      </c>
    </row>
    <row r="40" spans="1:30" ht="20.100000000000001" customHeight="1" x14ac:dyDescent="0.2">
      <c r="A40" s="15" t="s">
        <v>86</v>
      </c>
      <c r="B40" s="15" t="s">
        <v>24</v>
      </c>
      <c r="C40" s="15" t="s">
        <v>22</v>
      </c>
      <c r="D40" s="15" t="s">
        <v>14</v>
      </c>
      <c r="E40" s="15" t="s">
        <v>15</v>
      </c>
      <c r="F40" s="16">
        <v>81</v>
      </c>
      <c r="G40" s="16">
        <v>52</v>
      </c>
      <c r="H40" s="17">
        <v>0.64197530864197505</v>
      </c>
      <c r="I40" s="16">
        <v>104</v>
      </c>
      <c r="J40" s="16">
        <v>14</v>
      </c>
      <c r="K40" s="16">
        <v>1</v>
      </c>
      <c r="M40" s="4"/>
      <c r="N40" s="5"/>
      <c r="O40" s="6"/>
      <c r="P40" s="7"/>
      <c r="R40" s="20" t="s">
        <v>86</v>
      </c>
      <c r="S40" s="20" t="s">
        <v>24</v>
      </c>
      <c r="T40" s="20" t="s">
        <v>22</v>
      </c>
      <c r="U40" s="20" t="s">
        <v>14</v>
      </c>
      <c r="V40" s="20" t="s">
        <v>15</v>
      </c>
      <c r="W40" s="24">
        <v>0</v>
      </c>
      <c r="X40" s="24">
        <v>0</v>
      </c>
      <c r="Y40" s="21">
        <f t="shared" si="3"/>
        <v>81</v>
      </c>
      <c r="Z40" s="21">
        <f t="shared" si="4"/>
        <v>52</v>
      </c>
      <c r="AA40" s="29">
        <f>Tableau1[[#This Row],[Good Qty]]/Tableau1[[#This Row],[Launched Qty]]</f>
        <v>0.64197530864197527</v>
      </c>
      <c r="AB40" s="20">
        <v>104</v>
      </c>
      <c r="AC40" s="21">
        <f t="shared" si="5"/>
        <v>14</v>
      </c>
      <c r="AD40" s="24">
        <v>1</v>
      </c>
    </row>
    <row r="41" spans="1:30" ht="20.100000000000001" customHeight="1" x14ac:dyDescent="0.2">
      <c r="A41" s="15" t="s">
        <v>87</v>
      </c>
      <c r="B41" s="15" t="s">
        <v>129</v>
      </c>
      <c r="C41" s="15" t="s">
        <v>22</v>
      </c>
      <c r="D41" s="15" t="s">
        <v>14</v>
      </c>
      <c r="E41" s="15" t="s">
        <v>15</v>
      </c>
      <c r="F41" s="16">
        <v>0</v>
      </c>
      <c r="G41" s="16">
        <v>0</v>
      </c>
      <c r="H41" s="17">
        <v>0</v>
      </c>
      <c r="I41" s="16">
        <v>0</v>
      </c>
      <c r="J41" s="16">
        <v>31</v>
      </c>
      <c r="K41" s="16">
        <v>1</v>
      </c>
      <c r="M41" s="4"/>
      <c r="N41" s="5"/>
      <c r="O41" s="6"/>
      <c r="P41" s="7"/>
      <c r="R41" s="20" t="s">
        <v>87</v>
      </c>
      <c r="S41" s="20" t="s">
        <v>129</v>
      </c>
      <c r="T41" s="20" t="s">
        <v>22</v>
      </c>
      <c r="U41" s="20" t="s">
        <v>14</v>
      </c>
      <c r="V41" s="20" t="s">
        <v>15</v>
      </c>
      <c r="W41" s="24" t="s">
        <v>118</v>
      </c>
      <c r="X41" s="24">
        <v>0</v>
      </c>
      <c r="Y41" s="21">
        <f t="shared" si="3"/>
        <v>0</v>
      </c>
      <c r="Z41" s="21">
        <f t="shared" si="4"/>
        <v>0</v>
      </c>
      <c r="AA41" s="29" t="e">
        <f>Tableau1[[#This Row],[Good Qty]]/Tableau1[[#This Row],[Launched Qty]]</f>
        <v>#DIV/0!</v>
      </c>
      <c r="AB41" s="20">
        <v>0</v>
      </c>
      <c r="AC41" s="21">
        <f t="shared" si="5"/>
        <v>31</v>
      </c>
      <c r="AD41" s="24">
        <v>1</v>
      </c>
    </row>
    <row r="42" spans="1:30" ht="20.100000000000001" customHeight="1" x14ac:dyDescent="0.2">
      <c r="A42" s="15" t="s">
        <v>88</v>
      </c>
      <c r="B42" s="15" t="s">
        <v>12</v>
      </c>
      <c r="C42" s="15" t="s">
        <v>22</v>
      </c>
      <c r="D42" s="15" t="s">
        <v>14</v>
      </c>
      <c r="E42" s="15" t="s">
        <v>15</v>
      </c>
      <c r="F42" s="16">
        <v>0</v>
      </c>
      <c r="G42" s="16">
        <v>0</v>
      </c>
      <c r="H42" s="17">
        <v>0</v>
      </c>
      <c r="I42" s="16">
        <v>0</v>
      </c>
      <c r="J42" s="16">
        <v>7</v>
      </c>
      <c r="K42" s="16">
        <v>0</v>
      </c>
      <c r="M42" s="4"/>
      <c r="N42" s="5"/>
      <c r="O42" s="6"/>
      <c r="P42" s="7"/>
      <c r="R42" s="20" t="s">
        <v>88</v>
      </c>
      <c r="S42" s="20" t="s">
        <v>12</v>
      </c>
      <c r="T42" s="20" t="s">
        <v>22</v>
      </c>
      <c r="U42" s="20" t="s">
        <v>14</v>
      </c>
      <c r="V42" s="20" t="s">
        <v>15</v>
      </c>
      <c r="W42" s="24">
        <v>0</v>
      </c>
      <c r="X42" s="24">
        <v>0</v>
      </c>
      <c r="Y42" s="21">
        <f t="shared" si="3"/>
        <v>0</v>
      </c>
      <c r="Z42" s="21">
        <f t="shared" si="4"/>
        <v>0</v>
      </c>
      <c r="AA42" s="29" t="e">
        <f>Tableau1[[#This Row],[Good Qty]]/Tableau1[[#This Row],[Launched Qty]]</f>
        <v>#DIV/0!</v>
      </c>
      <c r="AB42" s="20">
        <v>0</v>
      </c>
      <c r="AC42" s="21">
        <f t="shared" si="5"/>
        <v>7</v>
      </c>
      <c r="AD42" s="24">
        <v>0</v>
      </c>
    </row>
    <row r="43" spans="1:30" ht="20.100000000000001" customHeight="1" x14ac:dyDescent="0.2">
      <c r="A43" s="15" t="s">
        <v>89</v>
      </c>
      <c r="B43" s="15" t="s">
        <v>17</v>
      </c>
      <c r="C43" s="15" t="s">
        <v>22</v>
      </c>
      <c r="D43" s="15" t="s">
        <v>14</v>
      </c>
      <c r="E43" s="15" t="s">
        <v>15</v>
      </c>
      <c r="F43" s="16">
        <v>56</v>
      </c>
      <c r="G43" s="16">
        <v>42</v>
      </c>
      <c r="H43" s="17">
        <v>0.75</v>
      </c>
      <c r="I43" s="16">
        <v>41</v>
      </c>
      <c r="J43" s="16">
        <v>29</v>
      </c>
      <c r="K43" s="16">
        <v>11</v>
      </c>
      <c r="M43" s="4"/>
      <c r="N43" s="5"/>
      <c r="O43" s="6"/>
      <c r="P43" s="7"/>
      <c r="R43" s="20" t="s">
        <v>89</v>
      </c>
      <c r="S43" s="20" t="s">
        <v>17</v>
      </c>
      <c r="T43" s="20" t="s">
        <v>22</v>
      </c>
      <c r="U43" s="20" t="s">
        <v>14</v>
      </c>
      <c r="V43" s="20" t="s">
        <v>15</v>
      </c>
      <c r="W43" s="24">
        <v>0</v>
      </c>
      <c r="X43" s="24">
        <v>0</v>
      </c>
      <c r="Y43" s="21">
        <f t="shared" si="3"/>
        <v>56</v>
      </c>
      <c r="Z43" s="21">
        <f t="shared" si="4"/>
        <v>42</v>
      </c>
      <c r="AA43" s="29">
        <f>Tableau1[[#This Row],[Good Qty]]/Tableau1[[#This Row],[Launched Qty]]</f>
        <v>0.75</v>
      </c>
      <c r="AB43" s="20">
        <v>41</v>
      </c>
      <c r="AC43" s="21">
        <f t="shared" si="5"/>
        <v>29</v>
      </c>
      <c r="AD43" s="24">
        <v>11</v>
      </c>
    </row>
    <row r="44" spans="1:30" ht="20.100000000000001" customHeight="1" x14ac:dyDescent="0.2">
      <c r="A44" s="15" t="s">
        <v>90</v>
      </c>
      <c r="B44" s="15" t="s">
        <v>31</v>
      </c>
      <c r="C44" s="15" t="s">
        <v>22</v>
      </c>
      <c r="D44" s="15" t="s">
        <v>14</v>
      </c>
      <c r="E44" s="15" t="s">
        <v>15</v>
      </c>
      <c r="F44" s="16">
        <v>899</v>
      </c>
      <c r="G44" s="16">
        <v>513</v>
      </c>
      <c r="H44" s="17">
        <v>0.57063403781980004</v>
      </c>
      <c r="I44" s="16">
        <v>1158</v>
      </c>
      <c r="J44" s="16">
        <v>358</v>
      </c>
      <c r="K44" s="16">
        <v>0</v>
      </c>
      <c r="M44" s="4"/>
      <c r="N44" s="5"/>
      <c r="O44" s="6"/>
      <c r="P44" s="7"/>
      <c r="R44" s="20" t="s">
        <v>90</v>
      </c>
      <c r="S44" s="20" t="s">
        <v>31</v>
      </c>
      <c r="T44" s="20" t="s">
        <v>22</v>
      </c>
      <c r="U44" s="20" t="s">
        <v>14</v>
      </c>
      <c r="V44" s="20" t="s">
        <v>15</v>
      </c>
      <c r="W44" s="24" t="s">
        <v>118</v>
      </c>
      <c r="X44" s="24">
        <v>0</v>
      </c>
      <c r="Y44" s="21">
        <f t="shared" si="3"/>
        <v>899</v>
      </c>
      <c r="Z44" s="21">
        <f t="shared" si="4"/>
        <v>513</v>
      </c>
      <c r="AA44" s="29">
        <f>Tableau1[[#This Row],[Good Qty]]/Tableau1[[#This Row],[Launched Qty]]</f>
        <v>0.57063403781979982</v>
      </c>
      <c r="AB44" s="20">
        <v>1158</v>
      </c>
      <c r="AC44" s="21">
        <f t="shared" si="5"/>
        <v>358</v>
      </c>
      <c r="AD44" s="24">
        <v>0</v>
      </c>
    </row>
    <row r="45" spans="1:30" ht="20.100000000000001" customHeight="1" x14ac:dyDescent="0.2">
      <c r="A45" s="15" t="s">
        <v>91</v>
      </c>
      <c r="B45" s="15" t="s">
        <v>24</v>
      </c>
      <c r="C45" s="15" t="s">
        <v>22</v>
      </c>
      <c r="D45" s="15" t="s">
        <v>14</v>
      </c>
      <c r="E45" s="15" t="s">
        <v>15</v>
      </c>
      <c r="F45" s="16">
        <v>19</v>
      </c>
      <c r="G45" s="16">
        <v>11</v>
      </c>
      <c r="H45" s="17">
        <v>0.57894736842105299</v>
      </c>
      <c r="I45" s="16">
        <v>22</v>
      </c>
      <c r="J45" s="16">
        <v>15</v>
      </c>
      <c r="K45" s="16">
        <v>0</v>
      </c>
      <c r="M45" s="4"/>
      <c r="N45" s="5"/>
      <c r="O45" s="6"/>
      <c r="P45" s="7"/>
      <c r="R45" s="20" t="s">
        <v>91</v>
      </c>
      <c r="S45" s="20" t="s">
        <v>24</v>
      </c>
      <c r="T45" s="20" t="s">
        <v>22</v>
      </c>
      <c r="U45" s="20" t="s">
        <v>14</v>
      </c>
      <c r="V45" s="20" t="s">
        <v>15</v>
      </c>
      <c r="W45" s="24">
        <v>0</v>
      </c>
      <c r="X45" s="24">
        <v>0</v>
      </c>
      <c r="Y45" s="21">
        <f t="shared" si="3"/>
        <v>19</v>
      </c>
      <c r="Z45" s="21">
        <f t="shared" si="4"/>
        <v>11</v>
      </c>
      <c r="AA45" s="29">
        <f>Tableau1[[#This Row],[Good Qty]]/Tableau1[[#This Row],[Launched Qty]]</f>
        <v>0.57894736842105265</v>
      </c>
      <c r="AB45" s="20">
        <v>22</v>
      </c>
      <c r="AC45" s="21">
        <f t="shared" si="5"/>
        <v>15</v>
      </c>
      <c r="AD45" s="24">
        <v>0</v>
      </c>
    </row>
    <row r="46" spans="1:30" ht="20.100000000000001" customHeight="1" x14ac:dyDescent="0.2">
      <c r="A46" s="15" t="s">
        <v>92</v>
      </c>
      <c r="B46" s="15" t="s">
        <v>129</v>
      </c>
      <c r="C46" s="15" t="s">
        <v>22</v>
      </c>
      <c r="D46" s="15" t="s">
        <v>14</v>
      </c>
      <c r="E46" s="15" t="s">
        <v>15</v>
      </c>
      <c r="F46" s="16">
        <v>98</v>
      </c>
      <c r="G46" s="16">
        <v>47</v>
      </c>
      <c r="H46" s="17">
        <v>0.47959183673469402</v>
      </c>
      <c r="I46" s="16">
        <v>94</v>
      </c>
      <c r="J46" s="16">
        <v>29</v>
      </c>
      <c r="K46" s="16">
        <v>0</v>
      </c>
      <c r="M46" s="4"/>
      <c r="N46" s="5"/>
      <c r="O46" s="6"/>
      <c r="P46" s="7"/>
      <c r="R46" s="20" t="s">
        <v>92</v>
      </c>
      <c r="S46" s="20" t="s">
        <v>129</v>
      </c>
      <c r="T46" s="20" t="s">
        <v>22</v>
      </c>
      <c r="U46" s="20" t="s">
        <v>14</v>
      </c>
      <c r="V46" s="20" t="s">
        <v>15</v>
      </c>
      <c r="W46" s="24" t="s">
        <v>118</v>
      </c>
      <c r="X46" s="24">
        <v>0</v>
      </c>
      <c r="Y46" s="21">
        <f t="shared" si="3"/>
        <v>98</v>
      </c>
      <c r="Z46" s="21">
        <f t="shared" si="4"/>
        <v>47</v>
      </c>
      <c r="AA46" s="29">
        <f>Tableau1[[#This Row],[Good Qty]]/Tableau1[[#This Row],[Launched Qty]]</f>
        <v>0.47959183673469385</v>
      </c>
      <c r="AB46" s="20">
        <v>94</v>
      </c>
      <c r="AC46" s="21">
        <f t="shared" si="5"/>
        <v>29</v>
      </c>
      <c r="AD46" s="24">
        <v>0</v>
      </c>
    </row>
    <row r="47" spans="1:30" ht="20.100000000000001" customHeight="1" x14ac:dyDescent="0.2">
      <c r="A47" s="15" t="s">
        <v>93</v>
      </c>
      <c r="B47" s="15" t="s">
        <v>12</v>
      </c>
      <c r="C47" s="15" t="s">
        <v>22</v>
      </c>
      <c r="D47" s="15" t="s">
        <v>14</v>
      </c>
      <c r="E47" s="15" t="s">
        <v>15</v>
      </c>
      <c r="F47" s="16">
        <v>0</v>
      </c>
      <c r="G47" s="16">
        <v>0</v>
      </c>
      <c r="H47" s="17">
        <v>0</v>
      </c>
      <c r="I47" s="16">
        <v>0</v>
      </c>
      <c r="J47" s="16">
        <v>0</v>
      </c>
      <c r="K47" s="16">
        <v>0</v>
      </c>
      <c r="M47" s="4"/>
      <c r="N47" s="5"/>
      <c r="O47" s="6"/>
      <c r="P47" s="7"/>
      <c r="R47" s="20" t="s">
        <v>93</v>
      </c>
      <c r="S47" s="20" t="s">
        <v>12</v>
      </c>
      <c r="T47" s="20" t="s">
        <v>22</v>
      </c>
      <c r="U47" s="20" t="s">
        <v>14</v>
      </c>
      <c r="V47" s="20" t="s">
        <v>15</v>
      </c>
      <c r="W47" s="24">
        <v>0</v>
      </c>
      <c r="X47" s="24">
        <v>0</v>
      </c>
      <c r="Y47" s="21">
        <f t="shared" si="3"/>
        <v>0</v>
      </c>
      <c r="Z47" s="21">
        <f t="shared" si="4"/>
        <v>0</v>
      </c>
      <c r="AA47" s="29" t="e">
        <f>Tableau1[[#This Row],[Good Qty]]/Tableau1[[#This Row],[Launched Qty]]</f>
        <v>#DIV/0!</v>
      </c>
      <c r="AB47" s="20">
        <v>0</v>
      </c>
      <c r="AC47" s="21">
        <f t="shared" si="5"/>
        <v>0</v>
      </c>
      <c r="AD47" s="24">
        <v>0</v>
      </c>
    </row>
    <row r="48" spans="1:30" ht="20.100000000000001" customHeight="1" x14ac:dyDescent="0.2">
      <c r="A48" s="15" t="s">
        <v>94</v>
      </c>
      <c r="B48" s="15" t="s">
        <v>17</v>
      </c>
      <c r="C48" s="15" t="s">
        <v>22</v>
      </c>
      <c r="D48" s="15" t="s">
        <v>14</v>
      </c>
      <c r="E48" s="15" t="s">
        <v>15</v>
      </c>
      <c r="F48" s="16">
        <v>15</v>
      </c>
      <c r="G48" s="16">
        <v>14</v>
      </c>
      <c r="H48" s="17">
        <v>0.93333333333333302</v>
      </c>
      <c r="I48" s="16">
        <v>18</v>
      </c>
      <c r="J48" s="16">
        <v>0</v>
      </c>
      <c r="K48" s="16">
        <v>0</v>
      </c>
      <c r="M48" s="4"/>
      <c r="N48" s="5"/>
      <c r="O48" s="6"/>
      <c r="P48" s="7"/>
      <c r="R48" s="20" t="s">
        <v>94</v>
      </c>
      <c r="S48" s="20" t="s">
        <v>17</v>
      </c>
      <c r="T48" s="20" t="s">
        <v>22</v>
      </c>
      <c r="U48" s="20" t="s">
        <v>14</v>
      </c>
      <c r="V48" s="20" t="s">
        <v>15</v>
      </c>
      <c r="W48" s="24">
        <v>0</v>
      </c>
      <c r="X48" s="24">
        <v>0</v>
      </c>
      <c r="Y48" s="21">
        <f t="shared" si="3"/>
        <v>15</v>
      </c>
      <c r="Z48" s="21">
        <f t="shared" si="4"/>
        <v>14</v>
      </c>
      <c r="AA48" s="29">
        <f>Tableau1[[#This Row],[Good Qty]]/Tableau1[[#This Row],[Launched Qty]]</f>
        <v>0.93333333333333335</v>
      </c>
      <c r="AB48" s="20">
        <v>18</v>
      </c>
      <c r="AC48" s="21">
        <f t="shared" si="5"/>
        <v>0</v>
      </c>
      <c r="AD48" s="24">
        <v>0</v>
      </c>
    </row>
    <row r="49" spans="1:30" ht="20.100000000000001" customHeight="1" x14ac:dyDescent="0.2">
      <c r="A49" s="15" t="s">
        <v>95</v>
      </c>
      <c r="B49" s="15" t="s">
        <v>134</v>
      </c>
      <c r="C49" s="15" t="s">
        <v>22</v>
      </c>
      <c r="D49" s="15" t="s">
        <v>14</v>
      </c>
      <c r="E49" s="15" t="s">
        <v>15</v>
      </c>
      <c r="F49" s="16">
        <v>484</v>
      </c>
      <c r="G49" s="16">
        <v>329</v>
      </c>
      <c r="H49" s="17">
        <v>0.67975206611570205</v>
      </c>
      <c r="I49" s="16">
        <v>640</v>
      </c>
      <c r="J49" s="16">
        <v>204</v>
      </c>
      <c r="K49" s="16">
        <v>286</v>
      </c>
      <c r="M49" s="4"/>
      <c r="N49" s="5"/>
      <c r="O49" s="6"/>
      <c r="P49" s="7"/>
      <c r="R49" s="20" t="s">
        <v>95</v>
      </c>
      <c r="S49" s="20" t="s">
        <v>134</v>
      </c>
      <c r="T49" s="20" t="s">
        <v>22</v>
      </c>
      <c r="U49" s="20" t="s">
        <v>14</v>
      </c>
      <c r="V49" s="20" t="s">
        <v>15</v>
      </c>
      <c r="W49" s="24" t="s">
        <v>118</v>
      </c>
      <c r="X49" s="24">
        <v>0</v>
      </c>
      <c r="Y49" s="21">
        <f t="shared" si="3"/>
        <v>484</v>
      </c>
      <c r="Z49" s="21">
        <f t="shared" si="4"/>
        <v>329</v>
      </c>
      <c r="AA49" s="29">
        <f>Tableau1[[#This Row],[Good Qty]]/Tableau1[[#This Row],[Launched Qty]]</f>
        <v>0.67975206611570249</v>
      </c>
      <c r="AB49" s="20">
        <v>640</v>
      </c>
      <c r="AC49" s="21">
        <f t="shared" si="5"/>
        <v>204</v>
      </c>
      <c r="AD49" s="24">
        <v>286</v>
      </c>
    </row>
    <row r="50" spans="1:30" ht="20.100000000000001" customHeight="1" x14ac:dyDescent="0.2">
      <c r="A50" s="15" t="s">
        <v>21</v>
      </c>
      <c r="B50" s="15" t="s">
        <v>19</v>
      </c>
      <c r="C50" s="15" t="s">
        <v>22</v>
      </c>
      <c r="D50" s="15" t="s">
        <v>32</v>
      </c>
      <c r="E50" s="15" t="s">
        <v>15</v>
      </c>
      <c r="F50" s="16">
        <v>187</v>
      </c>
      <c r="G50" s="16">
        <v>186</v>
      </c>
      <c r="H50" s="17">
        <v>0.99465240641711195</v>
      </c>
      <c r="I50" s="16">
        <v>0</v>
      </c>
      <c r="J50" s="16">
        <v>40</v>
      </c>
      <c r="K50" s="16">
        <v>0</v>
      </c>
      <c r="M50" s="4"/>
      <c r="N50" s="5"/>
      <c r="O50" s="6"/>
      <c r="P50" s="7"/>
      <c r="R50" s="20" t="s">
        <v>21</v>
      </c>
      <c r="S50" s="20" t="s">
        <v>19</v>
      </c>
      <c r="T50" s="20" t="s">
        <v>22</v>
      </c>
      <c r="U50" s="20" t="s">
        <v>32</v>
      </c>
      <c r="V50" s="20" t="s">
        <v>15</v>
      </c>
      <c r="W50" s="24">
        <v>0</v>
      </c>
      <c r="X50" s="24">
        <v>0</v>
      </c>
      <c r="Y50" s="21">
        <f t="shared" si="3"/>
        <v>187</v>
      </c>
      <c r="Z50" s="21">
        <f t="shared" si="4"/>
        <v>186</v>
      </c>
      <c r="AA50" s="29">
        <f>Tableau1[[#This Row],[Good Qty]]/Tableau1[[#This Row],[Launched Qty]]</f>
        <v>0.99465240641711228</v>
      </c>
      <c r="AB50" s="20">
        <v>0</v>
      </c>
      <c r="AC50" s="21">
        <f t="shared" si="5"/>
        <v>40</v>
      </c>
      <c r="AD50" s="24">
        <v>0</v>
      </c>
    </row>
    <row r="51" spans="1:30" ht="20.100000000000001" customHeight="1" x14ac:dyDescent="0.2">
      <c r="A51" s="15" t="s">
        <v>96</v>
      </c>
      <c r="B51" s="15" t="s">
        <v>24</v>
      </c>
      <c r="C51" s="15" t="s">
        <v>22</v>
      </c>
      <c r="D51" s="15" t="s">
        <v>14</v>
      </c>
      <c r="E51" s="15" t="s">
        <v>15</v>
      </c>
      <c r="F51" s="16">
        <v>290</v>
      </c>
      <c r="G51" s="16">
        <v>207</v>
      </c>
      <c r="H51" s="17">
        <v>0.71379310344827596</v>
      </c>
      <c r="I51" s="16">
        <v>295</v>
      </c>
      <c r="J51" s="16">
        <v>254</v>
      </c>
      <c r="K51" s="16">
        <v>2</v>
      </c>
      <c r="M51" s="4"/>
      <c r="N51" s="5"/>
      <c r="O51" s="6"/>
      <c r="P51" s="7"/>
      <c r="R51" s="20" t="s">
        <v>96</v>
      </c>
      <c r="S51" s="20" t="s">
        <v>24</v>
      </c>
      <c r="T51" s="20" t="s">
        <v>22</v>
      </c>
      <c r="U51" s="20" t="s">
        <v>14</v>
      </c>
      <c r="V51" s="20" t="s">
        <v>15</v>
      </c>
      <c r="W51" s="24">
        <v>0</v>
      </c>
      <c r="X51" s="24">
        <v>0</v>
      </c>
      <c r="Y51" s="21">
        <f t="shared" si="3"/>
        <v>290</v>
      </c>
      <c r="Z51" s="21">
        <f t="shared" si="4"/>
        <v>207</v>
      </c>
      <c r="AA51" s="29">
        <f>Tableau1[[#This Row],[Good Qty]]/Tableau1[[#This Row],[Launched Qty]]</f>
        <v>0.71379310344827585</v>
      </c>
      <c r="AB51" s="20">
        <v>295</v>
      </c>
      <c r="AC51" s="21">
        <f t="shared" si="5"/>
        <v>254</v>
      </c>
      <c r="AD51" s="24">
        <v>2</v>
      </c>
    </row>
    <row r="52" spans="1:30" ht="20.100000000000001" customHeight="1" x14ac:dyDescent="0.2">
      <c r="A52" s="15" t="s">
        <v>97</v>
      </c>
      <c r="B52" s="15" t="s">
        <v>129</v>
      </c>
      <c r="C52" s="15" t="s">
        <v>22</v>
      </c>
      <c r="D52" s="15" t="s">
        <v>14</v>
      </c>
      <c r="E52" s="15" t="s">
        <v>15</v>
      </c>
      <c r="F52" s="16">
        <v>596</v>
      </c>
      <c r="G52" s="16">
        <v>323</v>
      </c>
      <c r="H52" s="17">
        <v>0.54194630872483196</v>
      </c>
      <c r="I52" s="16">
        <v>645</v>
      </c>
      <c r="J52" s="16">
        <v>765</v>
      </c>
      <c r="K52" s="16">
        <v>112</v>
      </c>
      <c r="M52" s="4"/>
      <c r="N52" s="5"/>
      <c r="O52" s="6"/>
      <c r="P52" s="7"/>
      <c r="R52" s="20" t="s">
        <v>97</v>
      </c>
      <c r="S52" s="20" t="s">
        <v>129</v>
      </c>
      <c r="T52" s="20" t="s">
        <v>22</v>
      </c>
      <c r="U52" s="20" t="s">
        <v>14</v>
      </c>
      <c r="V52" s="20" t="s">
        <v>15</v>
      </c>
      <c r="W52" s="24" t="s">
        <v>118</v>
      </c>
      <c r="X52" s="24">
        <v>0</v>
      </c>
      <c r="Y52" s="21">
        <f t="shared" si="3"/>
        <v>596</v>
      </c>
      <c r="Z52" s="21">
        <f t="shared" si="4"/>
        <v>323</v>
      </c>
      <c r="AA52" s="29">
        <f>Tableau1[[#This Row],[Good Qty]]/Tableau1[[#This Row],[Launched Qty]]</f>
        <v>0.54194630872483218</v>
      </c>
      <c r="AB52" s="20">
        <v>645</v>
      </c>
      <c r="AC52" s="21">
        <f t="shared" si="5"/>
        <v>765</v>
      </c>
      <c r="AD52" s="24">
        <v>112</v>
      </c>
    </row>
    <row r="53" spans="1:30" ht="20.100000000000001" customHeight="1" x14ac:dyDescent="0.2">
      <c r="A53" s="15" t="s">
        <v>98</v>
      </c>
      <c r="B53" s="15" t="s">
        <v>12</v>
      </c>
      <c r="C53" s="15" t="s">
        <v>22</v>
      </c>
      <c r="D53" s="15" t="s">
        <v>14</v>
      </c>
      <c r="E53" s="15" t="s">
        <v>15</v>
      </c>
      <c r="F53" s="16">
        <v>0</v>
      </c>
      <c r="G53" s="16">
        <v>0</v>
      </c>
      <c r="H53" s="17">
        <v>0</v>
      </c>
      <c r="I53" s="16">
        <v>0</v>
      </c>
      <c r="J53" s="16">
        <v>0</v>
      </c>
      <c r="K53" s="16">
        <v>0</v>
      </c>
      <c r="M53" s="4"/>
      <c r="N53" s="5"/>
      <c r="O53" s="6"/>
      <c r="P53" s="7"/>
      <c r="R53" s="20" t="s">
        <v>98</v>
      </c>
      <c r="S53" s="20" t="s">
        <v>12</v>
      </c>
      <c r="T53" s="20" t="s">
        <v>22</v>
      </c>
      <c r="U53" s="20" t="s">
        <v>14</v>
      </c>
      <c r="V53" s="20" t="s">
        <v>15</v>
      </c>
      <c r="W53" s="24">
        <v>0</v>
      </c>
      <c r="X53" s="24">
        <v>0</v>
      </c>
      <c r="Y53" s="21">
        <f t="shared" si="3"/>
        <v>0</v>
      </c>
      <c r="Z53" s="21">
        <f t="shared" si="4"/>
        <v>0</v>
      </c>
      <c r="AA53" s="29" t="e">
        <f>Tableau1[[#This Row],[Good Qty]]/Tableau1[[#This Row],[Launched Qty]]</f>
        <v>#DIV/0!</v>
      </c>
      <c r="AB53" s="20">
        <v>0</v>
      </c>
      <c r="AC53" s="21">
        <f t="shared" si="5"/>
        <v>0</v>
      </c>
      <c r="AD53" s="24">
        <v>0</v>
      </c>
    </row>
    <row r="54" spans="1:30" ht="20.100000000000001" customHeight="1" x14ac:dyDescent="0.2">
      <c r="A54" s="15" t="s">
        <v>99</v>
      </c>
      <c r="B54" s="15" t="s">
        <v>17</v>
      </c>
      <c r="C54" s="15" t="s">
        <v>22</v>
      </c>
      <c r="D54" s="15" t="s">
        <v>14</v>
      </c>
      <c r="E54" s="15" t="s">
        <v>15</v>
      </c>
      <c r="F54" s="16">
        <v>414</v>
      </c>
      <c r="G54" s="16">
        <v>314</v>
      </c>
      <c r="H54" s="17">
        <v>0.75845410628019305</v>
      </c>
      <c r="I54" s="16">
        <v>502</v>
      </c>
      <c r="J54" s="16">
        <v>330</v>
      </c>
      <c r="K54" s="16">
        <v>0</v>
      </c>
      <c r="M54" s="4"/>
      <c r="N54" s="5"/>
      <c r="O54" s="6"/>
      <c r="P54" s="7"/>
      <c r="R54" s="20" t="s">
        <v>99</v>
      </c>
      <c r="S54" s="20" t="s">
        <v>17</v>
      </c>
      <c r="T54" s="20" t="s">
        <v>22</v>
      </c>
      <c r="U54" s="20" t="s">
        <v>14</v>
      </c>
      <c r="V54" s="20" t="s">
        <v>15</v>
      </c>
      <c r="W54" s="24">
        <v>0</v>
      </c>
      <c r="X54" s="24">
        <v>0</v>
      </c>
      <c r="Y54" s="21">
        <f t="shared" si="3"/>
        <v>414</v>
      </c>
      <c r="Z54" s="21">
        <f t="shared" si="4"/>
        <v>314</v>
      </c>
      <c r="AA54" s="29">
        <f>Tableau1[[#This Row],[Good Qty]]/Tableau1[[#This Row],[Launched Qty]]</f>
        <v>0.75845410628019327</v>
      </c>
      <c r="AB54" s="20">
        <v>502</v>
      </c>
      <c r="AC54" s="21">
        <f t="shared" si="5"/>
        <v>330</v>
      </c>
      <c r="AD54" s="24">
        <v>0</v>
      </c>
    </row>
    <row r="55" spans="1:30" ht="20.100000000000001" customHeight="1" x14ac:dyDescent="0.2">
      <c r="A55" s="15" t="s">
        <v>100</v>
      </c>
      <c r="B55" s="15" t="s">
        <v>133</v>
      </c>
      <c r="C55" s="15" t="s">
        <v>22</v>
      </c>
      <c r="D55" s="15" t="s">
        <v>14</v>
      </c>
      <c r="E55" s="15" t="s">
        <v>15</v>
      </c>
      <c r="F55" s="16">
        <v>730</v>
      </c>
      <c r="G55" s="16">
        <v>500</v>
      </c>
      <c r="H55" s="17">
        <v>0.68493150684931503</v>
      </c>
      <c r="I55" s="16">
        <v>3048</v>
      </c>
      <c r="J55" s="16">
        <v>1126</v>
      </c>
      <c r="K55" s="16">
        <v>565</v>
      </c>
      <c r="M55" s="4"/>
      <c r="N55" s="5"/>
      <c r="O55" s="6"/>
      <c r="P55" s="7"/>
      <c r="R55" s="20" t="s">
        <v>100</v>
      </c>
      <c r="S55" s="20" t="s">
        <v>133</v>
      </c>
      <c r="T55" s="20" t="s">
        <v>22</v>
      </c>
      <c r="U55" s="20" t="s">
        <v>14</v>
      </c>
      <c r="V55" s="20" t="s">
        <v>15</v>
      </c>
      <c r="W55" s="24" t="s">
        <v>118</v>
      </c>
      <c r="X55" s="24">
        <v>0</v>
      </c>
      <c r="Y55" s="21">
        <f t="shared" si="3"/>
        <v>730</v>
      </c>
      <c r="Z55" s="21">
        <f t="shared" si="4"/>
        <v>500</v>
      </c>
      <c r="AA55" s="29">
        <f>Tableau1[[#This Row],[Good Qty]]/Tableau1[[#This Row],[Launched Qty]]</f>
        <v>0.68493150684931503</v>
      </c>
      <c r="AB55" s="20">
        <v>3048</v>
      </c>
      <c r="AC55" s="21">
        <f t="shared" si="5"/>
        <v>1126</v>
      </c>
      <c r="AD55" s="24">
        <v>565</v>
      </c>
    </row>
    <row r="56" spans="1:30" ht="20.100000000000001" customHeight="1" x14ac:dyDescent="0.2">
      <c r="A56" s="15" t="s">
        <v>50</v>
      </c>
      <c r="B56" s="15" t="s">
        <v>101</v>
      </c>
      <c r="C56" s="15" t="s">
        <v>13</v>
      </c>
      <c r="D56" s="15" t="s">
        <v>14</v>
      </c>
      <c r="E56" s="15" t="s">
        <v>15</v>
      </c>
      <c r="F56" s="16">
        <v>1428</v>
      </c>
      <c r="G56" s="16">
        <v>1181</v>
      </c>
      <c r="H56" s="17">
        <v>0.82703081232493003</v>
      </c>
      <c r="I56" s="16">
        <v>1935</v>
      </c>
      <c r="J56" s="16">
        <v>0</v>
      </c>
      <c r="K56" s="16">
        <v>633</v>
      </c>
      <c r="M56" s="4"/>
      <c r="N56" s="5"/>
      <c r="O56" s="6"/>
      <c r="P56" s="7"/>
      <c r="R56" s="20" t="s">
        <v>50</v>
      </c>
      <c r="S56" s="20" t="s">
        <v>101</v>
      </c>
      <c r="T56" s="20" t="s">
        <v>13</v>
      </c>
      <c r="U56" s="20" t="s">
        <v>14</v>
      </c>
      <c r="V56" s="20" t="s">
        <v>15</v>
      </c>
      <c r="W56" s="24" t="s">
        <v>119</v>
      </c>
      <c r="X56" s="24" t="s">
        <v>121</v>
      </c>
      <c r="Y56" s="21">
        <f t="shared" si="3"/>
        <v>1428</v>
      </c>
      <c r="Z56" s="21">
        <f t="shared" si="4"/>
        <v>1181</v>
      </c>
      <c r="AA56" s="29">
        <f>Tableau1[[#This Row],[Good Qty]]/Tableau1[[#This Row],[Launched Qty]]</f>
        <v>0.82703081232492992</v>
      </c>
      <c r="AB56" s="20">
        <v>1935</v>
      </c>
      <c r="AC56" s="21">
        <f t="shared" si="5"/>
        <v>0</v>
      </c>
      <c r="AD56" s="24">
        <v>633</v>
      </c>
    </row>
    <row r="57" spans="1:30" ht="20.100000000000001" customHeight="1" x14ac:dyDescent="0.2">
      <c r="A57" s="15" t="s">
        <v>73</v>
      </c>
      <c r="B57" s="15" t="s">
        <v>102</v>
      </c>
      <c r="C57" s="15" t="s">
        <v>13</v>
      </c>
      <c r="D57" s="15" t="s">
        <v>14</v>
      </c>
      <c r="E57" s="15" t="s">
        <v>15</v>
      </c>
      <c r="F57" s="16">
        <v>1985</v>
      </c>
      <c r="G57" s="16">
        <v>1700</v>
      </c>
      <c r="H57" s="17">
        <v>0.85642317380352595</v>
      </c>
      <c r="I57" s="16">
        <v>3240</v>
      </c>
      <c r="J57" s="16">
        <v>0</v>
      </c>
      <c r="K57" s="16">
        <v>0</v>
      </c>
      <c r="M57" s="4"/>
      <c r="N57" s="5"/>
      <c r="O57" s="6"/>
      <c r="P57" s="7"/>
      <c r="R57" s="20" t="s">
        <v>73</v>
      </c>
      <c r="S57" s="20" t="s">
        <v>102</v>
      </c>
      <c r="T57" s="20" t="s">
        <v>13</v>
      </c>
      <c r="U57" s="20" t="s">
        <v>14</v>
      </c>
      <c r="V57" s="20" t="s">
        <v>15</v>
      </c>
      <c r="W57" s="24" t="s">
        <v>119</v>
      </c>
      <c r="X57" s="24" t="s">
        <v>121</v>
      </c>
      <c r="Y57" s="21">
        <f t="shared" si="3"/>
        <v>1985</v>
      </c>
      <c r="Z57" s="21">
        <f t="shared" si="4"/>
        <v>1700</v>
      </c>
      <c r="AA57" s="29">
        <f>Tableau1[[#This Row],[Good Qty]]/Tableau1[[#This Row],[Launched Qty]]</f>
        <v>0.85642317380352639</v>
      </c>
      <c r="AB57" s="20">
        <v>3240</v>
      </c>
      <c r="AC57" s="21">
        <f t="shared" si="5"/>
        <v>0</v>
      </c>
      <c r="AD57" s="24">
        <v>0</v>
      </c>
    </row>
    <row r="58" spans="1:30" ht="20.100000000000001" customHeight="1" x14ac:dyDescent="0.2">
      <c r="A58" s="15" t="s">
        <v>56</v>
      </c>
      <c r="B58" s="15" t="s">
        <v>103</v>
      </c>
      <c r="C58" s="15" t="s">
        <v>13</v>
      </c>
      <c r="D58" s="15" t="s">
        <v>14</v>
      </c>
      <c r="E58" s="15" t="s">
        <v>15</v>
      </c>
      <c r="F58" s="16">
        <v>1258</v>
      </c>
      <c r="G58" s="16">
        <v>976</v>
      </c>
      <c r="H58" s="17">
        <v>0.775834658187599</v>
      </c>
      <c r="I58" s="16">
        <v>1953</v>
      </c>
      <c r="J58" s="16">
        <v>0</v>
      </c>
      <c r="K58" s="16">
        <v>0</v>
      </c>
      <c r="M58" s="4"/>
      <c r="N58" s="5"/>
      <c r="O58" s="6"/>
      <c r="P58" s="7"/>
      <c r="R58" s="20" t="s">
        <v>56</v>
      </c>
      <c r="S58" s="20" t="s">
        <v>103</v>
      </c>
      <c r="T58" s="20" t="s">
        <v>13</v>
      </c>
      <c r="U58" s="20" t="s">
        <v>14</v>
      </c>
      <c r="V58" s="20" t="s">
        <v>15</v>
      </c>
      <c r="W58" s="24" t="s">
        <v>119</v>
      </c>
      <c r="X58" s="24" t="s">
        <v>121</v>
      </c>
      <c r="Y58" s="21">
        <f t="shared" si="3"/>
        <v>1258</v>
      </c>
      <c r="Z58" s="21">
        <f t="shared" si="4"/>
        <v>976</v>
      </c>
      <c r="AA58" s="29">
        <f>Tableau1[[#This Row],[Good Qty]]/Tableau1[[#This Row],[Launched Qty]]</f>
        <v>0.77583465818759934</v>
      </c>
      <c r="AB58" s="20">
        <v>1953</v>
      </c>
      <c r="AC58" s="21">
        <f t="shared" si="5"/>
        <v>0</v>
      </c>
      <c r="AD58" s="24">
        <v>0</v>
      </c>
    </row>
    <row r="59" spans="1:30" ht="20.100000000000001" customHeight="1" x14ac:dyDescent="0.2">
      <c r="A59" s="15" t="s">
        <v>62</v>
      </c>
      <c r="B59" s="15" t="s">
        <v>104</v>
      </c>
      <c r="C59" s="15" t="s">
        <v>13</v>
      </c>
      <c r="D59" s="15" t="s">
        <v>14</v>
      </c>
      <c r="E59" s="15" t="s">
        <v>15</v>
      </c>
      <c r="F59" s="16">
        <v>0</v>
      </c>
      <c r="G59" s="16">
        <v>0</v>
      </c>
      <c r="H59" s="17">
        <v>0</v>
      </c>
      <c r="I59" s="16">
        <v>0</v>
      </c>
      <c r="J59" s="16">
        <v>0</v>
      </c>
      <c r="K59" s="16">
        <v>0</v>
      </c>
      <c r="M59" s="4"/>
      <c r="N59" s="5"/>
      <c r="O59" s="6"/>
      <c r="P59" s="7"/>
      <c r="R59" s="20" t="s">
        <v>62</v>
      </c>
      <c r="S59" s="20" t="s">
        <v>104</v>
      </c>
      <c r="T59" s="20" t="s">
        <v>13</v>
      </c>
      <c r="U59" s="20" t="s">
        <v>14</v>
      </c>
      <c r="V59" s="20" t="s">
        <v>15</v>
      </c>
      <c r="W59" s="24" t="s">
        <v>119</v>
      </c>
      <c r="X59" s="24" t="s">
        <v>122</v>
      </c>
      <c r="Y59" s="21">
        <f t="shared" si="3"/>
        <v>0</v>
      </c>
      <c r="Z59" s="21">
        <f t="shared" si="4"/>
        <v>0</v>
      </c>
      <c r="AA59" s="29" t="e">
        <f>Tableau1[[#This Row],[Good Qty]]/Tableau1[[#This Row],[Launched Qty]]</f>
        <v>#DIV/0!</v>
      </c>
      <c r="AB59" s="20">
        <v>0</v>
      </c>
      <c r="AC59" s="21">
        <f t="shared" si="5"/>
        <v>0</v>
      </c>
      <c r="AD59" s="24">
        <v>0</v>
      </c>
    </row>
    <row r="60" spans="1:30" ht="20.100000000000001" customHeight="1" x14ac:dyDescent="0.2">
      <c r="A60" s="15" t="s">
        <v>68</v>
      </c>
      <c r="B60" s="15" t="s">
        <v>105</v>
      </c>
      <c r="C60" s="15" t="s">
        <v>13</v>
      </c>
      <c r="D60" s="15" t="s">
        <v>14</v>
      </c>
      <c r="E60" s="15" t="s">
        <v>15</v>
      </c>
      <c r="F60" s="16">
        <v>0</v>
      </c>
      <c r="G60" s="16">
        <v>0</v>
      </c>
      <c r="H60" s="17">
        <v>0</v>
      </c>
      <c r="I60" s="16">
        <v>0</v>
      </c>
      <c r="J60" s="16">
        <v>0</v>
      </c>
      <c r="K60" s="16">
        <v>0</v>
      </c>
      <c r="M60" s="4"/>
      <c r="N60" s="5"/>
      <c r="O60" s="6"/>
      <c r="P60" s="7"/>
      <c r="R60" s="20" t="s">
        <v>68</v>
      </c>
      <c r="S60" s="20" t="s">
        <v>105</v>
      </c>
      <c r="T60" s="20" t="s">
        <v>13</v>
      </c>
      <c r="U60" s="20" t="s">
        <v>14</v>
      </c>
      <c r="V60" s="20" t="s">
        <v>15</v>
      </c>
      <c r="W60" s="24" t="s">
        <v>119</v>
      </c>
      <c r="X60" s="24" t="s">
        <v>122</v>
      </c>
      <c r="Y60" s="21">
        <f t="shared" si="3"/>
        <v>0</v>
      </c>
      <c r="Z60" s="21">
        <f t="shared" si="4"/>
        <v>0</v>
      </c>
      <c r="AA60" s="29" t="e">
        <f>Tableau1[[#This Row],[Good Qty]]/Tableau1[[#This Row],[Launched Qty]]</f>
        <v>#DIV/0!</v>
      </c>
      <c r="AB60" s="20">
        <v>0</v>
      </c>
      <c r="AC60" s="21">
        <f t="shared" si="5"/>
        <v>0</v>
      </c>
      <c r="AD60" s="24">
        <v>0</v>
      </c>
    </row>
    <row r="61" spans="1:30" ht="20.100000000000001" customHeight="1" x14ac:dyDescent="0.2">
      <c r="A61" s="15" t="s">
        <v>53</v>
      </c>
      <c r="B61" s="15" t="s">
        <v>101</v>
      </c>
      <c r="C61" s="15" t="s">
        <v>13</v>
      </c>
      <c r="D61" s="15" t="s">
        <v>14</v>
      </c>
      <c r="E61" s="15" t="s">
        <v>15</v>
      </c>
      <c r="F61" s="16">
        <v>1283</v>
      </c>
      <c r="G61" s="16">
        <v>1082</v>
      </c>
      <c r="H61" s="17">
        <v>0.84333593141075602</v>
      </c>
      <c r="I61" s="16">
        <v>1871</v>
      </c>
      <c r="J61" s="16">
        <v>65</v>
      </c>
      <c r="K61" s="16">
        <v>213</v>
      </c>
      <c r="M61" s="4"/>
      <c r="N61" s="5"/>
      <c r="O61" s="6"/>
      <c r="P61" s="7"/>
      <c r="R61" s="20" t="s">
        <v>53</v>
      </c>
      <c r="S61" s="20" t="s">
        <v>101</v>
      </c>
      <c r="T61" s="20" t="s">
        <v>13</v>
      </c>
      <c r="U61" s="20" t="s">
        <v>14</v>
      </c>
      <c r="V61" s="20" t="s">
        <v>15</v>
      </c>
      <c r="W61" s="24" t="s">
        <v>119</v>
      </c>
      <c r="X61" s="24" t="s">
        <v>121</v>
      </c>
      <c r="Y61" s="21">
        <f t="shared" si="3"/>
        <v>1283</v>
      </c>
      <c r="Z61" s="21">
        <f t="shared" si="4"/>
        <v>1082</v>
      </c>
      <c r="AA61" s="29">
        <f>Tableau1[[#This Row],[Good Qty]]/Tableau1[[#This Row],[Launched Qty]]</f>
        <v>0.84333593141075602</v>
      </c>
      <c r="AB61" s="20">
        <v>1871</v>
      </c>
      <c r="AC61" s="21">
        <f t="shared" si="5"/>
        <v>65</v>
      </c>
      <c r="AD61" s="24">
        <v>213</v>
      </c>
    </row>
    <row r="62" spans="1:30" ht="20.100000000000001" customHeight="1" x14ac:dyDescent="0.2">
      <c r="A62" s="15" t="s">
        <v>76</v>
      </c>
      <c r="B62" s="15" t="s">
        <v>102</v>
      </c>
      <c r="C62" s="15" t="s">
        <v>13</v>
      </c>
      <c r="D62" s="15" t="s">
        <v>14</v>
      </c>
      <c r="E62" s="15" t="s">
        <v>15</v>
      </c>
      <c r="F62" s="16">
        <v>7403</v>
      </c>
      <c r="G62" s="16">
        <v>6435</v>
      </c>
      <c r="H62" s="17">
        <v>0.86924219910847</v>
      </c>
      <c r="I62" s="16">
        <v>10351</v>
      </c>
      <c r="J62" s="16">
        <v>0</v>
      </c>
      <c r="K62" s="16">
        <v>145</v>
      </c>
      <c r="M62" s="4"/>
      <c r="N62" s="5"/>
      <c r="O62" s="6"/>
      <c r="P62" s="7"/>
      <c r="R62" s="20" t="s">
        <v>76</v>
      </c>
      <c r="S62" s="20" t="s">
        <v>102</v>
      </c>
      <c r="T62" s="20" t="s">
        <v>13</v>
      </c>
      <c r="U62" s="20" t="s">
        <v>14</v>
      </c>
      <c r="V62" s="20" t="s">
        <v>15</v>
      </c>
      <c r="W62" s="24" t="s">
        <v>119</v>
      </c>
      <c r="X62" s="24" t="s">
        <v>123</v>
      </c>
      <c r="Y62" s="21">
        <f t="shared" si="3"/>
        <v>7403</v>
      </c>
      <c r="Z62" s="21">
        <f t="shared" si="4"/>
        <v>6435</v>
      </c>
      <c r="AA62" s="29">
        <f>Tableau1[[#This Row],[Good Qty]]/Tableau1[[#This Row],[Launched Qty]]</f>
        <v>0.86924219910846956</v>
      </c>
      <c r="AB62" s="20">
        <v>10351</v>
      </c>
      <c r="AC62" s="21">
        <f t="shared" si="5"/>
        <v>0</v>
      </c>
      <c r="AD62" s="24">
        <v>145</v>
      </c>
    </row>
    <row r="63" spans="1:30" ht="20.100000000000001" customHeight="1" x14ac:dyDescent="0.2">
      <c r="A63" s="15" t="s">
        <v>59</v>
      </c>
      <c r="B63" s="15" t="s">
        <v>103</v>
      </c>
      <c r="C63" s="15" t="s">
        <v>13</v>
      </c>
      <c r="D63" s="15" t="s">
        <v>14</v>
      </c>
      <c r="E63" s="15" t="s">
        <v>15</v>
      </c>
      <c r="F63" s="16">
        <v>2121</v>
      </c>
      <c r="G63" s="16">
        <v>1796</v>
      </c>
      <c r="H63" s="17">
        <v>0.84677039132484699</v>
      </c>
      <c r="I63" s="16">
        <v>3531</v>
      </c>
      <c r="J63" s="16">
        <v>0</v>
      </c>
      <c r="K63" s="16">
        <v>0</v>
      </c>
      <c r="M63" s="4"/>
      <c r="N63" s="5"/>
      <c r="O63" s="6"/>
      <c r="P63" s="7"/>
      <c r="R63" s="20" t="s">
        <v>59</v>
      </c>
      <c r="S63" s="20" t="s">
        <v>103</v>
      </c>
      <c r="T63" s="20" t="s">
        <v>13</v>
      </c>
      <c r="U63" s="20" t="s">
        <v>14</v>
      </c>
      <c r="V63" s="20" t="s">
        <v>15</v>
      </c>
      <c r="W63" s="24" t="s">
        <v>119</v>
      </c>
      <c r="X63" s="24" t="s">
        <v>121</v>
      </c>
      <c r="Y63" s="21">
        <f t="shared" si="3"/>
        <v>2121</v>
      </c>
      <c r="Z63" s="21">
        <f t="shared" si="4"/>
        <v>1796</v>
      </c>
      <c r="AA63" s="29">
        <f>Tableau1[[#This Row],[Good Qty]]/Tableau1[[#This Row],[Launched Qty]]</f>
        <v>0.84677039132484677</v>
      </c>
      <c r="AB63" s="20">
        <v>3531</v>
      </c>
      <c r="AC63" s="21">
        <f t="shared" si="5"/>
        <v>0</v>
      </c>
      <c r="AD63" s="24">
        <v>0</v>
      </c>
    </row>
    <row r="64" spans="1:30" ht="20.100000000000001" customHeight="1" x14ac:dyDescent="0.2">
      <c r="A64" s="15" t="s">
        <v>65</v>
      </c>
      <c r="B64" s="15" t="s">
        <v>104</v>
      </c>
      <c r="C64" s="15" t="s">
        <v>13</v>
      </c>
      <c r="D64" s="15" t="s">
        <v>14</v>
      </c>
      <c r="E64" s="15" t="s">
        <v>15</v>
      </c>
      <c r="F64" s="16">
        <v>0</v>
      </c>
      <c r="G64" s="16">
        <v>0</v>
      </c>
      <c r="H64" s="17">
        <v>0</v>
      </c>
      <c r="I64" s="16">
        <v>0</v>
      </c>
      <c r="J64" s="16">
        <v>0</v>
      </c>
      <c r="K64" s="16">
        <v>1</v>
      </c>
      <c r="M64" s="4"/>
      <c r="N64" s="5"/>
      <c r="O64" s="6"/>
      <c r="P64" s="7"/>
      <c r="R64" s="20" t="s">
        <v>65</v>
      </c>
      <c r="S64" s="20" t="s">
        <v>104</v>
      </c>
      <c r="T64" s="20" t="s">
        <v>13</v>
      </c>
      <c r="U64" s="20" t="s">
        <v>14</v>
      </c>
      <c r="V64" s="20" t="s">
        <v>15</v>
      </c>
      <c r="W64" s="24" t="s">
        <v>119</v>
      </c>
      <c r="X64" s="24" t="s">
        <v>122</v>
      </c>
      <c r="Y64" s="21">
        <f t="shared" si="3"/>
        <v>0</v>
      </c>
      <c r="Z64" s="21">
        <f t="shared" si="4"/>
        <v>0</v>
      </c>
      <c r="AA64" s="29" t="e">
        <f>Tableau1[[#This Row],[Good Qty]]/Tableau1[[#This Row],[Launched Qty]]</f>
        <v>#DIV/0!</v>
      </c>
      <c r="AB64" s="20">
        <v>0</v>
      </c>
      <c r="AC64" s="21">
        <f t="shared" si="5"/>
        <v>0</v>
      </c>
      <c r="AD64" s="24">
        <v>1</v>
      </c>
    </row>
    <row r="65" spans="1:30" ht="20.100000000000001" customHeight="1" x14ac:dyDescent="0.2">
      <c r="A65" s="15" t="s">
        <v>70</v>
      </c>
      <c r="B65" s="15" t="s">
        <v>105</v>
      </c>
      <c r="C65" s="15" t="s">
        <v>13</v>
      </c>
      <c r="D65" s="15" t="s">
        <v>14</v>
      </c>
      <c r="E65" s="15" t="s">
        <v>15</v>
      </c>
      <c r="F65" s="16">
        <v>0</v>
      </c>
      <c r="G65" s="16">
        <v>0</v>
      </c>
      <c r="H65" s="17">
        <v>0</v>
      </c>
      <c r="I65" s="16">
        <v>0</v>
      </c>
      <c r="J65" s="16">
        <v>0</v>
      </c>
      <c r="K65" s="16">
        <v>0</v>
      </c>
      <c r="M65" s="4"/>
      <c r="N65" s="5"/>
      <c r="O65" s="6"/>
      <c r="P65" s="7"/>
      <c r="R65" s="20" t="s">
        <v>70</v>
      </c>
      <c r="S65" s="20" t="s">
        <v>105</v>
      </c>
      <c r="T65" s="20" t="s">
        <v>13</v>
      </c>
      <c r="U65" s="20" t="s">
        <v>14</v>
      </c>
      <c r="V65" s="20" t="s">
        <v>15</v>
      </c>
      <c r="W65" s="24" t="s">
        <v>119</v>
      </c>
      <c r="X65" s="24" t="s">
        <v>122</v>
      </c>
      <c r="Y65" s="21">
        <f t="shared" si="3"/>
        <v>0</v>
      </c>
      <c r="Z65" s="21">
        <f t="shared" si="4"/>
        <v>0</v>
      </c>
      <c r="AA65" s="29" t="e">
        <f>Tableau1[[#This Row],[Good Qty]]/Tableau1[[#This Row],[Launched Qty]]</f>
        <v>#DIV/0!</v>
      </c>
      <c r="AB65" s="20">
        <v>0</v>
      </c>
      <c r="AC65" s="21">
        <f t="shared" si="5"/>
        <v>0</v>
      </c>
      <c r="AD65" s="24">
        <v>0</v>
      </c>
    </row>
    <row r="66" spans="1:30" ht="20.100000000000001" customHeight="1" x14ac:dyDescent="0.2">
      <c r="A66" s="15"/>
      <c r="B66" s="15"/>
      <c r="C66" s="15"/>
      <c r="D66" s="15"/>
      <c r="E66" s="15"/>
      <c r="F66" s="16"/>
      <c r="G66" s="16"/>
      <c r="H66" s="17"/>
      <c r="I66" s="16"/>
      <c r="J66" s="16"/>
      <c r="K66" s="16"/>
      <c r="M66" s="4"/>
      <c r="N66" s="5"/>
      <c r="O66" s="6"/>
      <c r="P66" s="7"/>
      <c r="R66" s="20" t="s">
        <v>146</v>
      </c>
      <c r="S66" s="20"/>
      <c r="T66" s="20"/>
      <c r="U66" s="20"/>
      <c r="V66" s="20"/>
      <c r="W66" s="20"/>
      <c r="X66" s="20"/>
      <c r="Y66" s="20">
        <f>SUBTOTAL(109,Tableau1[Launched Qty])</f>
        <v>63720</v>
      </c>
      <c r="Z66" s="20">
        <f>SUBTOTAL(109,Tableau1[Good Qty])</f>
        <v>52581</v>
      </c>
      <c r="AA66" s="30">
        <f>Tableau1[[#Totals],[Good Qty]]/Tableau1[[#Totals],[Launched Qty]]</f>
        <v>0.82518832391713748</v>
      </c>
      <c r="AB66" s="20">
        <f>SUBTOTAL(109,Tableau1[Shipment (Stock Lens)])</f>
        <v>83394</v>
      </c>
      <c r="AC66" s="20">
        <f>SUBTOTAL(109,Tableau1[WIP Production])</f>
        <v>20365</v>
      </c>
      <c r="AD66" s="20">
        <f>SUBTOTAL(109,Tableau1[[Wip Stock ]])</f>
        <v>13658</v>
      </c>
    </row>
    <row r="67" spans="1:30" ht="20.100000000000001" customHeight="1" x14ac:dyDescent="0.2">
      <c r="A67" s="15"/>
      <c r="B67" s="15"/>
      <c r="C67" s="15"/>
      <c r="D67" s="15"/>
      <c r="E67" s="15"/>
      <c r="F67" s="16"/>
      <c r="G67" s="16"/>
      <c r="H67" s="17"/>
      <c r="I67" s="16"/>
      <c r="J67" s="16"/>
      <c r="K67" s="16"/>
      <c r="M67" s="4"/>
      <c r="N67" s="5"/>
      <c r="O67" s="6"/>
      <c r="P67" s="7"/>
    </row>
    <row r="68" spans="1:30" ht="20.100000000000001" customHeight="1" x14ac:dyDescent="0.2">
      <c r="A68" s="15"/>
      <c r="B68" s="15"/>
      <c r="C68" s="15"/>
      <c r="D68" s="15"/>
      <c r="E68" s="15"/>
      <c r="F68" s="16"/>
      <c r="G68" s="16"/>
      <c r="H68" s="17"/>
      <c r="I68" s="16"/>
      <c r="J68" s="16"/>
      <c r="K68" s="16"/>
      <c r="M68" s="4"/>
      <c r="N68" s="5"/>
      <c r="O68" s="6"/>
      <c r="P68" s="7"/>
    </row>
    <row r="69" spans="1:30" ht="20.100000000000001" customHeight="1" x14ac:dyDescent="0.2">
      <c r="A69" s="15"/>
      <c r="B69" s="15"/>
      <c r="C69" s="15"/>
      <c r="D69" s="15"/>
      <c r="E69" s="15"/>
      <c r="F69" s="16"/>
      <c r="G69" s="16"/>
      <c r="H69" s="17"/>
      <c r="I69" s="16"/>
      <c r="J69" s="16"/>
      <c r="K69" s="16"/>
      <c r="M69" s="4"/>
      <c r="N69" s="5"/>
      <c r="O69" s="6"/>
      <c r="P69" s="7"/>
    </row>
    <row r="70" spans="1:30" ht="20.100000000000001" customHeight="1" x14ac:dyDescent="0.2">
      <c r="A70" s="15"/>
      <c r="B70" s="15"/>
      <c r="C70" s="15"/>
      <c r="D70" s="15"/>
      <c r="E70" s="15"/>
      <c r="F70" s="16"/>
      <c r="G70" s="16"/>
      <c r="H70" s="17"/>
      <c r="I70" s="16"/>
      <c r="J70" s="16"/>
      <c r="K70" s="16"/>
      <c r="M70" s="4"/>
      <c r="N70" s="5"/>
      <c r="O70" s="6"/>
      <c r="P70" s="7"/>
    </row>
    <row r="71" spans="1:30" ht="20.100000000000001" customHeight="1" x14ac:dyDescent="0.2">
      <c r="A71" s="15"/>
      <c r="B71" s="15"/>
      <c r="C71" s="15"/>
      <c r="D71" s="15"/>
      <c r="E71" s="15"/>
      <c r="F71" s="16"/>
      <c r="G71" s="16"/>
      <c r="H71" s="17"/>
      <c r="I71" s="16"/>
      <c r="J71" s="16"/>
      <c r="K71" s="16"/>
      <c r="M71" s="4"/>
      <c r="N71" s="5"/>
      <c r="O71" s="6"/>
      <c r="P71" s="7"/>
    </row>
    <row r="72" spans="1:30" ht="20.100000000000001" customHeight="1" x14ac:dyDescent="0.2">
      <c r="A72" s="15"/>
      <c r="B72" s="15"/>
      <c r="C72" s="15"/>
      <c r="D72" s="15"/>
      <c r="E72" s="15"/>
      <c r="F72" s="16"/>
      <c r="G72" s="16"/>
      <c r="H72" s="17"/>
      <c r="I72" s="16"/>
      <c r="J72" s="16"/>
      <c r="K72" s="16"/>
      <c r="M72" s="4"/>
      <c r="N72" s="5"/>
      <c r="O72" s="6"/>
      <c r="P72" s="7"/>
    </row>
    <row r="73" spans="1:30" ht="20.100000000000001" customHeight="1" x14ac:dyDescent="0.2">
      <c r="A73" s="15"/>
      <c r="B73" s="15"/>
      <c r="C73" s="15"/>
      <c r="D73" s="15"/>
      <c r="E73" s="15"/>
      <c r="F73" s="16"/>
      <c r="G73" s="16"/>
      <c r="H73" s="17"/>
      <c r="I73" s="16"/>
      <c r="J73" s="16"/>
      <c r="K73" s="16"/>
      <c r="M73" s="4"/>
      <c r="N73" s="5"/>
      <c r="O73" s="6"/>
      <c r="P73" s="7"/>
    </row>
    <row r="74" spans="1:30" ht="20.100000000000001" customHeight="1" x14ac:dyDescent="0.2">
      <c r="A74" s="15"/>
      <c r="B74" s="15"/>
      <c r="C74" s="15"/>
      <c r="D74" s="15"/>
      <c r="E74" s="15"/>
      <c r="F74" s="16"/>
      <c r="G74" s="16"/>
      <c r="H74" s="17"/>
      <c r="I74" s="16"/>
      <c r="J74" s="16"/>
      <c r="K74" s="16"/>
      <c r="M74" s="4"/>
      <c r="N74" s="5"/>
      <c r="O74" s="6"/>
      <c r="P74" s="7"/>
    </row>
    <row r="75" spans="1:30" ht="20.100000000000001" customHeight="1" x14ac:dyDescent="0.2">
      <c r="A75" s="15"/>
      <c r="B75" s="15"/>
      <c r="C75" s="15"/>
      <c r="D75" s="15"/>
      <c r="E75" s="15"/>
      <c r="F75" s="16"/>
      <c r="G75" s="16"/>
      <c r="H75" s="17"/>
      <c r="I75" s="16"/>
      <c r="J75" s="16"/>
      <c r="K75" s="16"/>
      <c r="M75" s="4"/>
      <c r="N75" s="5"/>
      <c r="O75" s="6"/>
      <c r="P75" s="7"/>
    </row>
    <row r="76" spans="1:30" ht="20.100000000000001" customHeight="1" x14ac:dyDescent="0.2">
      <c r="A76" s="15"/>
      <c r="B76" s="15"/>
      <c r="C76" s="15"/>
      <c r="D76" s="15"/>
      <c r="E76" s="15"/>
      <c r="F76" s="16"/>
      <c r="G76" s="16"/>
      <c r="H76" s="17"/>
      <c r="I76" s="16"/>
      <c r="J76" s="16"/>
      <c r="K76" s="16"/>
      <c r="M76" s="4"/>
      <c r="N76" s="5"/>
      <c r="O76" s="6"/>
      <c r="P76" s="7"/>
    </row>
    <row r="77" spans="1:30" ht="20.100000000000001" customHeight="1" x14ac:dyDescent="0.2">
      <c r="A77" s="13"/>
      <c r="M77" s="4"/>
      <c r="N77" s="5"/>
      <c r="O77" s="6"/>
      <c r="P77" s="7"/>
    </row>
    <row r="78" spans="1:30" ht="20.100000000000001" customHeight="1" x14ac:dyDescent="0.2">
      <c r="A78" s="13"/>
      <c r="M78" s="4"/>
      <c r="N78" s="5"/>
      <c r="O78" s="6"/>
      <c r="P78" s="7"/>
    </row>
    <row r="79" spans="1:30" ht="20.100000000000001" customHeight="1" x14ac:dyDescent="0.2">
      <c r="A79" s="11"/>
      <c r="B79" s="9"/>
      <c r="C79" s="9"/>
      <c r="D79" s="9"/>
      <c r="E79" s="9"/>
      <c r="F79" s="9"/>
      <c r="G79" s="9"/>
      <c r="H79" s="10"/>
      <c r="I79" s="9"/>
      <c r="J79" s="9"/>
      <c r="K79" s="9"/>
    </row>
    <row r="80" spans="1:30" ht="20.100000000000001" customHeight="1" x14ac:dyDescent="0.2">
      <c r="A80" s="8"/>
    </row>
    <row r="81" spans="1:1" ht="20.100000000000001" customHeight="1" x14ac:dyDescent="0.2">
      <c r="A81" s="13"/>
    </row>
  </sheetData>
  <sortState ref="C3:C76">
    <sortCondition ref="C3:C76"/>
  </sortState>
  <mergeCells count="2">
    <mergeCell ref="M1:P1"/>
    <mergeCell ref="R1:AD1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7"/>
  <sheetViews>
    <sheetView workbookViewId="0">
      <selection activeCell="H29" sqref="H29"/>
    </sheetView>
  </sheetViews>
  <sheetFormatPr baseColWidth="10" defaultRowHeight="12.75" x14ac:dyDescent="0.2"/>
  <cols>
    <col min="1" max="1" width="22" customWidth="1"/>
  </cols>
  <sheetData>
    <row r="1" spans="1:3" x14ac:dyDescent="0.2">
      <c r="A1" t="s">
        <v>137</v>
      </c>
      <c r="B1" t="s">
        <v>135</v>
      </c>
      <c r="C1" t="s">
        <v>136</v>
      </c>
    </row>
    <row r="2" spans="1:3" x14ac:dyDescent="0.2">
      <c r="A2" t="s">
        <v>25</v>
      </c>
      <c r="B2" t="s">
        <v>118</v>
      </c>
      <c r="C2" t="s">
        <v>121</v>
      </c>
    </row>
    <row r="3" spans="1:3" x14ac:dyDescent="0.2">
      <c r="A3" t="s">
        <v>30</v>
      </c>
      <c r="B3" t="s">
        <v>118</v>
      </c>
      <c r="C3" t="s">
        <v>121</v>
      </c>
    </row>
    <row r="4" spans="1:3" x14ac:dyDescent="0.2">
      <c r="A4" t="s">
        <v>34</v>
      </c>
      <c r="B4" t="s">
        <v>118</v>
      </c>
      <c r="C4" t="s">
        <v>121</v>
      </c>
    </row>
    <row r="5" spans="1:3" x14ac:dyDescent="0.2">
      <c r="A5" t="s">
        <v>38</v>
      </c>
      <c r="B5" t="s">
        <v>118</v>
      </c>
      <c r="C5" t="s">
        <v>121</v>
      </c>
    </row>
    <row r="6" spans="1:3" x14ac:dyDescent="0.2">
      <c r="A6" t="s">
        <v>18</v>
      </c>
      <c r="B6">
        <v>0</v>
      </c>
      <c r="C6" t="s">
        <v>121</v>
      </c>
    </row>
    <row r="7" spans="1:3" x14ac:dyDescent="0.2">
      <c r="A7" t="s">
        <v>11</v>
      </c>
      <c r="B7">
        <v>0</v>
      </c>
      <c r="C7" t="s">
        <v>121</v>
      </c>
    </row>
    <row r="8" spans="1:3" x14ac:dyDescent="0.2">
      <c r="A8" t="s">
        <v>16</v>
      </c>
      <c r="B8">
        <v>0</v>
      </c>
      <c r="C8" t="s">
        <v>121</v>
      </c>
    </row>
    <row r="9" spans="1:3" x14ac:dyDescent="0.2">
      <c r="A9" t="s">
        <v>20</v>
      </c>
      <c r="B9">
        <v>0</v>
      </c>
      <c r="C9" t="s">
        <v>121</v>
      </c>
    </row>
    <row r="10" spans="1:3" x14ac:dyDescent="0.2">
      <c r="A10" t="s">
        <v>23</v>
      </c>
      <c r="B10">
        <v>0</v>
      </c>
      <c r="C10" t="s">
        <v>121</v>
      </c>
    </row>
    <row r="11" spans="1:3" x14ac:dyDescent="0.2">
      <c r="A11" t="s">
        <v>26</v>
      </c>
      <c r="B11">
        <v>0</v>
      </c>
      <c r="C11" t="s">
        <v>121</v>
      </c>
    </row>
    <row r="12" spans="1:3" x14ac:dyDescent="0.2">
      <c r="A12" t="s">
        <v>27</v>
      </c>
      <c r="B12">
        <v>0</v>
      </c>
      <c r="C12" t="s">
        <v>121</v>
      </c>
    </row>
    <row r="13" spans="1:3" x14ac:dyDescent="0.2">
      <c r="A13" t="s">
        <v>29</v>
      </c>
      <c r="B13">
        <v>0</v>
      </c>
      <c r="C13" t="s">
        <v>121</v>
      </c>
    </row>
    <row r="14" spans="1:3" x14ac:dyDescent="0.2">
      <c r="A14" t="s">
        <v>33</v>
      </c>
      <c r="B14">
        <v>0</v>
      </c>
      <c r="C14" t="s">
        <v>121</v>
      </c>
    </row>
    <row r="15" spans="1:3" x14ac:dyDescent="0.2">
      <c r="A15" t="s">
        <v>35</v>
      </c>
      <c r="B15">
        <v>0</v>
      </c>
      <c r="C15" t="s">
        <v>121</v>
      </c>
    </row>
    <row r="16" spans="1:3" x14ac:dyDescent="0.2">
      <c r="A16" t="s">
        <v>36</v>
      </c>
      <c r="B16">
        <v>0</v>
      </c>
      <c r="C16" t="s">
        <v>121</v>
      </c>
    </row>
    <row r="17" spans="1:3" x14ac:dyDescent="0.2">
      <c r="A17" t="s">
        <v>37</v>
      </c>
      <c r="B17">
        <v>0</v>
      </c>
      <c r="C17" t="s">
        <v>121</v>
      </c>
    </row>
    <row r="18" spans="1:3" x14ac:dyDescent="0.2">
      <c r="A18" t="s">
        <v>39</v>
      </c>
      <c r="B18">
        <v>0</v>
      </c>
      <c r="C18" t="s">
        <v>122</v>
      </c>
    </row>
    <row r="19" spans="1:3" x14ac:dyDescent="0.2">
      <c r="A19" t="s">
        <v>50</v>
      </c>
      <c r="B19" t="s">
        <v>119</v>
      </c>
      <c r="C19" t="s">
        <v>121</v>
      </c>
    </row>
    <row r="20" spans="1:3" x14ac:dyDescent="0.2">
      <c r="A20" t="s">
        <v>73</v>
      </c>
      <c r="B20" t="s">
        <v>119</v>
      </c>
      <c r="C20" t="s">
        <v>121</v>
      </c>
    </row>
    <row r="21" spans="1:3" x14ac:dyDescent="0.2">
      <c r="A21" t="s">
        <v>56</v>
      </c>
      <c r="B21" t="s">
        <v>119</v>
      </c>
      <c r="C21" t="s">
        <v>121</v>
      </c>
    </row>
    <row r="22" spans="1:3" x14ac:dyDescent="0.2">
      <c r="A22" t="s">
        <v>62</v>
      </c>
      <c r="B22" t="s">
        <v>119</v>
      </c>
      <c r="C22" t="s">
        <v>122</v>
      </c>
    </row>
    <row r="23" spans="1:3" x14ac:dyDescent="0.2">
      <c r="A23" t="s">
        <v>68</v>
      </c>
      <c r="B23" t="s">
        <v>119</v>
      </c>
      <c r="C23" t="s">
        <v>122</v>
      </c>
    </row>
    <row r="24" spans="1:3" x14ac:dyDescent="0.2">
      <c r="A24" t="s">
        <v>53</v>
      </c>
      <c r="B24" t="s">
        <v>119</v>
      </c>
      <c r="C24" t="s">
        <v>121</v>
      </c>
    </row>
    <row r="25" spans="1:3" x14ac:dyDescent="0.2">
      <c r="A25" t="s">
        <v>76</v>
      </c>
      <c r="B25" t="s">
        <v>119</v>
      </c>
      <c r="C25" t="s">
        <v>123</v>
      </c>
    </row>
    <row r="26" spans="1:3" x14ac:dyDescent="0.2">
      <c r="A26" t="s">
        <v>59</v>
      </c>
      <c r="B26" t="s">
        <v>119</v>
      </c>
      <c r="C26" t="s">
        <v>121</v>
      </c>
    </row>
    <row r="27" spans="1:3" x14ac:dyDescent="0.2">
      <c r="A27" t="s">
        <v>65</v>
      </c>
      <c r="B27" t="s">
        <v>119</v>
      </c>
      <c r="C27" t="s">
        <v>122</v>
      </c>
    </row>
    <row r="28" spans="1:3" x14ac:dyDescent="0.2">
      <c r="A28" t="s">
        <v>70</v>
      </c>
      <c r="B28" t="s">
        <v>119</v>
      </c>
      <c r="C28" t="s">
        <v>122</v>
      </c>
    </row>
    <row r="29" spans="1:3" x14ac:dyDescent="0.2">
      <c r="A29" t="s">
        <v>41</v>
      </c>
      <c r="B29" t="s">
        <v>120</v>
      </c>
      <c r="C29" t="s">
        <v>121</v>
      </c>
    </row>
    <row r="30" spans="1:3" x14ac:dyDescent="0.2">
      <c r="A30" t="s">
        <v>40</v>
      </c>
      <c r="B30">
        <v>0</v>
      </c>
      <c r="C30" t="s">
        <v>121</v>
      </c>
    </row>
    <row r="31" spans="1:3" x14ac:dyDescent="0.2">
      <c r="A31" t="s">
        <v>21</v>
      </c>
      <c r="B31">
        <v>0</v>
      </c>
      <c r="C31">
        <v>0</v>
      </c>
    </row>
    <row r="32" spans="1:3" x14ac:dyDescent="0.2">
      <c r="A32" t="s">
        <v>83</v>
      </c>
      <c r="B32">
        <v>0</v>
      </c>
      <c r="C32">
        <v>0</v>
      </c>
    </row>
    <row r="33" spans="1:3" x14ac:dyDescent="0.2">
      <c r="A33" t="s">
        <v>84</v>
      </c>
      <c r="B33">
        <v>0</v>
      </c>
      <c r="C33">
        <v>0</v>
      </c>
    </row>
    <row r="34" spans="1:3" x14ac:dyDescent="0.2">
      <c r="A34" t="s">
        <v>85</v>
      </c>
      <c r="B34">
        <v>0</v>
      </c>
      <c r="C34">
        <v>0</v>
      </c>
    </row>
    <row r="35" spans="1:3" x14ac:dyDescent="0.2">
      <c r="A35" t="s">
        <v>86</v>
      </c>
      <c r="B35">
        <v>0</v>
      </c>
      <c r="C35">
        <v>0</v>
      </c>
    </row>
    <row r="36" spans="1:3" x14ac:dyDescent="0.2">
      <c r="A36" t="s">
        <v>87</v>
      </c>
      <c r="B36" t="s">
        <v>118</v>
      </c>
      <c r="C36">
        <v>0</v>
      </c>
    </row>
    <row r="37" spans="1:3" x14ac:dyDescent="0.2">
      <c r="A37" t="s">
        <v>88</v>
      </c>
      <c r="B37">
        <v>0</v>
      </c>
      <c r="C37">
        <v>0</v>
      </c>
    </row>
    <row r="38" spans="1:3" x14ac:dyDescent="0.2">
      <c r="A38" t="s">
        <v>89</v>
      </c>
      <c r="B38">
        <v>0</v>
      </c>
      <c r="C38">
        <v>0</v>
      </c>
    </row>
    <row r="39" spans="1:3" x14ac:dyDescent="0.2">
      <c r="A39" t="s">
        <v>90</v>
      </c>
      <c r="B39" t="s">
        <v>118</v>
      </c>
      <c r="C39">
        <v>0</v>
      </c>
    </row>
    <row r="40" spans="1:3" x14ac:dyDescent="0.2">
      <c r="A40" t="s">
        <v>91</v>
      </c>
      <c r="B40">
        <v>0</v>
      </c>
      <c r="C40">
        <v>0</v>
      </c>
    </row>
    <row r="41" spans="1:3" x14ac:dyDescent="0.2">
      <c r="A41" t="s">
        <v>92</v>
      </c>
      <c r="B41" t="s">
        <v>118</v>
      </c>
      <c r="C41">
        <v>0</v>
      </c>
    </row>
    <row r="42" spans="1:3" x14ac:dyDescent="0.2">
      <c r="A42" t="s">
        <v>93</v>
      </c>
      <c r="B42">
        <v>0</v>
      </c>
      <c r="C42">
        <v>0</v>
      </c>
    </row>
    <row r="43" spans="1:3" x14ac:dyDescent="0.2">
      <c r="A43" t="s">
        <v>94</v>
      </c>
      <c r="B43">
        <v>0</v>
      </c>
      <c r="C43">
        <v>0</v>
      </c>
    </row>
    <row r="44" spans="1:3" x14ac:dyDescent="0.2">
      <c r="A44" t="s">
        <v>95</v>
      </c>
      <c r="B44" t="s">
        <v>118</v>
      </c>
      <c r="C44">
        <v>0</v>
      </c>
    </row>
    <row r="45" spans="1:3" x14ac:dyDescent="0.2">
      <c r="A45" t="s">
        <v>96</v>
      </c>
      <c r="B45">
        <v>0</v>
      </c>
      <c r="C45">
        <v>0</v>
      </c>
    </row>
    <row r="46" spans="1:3" x14ac:dyDescent="0.2">
      <c r="A46" t="s">
        <v>97</v>
      </c>
      <c r="B46" t="s">
        <v>118</v>
      </c>
      <c r="C46">
        <v>0</v>
      </c>
    </row>
    <row r="47" spans="1:3" x14ac:dyDescent="0.2">
      <c r="A47" t="s">
        <v>98</v>
      </c>
      <c r="B47">
        <v>0</v>
      </c>
      <c r="C47">
        <v>0</v>
      </c>
    </row>
    <row r="48" spans="1:3" x14ac:dyDescent="0.2">
      <c r="A48" t="s">
        <v>99</v>
      </c>
      <c r="B48">
        <v>0</v>
      </c>
      <c r="C48">
        <v>0</v>
      </c>
    </row>
    <row r="49" spans="1:3" x14ac:dyDescent="0.2">
      <c r="A49" t="s">
        <v>100</v>
      </c>
      <c r="B49" t="s">
        <v>118</v>
      </c>
      <c r="C49">
        <v>0</v>
      </c>
    </row>
    <row r="50" spans="1:3" x14ac:dyDescent="0.2">
      <c r="A50" t="s">
        <v>42</v>
      </c>
      <c r="B50">
        <v>0</v>
      </c>
      <c r="C50">
        <v>0</v>
      </c>
    </row>
    <row r="51" spans="1:3" x14ac:dyDescent="0.2">
      <c r="A51" t="s">
        <v>47</v>
      </c>
      <c r="B51">
        <v>0</v>
      </c>
      <c r="C51">
        <v>0</v>
      </c>
    </row>
    <row r="52" spans="1:3" x14ac:dyDescent="0.2">
      <c r="A52" t="s">
        <v>54</v>
      </c>
      <c r="B52">
        <v>0</v>
      </c>
      <c r="C52">
        <v>0</v>
      </c>
    </row>
    <row r="53" spans="1:3" x14ac:dyDescent="0.2">
      <c r="A53" t="s">
        <v>74</v>
      </c>
      <c r="B53">
        <v>0</v>
      </c>
      <c r="C53">
        <v>0</v>
      </c>
    </row>
    <row r="54" spans="1:3" x14ac:dyDescent="0.2">
      <c r="A54" t="s">
        <v>45</v>
      </c>
      <c r="B54">
        <v>0</v>
      </c>
      <c r="C54" t="s">
        <v>121</v>
      </c>
    </row>
    <row r="55" spans="1:3" x14ac:dyDescent="0.2">
      <c r="A55" t="s">
        <v>48</v>
      </c>
      <c r="B55">
        <v>0</v>
      </c>
      <c r="C55" t="s">
        <v>121</v>
      </c>
    </row>
    <row r="56" spans="1:3" x14ac:dyDescent="0.2">
      <c r="A56" t="s">
        <v>51</v>
      </c>
      <c r="B56">
        <v>0</v>
      </c>
      <c r="C56" t="s">
        <v>121</v>
      </c>
    </row>
    <row r="57" spans="1:3" x14ac:dyDescent="0.2">
      <c r="A57" t="s">
        <v>57</v>
      </c>
      <c r="B57">
        <v>0</v>
      </c>
      <c r="C57" t="s">
        <v>121</v>
      </c>
    </row>
    <row r="58" spans="1:3" x14ac:dyDescent="0.2">
      <c r="A58" t="s">
        <v>60</v>
      </c>
      <c r="B58">
        <v>0</v>
      </c>
      <c r="C58" t="s">
        <v>122</v>
      </c>
    </row>
    <row r="59" spans="1:3" x14ac:dyDescent="0.2">
      <c r="A59" t="s">
        <v>63</v>
      </c>
      <c r="B59">
        <v>0</v>
      </c>
      <c r="C59" t="s">
        <v>121</v>
      </c>
    </row>
    <row r="60" spans="1:3" x14ac:dyDescent="0.2">
      <c r="A60" t="s">
        <v>66</v>
      </c>
      <c r="B60">
        <v>0</v>
      </c>
      <c r="C60" t="s">
        <v>121</v>
      </c>
    </row>
    <row r="61" spans="1:3" x14ac:dyDescent="0.2">
      <c r="A61" t="s">
        <v>69</v>
      </c>
      <c r="B61">
        <v>0</v>
      </c>
      <c r="C61" t="s">
        <v>121</v>
      </c>
    </row>
    <row r="62" spans="1:3" x14ac:dyDescent="0.2">
      <c r="A62" t="s">
        <v>71</v>
      </c>
      <c r="B62">
        <v>0</v>
      </c>
      <c r="C62" t="s">
        <v>121</v>
      </c>
    </row>
    <row r="63" spans="1:3" x14ac:dyDescent="0.2">
      <c r="A63" t="s">
        <v>77</v>
      </c>
      <c r="B63">
        <v>0</v>
      </c>
      <c r="C63" t="s">
        <v>121</v>
      </c>
    </row>
    <row r="64" spans="1:3" x14ac:dyDescent="0.2">
      <c r="A64" t="s">
        <v>79</v>
      </c>
      <c r="B64">
        <v>0</v>
      </c>
      <c r="C64" t="s">
        <v>122</v>
      </c>
    </row>
    <row r="65" spans="1:3" x14ac:dyDescent="0.2">
      <c r="A65" t="s">
        <v>81</v>
      </c>
      <c r="B65">
        <v>0</v>
      </c>
      <c r="C65" t="s">
        <v>121</v>
      </c>
    </row>
    <row r="66" spans="1:3" x14ac:dyDescent="0.2">
      <c r="A66" t="s">
        <v>106</v>
      </c>
      <c r="B66">
        <v>0</v>
      </c>
      <c r="C66" t="s">
        <v>122</v>
      </c>
    </row>
    <row r="67" spans="1:3" x14ac:dyDescent="0.2">
      <c r="A67" t="s">
        <v>107</v>
      </c>
      <c r="B67" t="s">
        <v>128</v>
      </c>
      <c r="C67" t="s">
        <v>124</v>
      </c>
    </row>
    <row r="68" spans="1:3" x14ac:dyDescent="0.2">
      <c r="A68" t="s">
        <v>108</v>
      </c>
      <c r="B68">
        <v>0</v>
      </c>
      <c r="C68" t="s">
        <v>124</v>
      </c>
    </row>
    <row r="69" spans="1:3" x14ac:dyDescent="0.2">
      <c r="A69" t="s">
        <v>109</v>
      </c>
      <c r="B69" t="s">
        <v>128</v>
      </c>
      <c r="C69" t="s">
        <v>126</v>
      </c>
    </row>
    <row r="70" spans="1:3" x14ac:dyDescent="0.2">
      <c r="A70" t="s">
        <v>110</v>
      </c>
      <c r="B70">
        <v>0</v>
      </c>
      <c r="C70" t="s">
        <v>124</v>
      </c>
    </row>
    <row r="71" spans="1:3" x14ac:dyDescent="0.2">
      <c r="A71" t="s">
        <v>111</v>
      </c>
      <c r="B71" t="s">
        <v>128</v>
      </c>
      <c r="C71" t="s">
        <v>126</v>
      </c>
    </row>
    <row r="72" spans="1:3" x14ac:dyDescent="0.2">
      <c r="A72" t="s">
        <v>112</v>
      </c>
      <c r="B72">
        <v>0</v>
      </c>
      <c r="C72" t="s">
        <v>124</v>
      </c>
    </row>
    <row r="73" spans="1:3" x14ac:dyDescent="0.2">
      <c r="A73" t="s">
        <v>113</v>
      </c>
      <c r="B73" t="s">
        <v>128</v>
      </c>
      <c r="C73" t="s">
        <v>126</v>
      </c>
    </row>
    <row r="74" spans="1:3" x14ac:dyDescent="0.2">
      <c r="A74" t="s">
        <v>114</v>
      </c>
      <c r="B74">
        <v>0</v>
      </c>
      <c r="C74" t="s">
        <v>127</v>
      </c>
    </row>
    <row r="75" spans="1:3" x14ac:dyDescent="0.2">
      <c r="A75" t="s">
        <v>115</v>
      </c>
      <c r="B75">
        <v>0</v>
      </c>
      <c r="C75" t="s">
        <v>125</v>
      </c>
    </row>
    <row r="76" spans="1:3" x14ac:dyDescent="0.2">
      <c r="A76" t="s">
        <v>116</v>
      </c>
      <c r="B76">
        <v>0</v>
      </c>
      <c r="C76" t="s">
        <v>124</v>
      </c>
    </row>
    <row r="77" spans="1:3" x14ac:dyDescent="0.2">
      <c r="A77" t="s">
        <v>117</v>
      </c>
      <c r="B77">
        <v>0</v>
      </c>
      <c r="C77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COSTING</vt:lpstr>
      <vt:lpstr>FILTRE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brissons</dc:creator>
  <cp:lastModifiedBy>HAYOTTE Jérémy</cp:lastModifiedBy>
  <dcterms:created xsi:type="dcterms:W3CDTF">2021-11-24T14:30:35Z</dcterms:created>
  <dcterms:modified xsi:type="dcterms:W3CDTF">2021-12-08T14:37:23Z</dcterms:modified>
</cp:coreProperties>
</file>