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ocuments\"/>
    </mc:Choice>
  </mc:AlternateContent>
  <xr:revisionPtr revIDLastSave="0" documentId="13_ncr:40009_{4AF9DF3A-F6A5-4248-86BE-118AB3BCC42F}" xr6:coauthVersionLast="45" xr6:coauthVersionMax="45" xr10:uidLastSave="{00000000-0000-0000-0000-000000000000}"/>
  <bookViews>
    <workbookView xWindow="-120" yWindow="-120" windowWidth="20730" windowHeight="11160"/>
  </bookViews>
  <sheets>
    <sheet name="Feuil1" sheetId="1" r:id="rId1"/>
    <sheet name="Feuil2" sheetId="2" r:id="rId2"/>
    <sheet name="Feuil3" sheetId="3" r:id="rId3"/>
    <sheet name="Feuil4" sheetId="4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/>
  <c r="C12" i="1" s="1"/>
  <c r="C30" i="1"/>
  <c r="J30" i="1" s="1"/>
  <c r="C29" i="1"/>
  <c r="J29" i="1" s="1"/>
  <c r="C28" i="1"/>
  <c r="J28" i="1" s="1"/>
  <c r="C27" i="1"/>
  <c r="J27" i="1" s="1"/>
  <c r="C26" i="1"/>
  <c r="J26" i="1" s="1"/>
  <c r="C25" i="1"/>
  <c r="J25" i="1" s="1"/>
  <c r="C24" i="1"/>
  <c r="J24" i="1" s="1"/>
  <c r="C23" i="1"/>
  <c r="J23" i="1" s="1"/>
  <c r="C22" i="1"/>
  <c r="J22" i="1" s="1"/>
  <c r="C21" i="1"/>
  <c r="J21" i="1" s="1"/>
  <c r="C20" i="1"/>
  <c r="C19" i="1"/>
  <c r="J19" i="1" s="1"/>
  <c r="H4" i="1"/>
  <c r="H5" i="1"/>
  <c r="F11" i="1"/>
  <c r="G11" i="1"/>
  <c r="K11" i="1" s="1"/>
  <c r="F12" i="1"/>
  <c r="G12" i="1"/>
  <c r="K12" i="1" s="1"/>
  <c r="F13" i="1"/>
  <c r="G13" i="1"/>
  <c r="K13" i="1"/>
  <c r="F14" i="1"/>
  <c r="G14" i="1"/>
  <c r="K14" i="1" s="1"/>
  <c r="F15" i="1"/>
  <c r="H15" i="1" s="1"/>
  <c r="G15" i="1"/>
  <c r="K15" i="1"/>
  <c r="F16" i="1"/>
  <c r="H16" i="1" s="1"/>
  <c r="G16" i="1"/>
  <c r="K16" i="1"/>
  <c r="F17" i="1"/>
  <c r="G17" i="1"/>
  <c r="K17" i="1" s="1"/>
  <c r="F18" i="1"/>
  <c r="G18" i="1"/>
  <c r="K18" i="1" s="1"/>
  <c r="F19" i="1"/>
  <c r="H19" i="1" s="1"/>
  <c r="G19" i="1"/>
  <c r="K19" i="1"/>
  <c r="F20" i="1"/>
  <c r="H20" i="1" s="1"/>
  <c r="G20" i="1"/>
  <c r="J20" i="1"/>
  <c r="K20" i="1"/>
  <c r="F21" i="1"/>
  <c r="H21" i="1"/>
  <c r="G21" i="1"/>
  <c r="K21" i="1"/>
  <c r="F22" i="1"/>
  <c r="H22" i="1"/>
  <c r="G22" i="1"/>
  <c r="K22" i="1"/>
  <c r="F23" i="1"/>
  <c r="G23" i="1"/>
  <c r="H23" i="1"/>
  <c r="K23" i="1"/>
  <c r="F24" i="1"/>
  <c r="G24" i="1"/>
  <c r="H24" i="1"/>
  <c r="K24" i="1"/>
  <c r="F25" i="1"/>
  <c r="H25" i="1"/>
  <c r="G25" i="1"/>
  <c r="K25" i="1"/>
  <c r="F26" i="1"/>
  <c r="H26" i="1"/>
  <c r="G26" i="1"/>
  <c r="K26" i="1"/>
  <c r="F27" i="1"/>
  <c r="G27" i="1"/>
  <c r="H27" i="1"/>
  <c r="K27" i="1"/>
  <c r="F28" i="1"/>
  <c r="G28" i="1"/>
  <c r="H28" i="1"/>
  <c r="K28" i="1"/>
  <c r="F29" i="1"/>
  <c r="H29" i="1"/>
  <c r="G29" i="1"/>
  <c r="K29" i="1"/>
  <c r="F30" i="1"/>
  <c r="H30" i="1"/>
  <c r="G30" i="1"/>
  <c r="K30" i="1"/>
  <c r="D33" i="1"/>
  <c r="E33" i="1"/>
  <c r="H12" i="1" l="1"/>
  <c r="H13" i="1"/>
  <c r="H14" i="1"/>
  <c r="H17" i="1"/>
  <c r="F33" i="1"/>
  <c r="J11" i="1"/>
  <c r="G33" i="1"/>
  <c r="H18" i="1"/>
  <c r="J12" i="1"/>
  <c r="C13" i="1"/>
  <c r="C14" i="1" l="1"/>
  <c r="J13" i="1"/>
  <c r="J14" i="1" l="1"/>
  <c r="C15" i="1"/>
  <c r="C16" i="1" l="1"/>
  <c r="J15" i="1"/>
  <c r="J16" i="1" l="1"/>
  <c r="C17" i="1"/>
  <c r="J17" i="1" l="1"/>
  <c r="C18" i="1"/>
  <c r="J18" i="1" s="1"/>
</calcChain>
</file>

<file path=xl/sharedStrings.xml><?xml version="1.0" encoding="utf-8"?>
<sst xmlns="http://schemas.openxmlformats.org/spreadsheetml/2006/main" count="15" uniqueCount="14">
  <si>
    <t>Date</t>
  </si>
  <si>
    <t>Tirs</t>
  </si>
  <si>
    <t>Out</t>
  </si>
  <si>
    <t>Touché</t>
  </si>
  <si>
    <t>% Touché</t>
  </si>
  <si>
    <t>Totaux</t>
  </si>
  <si>
    <t>Progression</t>
  </si>
  <si>
    <t>ou</t>
  </si>
  <si>
    <t>Régression</t>
  </si>
  <si>
    <t>session</t>
  </si>
  <si>
    <t>Session</t>
  </si>
  <si>
    <t>Touché en %</t>
  </si>
  <si>
    <t xml:space="preserve">            TIR A L'ARC</t>
  </si>
  <si>
    <t>ne saisir que dans le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</si>
</sst>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h:mm:ss"/>
    <numFmt numFmtId="167" formatCode="#,##0_ ;[Red]\-#,##0\ "/>
  </numFmts>
  <fonts count="5">
    <font>
      <sz val="10"/>
      <name val="Arial"/>
    </font>
    <font>
      <b/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14" fontId="1" fillId="0" borderId="3" xfId="0" applyNumberFormat="1" applyFont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Protection="1"/>
    <xf numFmtId="0" fontId="0" fillId="0" borderId="5" xfId="0" applyBorder="1" applyProtection="1"/>
    <xf numFmtId="0" fontId="0" fillId="0" borderId="9" xfId="0" applyBorder="1" applyProtection="1"/>
    <xf numFmtId="0" fontId="0" fillId="0" borderId="0" xfId="0" applyBorder="1" applyProtection="1"/>
    <xf numFmtId="0" fontId="0" fillId="0" borderId="8" xfId="0" applyBorder="1" applyProtection="1"/>
    <xf numFmtId="0" fontId="0" fillId="0" borderId="10" xfId="0" applyBorder="1" applyProtection="1"/>
    <xf numFmtId="0" fontId="0" fillId="0" borderId="1" xfId="0" applyBorder="1" applyProtection="1"/>
    <xf numFmtId="0" fontId="0" fillId="0" borderId="1" xfId="0" applyFill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Protection="1"/>
    <xf numFmtId="10" fontId="0" fillId="0" borderId="3" xfId="0" applyNumberFormat="1" applyBorder="1" applyProtection="1"/>
    <xf numFmtId="0" fontId="0" fillId="0" borderId="2" xfId="0" applyBorder="1" applyProtection="1"/>
    <xf numFmtId="14" fontId="0" fillId="0" borderId="11" xfId="0" applyNumberFormat="1" applyBorder="1" applyProtection="1"/>
    <xf numFmtId="166" fontId="0" fillId="0" borderId="11" xfId="0" applyNumberFormat="1" applyBorder="1" applyProtection="1"/>
    <xf numFmtId="167" fontId="1" fillId="0" borderId="3" xfId="0" applyNumberFormat="1" applyFont="1" applyBorder="1" applyProtection="1">
      <protection locked="0"/>
    </xf>
    <xf numFmtId="167" fontId="0" fillId="0" borderId="3" xfId="0" applyNumberFormat="1" applyBorder="1" applyProtection="1"/>
    <xf numFmtId="167" fontId="0" fillId="0" borderId="2" xfId="0" applyNumberFormat="1" applyBorder="1"/>
    <xf numFmtId="167" fontId="0" fillId="0" borderId="2" xfId="0" applyNumberFormat="1" applyBorder="1" applyProtection="1"/>
    <xf numFmtId="167" fontId="0" fillId="0" borderId="1" xfId="0" applyNumberFormat="1" applyBorder="1"/>
    <xf numFmtId="167" fontId="0" fillId="0" borderId="1" xfId="0" applyNumberFormat="1" applyBorder="1" applyProtection="1"/>
    <xf numFmtId="167" fontId="0" fillId="0" borderId="3" xfId="0" applyNumberFormat="1" applyBorder="1"/>
    <xf numFmtId="167" fontId="1" fillId="0" borderId="0" xfId="0" applyNumberFormat="1" applyFont="1" applyBorder="1" applyProtection="1">
      <protection locked="0"/>
    </xf>
    <xf numFmtId="0" fontId="0" fillId="0" borderId="0" xfId="0" applyBorder="1"/>
    <xf numFmtId="0" fontId="2" fillId="0" borderId="3" xfId="0" applyFont="1" applyBorder="1" applyAlignment="1">
      <alignment horizontal="center"/>
    </xf>
    <xf numFmtId="167" fontId="0" fillId="0" borderId="0" xfId="0" applyNumberFormat="1"/>
    <xf numFmtId="0" fontId="2" fillId="0" borderId="12" xfId="0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12" xfId="0" applyFont="1" applyBorder="1" applyAlignment="1">
      <alignment horizontal="right"/>
    </xf>
    <xf numFmtId="4" fontId="0" fillId="0" borderId="3" xfId="0" applyNumberFormat="1" applyBorder="1" applyAlignment="1">
      <alignment horizontal="right"/>
    </xf>
    <xf numFmtId="0" fontId="3" fillId="0" borderId="14" xfId="0" applyFont="1" applyBorder="1"/>
    <xf numFmtId="0" fontId="4" fillId="0" borderId="13" xfId="0" applyFont="1" applyBorder="1"/>
    <xf numFmtId="167" fontId="2" fillId="0" borderId="3" xfId="0" applyNumberFormat="1" applyFont="1" applyBorder="1" applyProtection="1"/>
  </cellXfs>
  <cellStyles count="1">
    <cellStyle name="Normal" xfId="0" builtinId="0"/>
  </cellStyles>
  <dxfs count="1">
    <dxf>
      <font>
        <condense val="0"/>
        <extend val="0"/>
        <color indexed="10"/>
      </font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Score Tir à l'Arc en %</a:t>
            </a:r>
          </a:p>
        </c:rich>
      </c:tx>
      <c:layout>
        <c:manualLayout>
          <c:xMode val="edge"/>
          <c:yMode val="edge"/>
          <c:x val="0.41231754694546269"/>
          <c:y val="2.935010482180293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849721429798324E-2"/>
          <c:y val="0.15723302630582234"/>
          <c:w val="0.78392524298120825"/>
          <c:h val="0.685535994693385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Feuil1!$K$10</c:f>
              <c:strCache>
                <c:ptCount val="1"/>
                <c:pt idx="0">
                  <c:v>Touché en %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name>Tendance</c:name>
            <c:spPr>
              <a:ln w="25400">
                <a:solidFill>
                  <a:srgbClr val="FF0000"/>
                </a:solidFill>
                <a:prstDash val="solid"/>
              </a:ln>
            </c:spPr>
            <c:trendlineType val="linear"/>
            <c:dispRSqr val="0"/>
            <c:dispEq val="0"/>
          </c:trendline>
          <c:cat>
            <c:strRef>
              <c:f>Feuil1!$J$11:$J$30</c:f>
              <c:strCache>
                <c:ptCount val="8"/>
                <c:pt idx="0">
                  <c:v>1 </c:v>
                </c:pt>
                <c:pt idx="1">
                  <c:v>2 </c:v>
                </c:pt>
                <c:pt idx="2">
                  <c:v>3 </c:v>
                </c:pt>
                <c:pt idx="3">
                  <c:v>4 </c:v>
                </c:pt>
                <c:pt idx="4">
                  <c:v>5 </c:v>
                </c:pt>
                <c:pt idx="5">
                  <c:v>6 </c:v>
                </c:pt>
                <c:pt idx="6">
                  <c:v>7 </c:v>
                </c:pt>
                <c:pt idx="7">
                  <c:v>8 </c:v>
                </c:pt>
              </c:strCache>
            </c:strRef>
          </c:cat>
          <c:val>
            <c:numRef>
              <c:f>Feuil1!$K$11:$K$30</c:f>
              <c:numCache>
                <c:formatCode>#,##0.00</c:formatCode>
                <c:ptCount val="20"/>
                <c:pt idx="0">
                  <c:v>10</c:v>
                </c:pt>
                <c:pt idx="1">
                  <c:v>7.0000000000000009</c:v>
                </c:pt>
                <c:pt idx="2">
                  <c:v>8.8888888888888893</c:v>
                </c:pt>
                <c:pt idx="3">
                  <c:v>10.76923076923077</c:v>
                </c:pt>
                <c:pt idx="4">
                  <c:v>12.142857142857142</c:v>
                </c:pt>
                <c:pt idx="5">
                  <c:v>12</c:v>
                </c:pt>
                <c:pt idx="6">
                  <c:v>11.666666666666666</c:v>
                </c:pt>
                <c:pt idx="7">
                  <c:v>11.666666666666666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EA-40D7-93FE-51419A8838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5931600"/>
        <c:axId val="1"/>
      </c:barChart>
      <c:catAx>
        <c:axId val="23593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Sessions</a:t>
                </a:r>
              </a:p>
            </c:rich>
          </c:tx>
          <c:layout>
            <c:manualLayout>
              <c:xMode val="edge"/>
              <c:yMode val="edge"/>
              <c:x val="0.42588748431498252"/>
              <c:y val="0.916144538536456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35931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25722332725108"/>
          <c:y val="0.45073463301364053"/>
          <c:w val="0.12839259393202151"/>
          <c:h val="9.853271485718367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695324</xdr:colOff>
      <xdr:row>6</xdr:row>
      <xdr:rowOff>0</xdr:rowOff>
    </xdr:from>
    <xdr:to>
      <xdr:col>21</xdr:col>
      <xdr:colOff>19049</xdr:colOff>
      <xdr:row>34</xdr:row>
      <xdr:rowOff>9525</xdr:rowOff>
    </xdr:to>
    <xdr:graphicFrame macro="">
      <xdr:nvGraphicFramePr>
        <xdr:cNvPr id="1027" name="Graphique 2">
          <a:extLst>
            <a:ext uri="{FF2B5EF4-FFF2-40B4-BE49-F238E27FC236}">
              <a16:creationId xmlns:a16="http://schemas.microsoft.com/office/drawing/2014/main" id="{265281A4-0395-4E06-9700-B39040A582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4"/>
  <sheetViews>
    <sheetView tabSelected="1" workbookViewId="0">
      <selection activeCell="K3" sqref="K3"/>
    </sheetView>
  </sheetViews>
  <sheetFormatPr baseColWidth="10" defaultRowHeight="12.75"/>
  <cols>
    <col min="1" max="1" width="6.7109375" customWidth="1"/>
    <col min="5" max="8" width="11.42578125" style="11"/>
    <col min="9" max="9" width="6.7109375" customWidth="1"/>
    <col min="11" max="11" width="11.42578125" style="39"/>
  </cols>
  <sheetData>
    <row r="1" spans="2:11">
      <c r="B1" s="27" t="s">
        <v>13</v>
      </c>
    </row>
    <row r="3" spans="2:11">
      <c r="B3" s="6"/>
      <c r="C3" s="7"/>
      <c r="D3" s="7"/>
      <c r="E3" s="12"/>
      <c r="F3" s="12"/>
      <c r="G3" s="12"/>
      <c r="H3" s="13"/>
    </row>
    <row r="4" spans="2:11">
      <c r="B4" s="43" t="s">
        <v>12</v>
      </c>
      <c r="C4" s="42"/>
      <c r="D4" s="34"/>
      <c r="E4" s="14"/>
      <c r="F4" s="14"/>
      <c r="G4" s="14"/>
      <c r="H4" s="25">
        <f ca="1">TODAY()</f>
        <v>44453</v>
      </c>
    </row>
    <row r="5" spans="2:11">
      <c r="B5" s="8"/>
      <c r="C5" s="35"/>
      <c r="D5" s="34"/>
      <c r="E5" s="14"/>
      <c r="F5" s="14"/>
      <c r="G5" s="14"/>
      <c r="H5" s="26">
        <f ca="1">NOW()</f>
        <v>44453.480790972222</v>
      </c>
    </row>
    <row r="6" spans="2:11">
      <c r="B6" s="9"/>
      <c r="C6" s="10"/>
      <c r="D6" s="10"/>
      <c r="E6" s="15"/>
      <c r="F6" s="15"/>
      <c r="G6" s="15"/>
      <c r="H6" s="16"/>
    </row>
    <row r="7" spans="2:11">
      <c r="B7" s="1"/>
      <c r="C7" s="1"/>
      <c r="D7" s="1"/>
      <c r="E7" s="17"/>
      <c r="F7" s="17"/>
      <c r="G7" s="17"/>
      <c r="H7" s="18" t="s">
        <v>6</v>
      </c>
    </row>
    <row r="8" spans="2:11">
      <c r="B8" s="3" t="s">
        <v>0</v>
      </c>
      <c r="C8" s="36" t="s">
        <v>10</v>
      </c>
      <c r="D8" s="3" t="s">
        <v>1</v>
      </c>
      <c r="E8" s="19" t="s">
        <v>3</v>
      </c>
      <c r="F8" s="19" t="s">
        <v>2</v>
      </c>
      <c r="G8" s="19" t="s">
        <v>4</v>
      </c>
      <c r="H8" s="20" t="s">
        <v>7</v>
      </c>
    </row>
    <row r="9" spans="2:11">
      <c r="B9" s="4" t="s">
        <v>9</v>
      </c>
      <c r="C9" s="4"/>
      <c r="D9" s="4"/>
      <c r="E9" s="21"/>
      <c r="F9" s="21"/>
      <c r="G9" s="21"/>
      <c r="H9" s="21" t="s">
        <v>8</v>
      </c>
    </row>
    <row r="10" spans="2:11">
      <c r="B10" s="3"/>
      <c r="C10" s="3"/>
      <c r="D10" s="3"/>
      <c r="E10" s="19"/>
      <c r="F10" s="19"/>
      <c r="G10" s="19"/>
      <c r="H10" s="22"/>
      <c r="J10" s="38" t="s">
        <v>10</v>
      </c>
      <c r="K10" s="40" t="s">
        <v>11</v>
      </c>
    </row>
    <row r="11" spans="2:11">
      <c r="B11" s="5">
        <v>44378</v>
      </c>
      <c r="C11" s="44">
        <f>IF(B11="","",1)</f>
        <v>1</v>
      </c>
      <c r="D11" s="27">
        <v>100</v>
      </c>
      <c r="E11" s="27">
        <v>10</v>
      </c>
      <c r="F11" s="28">
        <f>IF(B11="","",D11-E11)</f>
        <v>90</v>
      </c>
      <c r="G11" s="23">
        <f>IF(B11="","",E11/D11)</f>
        <v>0.1</v>
      </c>
      <c r="H11" s="22"/>
      <c r="J11" s="33">
        <f>C11</f>
        <v>1</v>
      </c>
      <c r="K11" s="41">
        <f>IF(E11="",NA(),G11)*100</f>
        <v>10</v>
      </c>
    </row>
    <row r="12" spans="2:11">
      <c r="B12" s="5">
        <v>44379</v>
      </c>
      <c r="C12" s="44">
        <f>IF(B12="","",C11+1)</f>
        <v>2</v>
      </c>
      <c r="D12" s="27">
        <v>200</v>
      </c>
      <c r="E12" s="27">
        <v>14</v>
      </c>
      <c r="F12" s="28">
        <f>IF(B12="","",D12-E12)</f>
        <v>186</v>
      </c>
      <c r="G12" s="23">
        <f>IF(B12="","",E12/D12)</f>
        <v>7.0000000000000007E-2</v>
      </c>
      <c r="H12" s="23">
        <f>IF(F12="","",G12-G11)</f>
        <v>-0.03</v>
      </c>
      <c r="J12" s="33">
        <f t="shared" ref="J12:J30" si="0">C12</f>
        <v>2</v>
      </c>
      <c r="K12" s="41">
        <f t="shared" ref="K12:K30" si="1">IF(E12="",NA(),G12)*100</f>
        <v>7.0000000000000009</v>
      </c>
    </row>
    <row r="13" spans="2:11">
      <c r="B13" s="5">
        <v>44380</v>
      </c>
      <c r="C13" s="44">
        <f t="shared" ref="C13:C30" si="2">IF(B13="","",C12+1)</f>
        <v>3</v>
      </c>
      <c r="D13" s="27">
        <v>90</v>
      </c>
      <c r="E13" s="27">
        <v>8</v>
      </c>
      <c r="F13" s="28">
        <f>IF(B13="","",D13-E13)</f>
        <v>82</v>
      </c>
      <c r="G13" s="23">
        <f>IF(B13="","",E13/D13)</f>
        <v>8.8888888888888892E-2</v>
      </c>
      <c r="H13" s="23">
        <f>IF(F13="","",G13-G12)</f>
        <v>1.8888888888888886E-2</v>
      </c>
      <c r="J13" s="33">
        <f t="shared" si="0"/>
        <v>3</v>
      </c>
      <c r="K13" s="41">
        <f t="shared" si="1"/>
        <v>8.8888888888888893</v>
      </c>
    </row>
    <row r="14" spans="2:11">
      <c r="B14" s="5">
        <v>44381</v>
      </c>
      <c r="C14" s="44">
        <f t="shared" si="2"/>
        <v>4</v>
      </c>
      <c r="D14" s="27">
        <v>130</v>
      </c>
      <c r="E14" s="27">
        <v>14</v>
      </c>
      <c r="F14" s="28">
        <f>IF(B14="","",D14-E14)</f>
        <v>116</v>
      </c>
      <c r="G14" s="23">
        <f>IF(B14="","",E14/D14)</f>
        <v>0.1076923076923077</v>
      </c>
      <c r="H14" s="23">
        <f>IF(F14="","",G14-G13)</f>
        <v>1.8803418803418806E-2</v>
      </c>
      <c r="J14" s="33">
        <f t="shared" si="0"/>
        <v>4</v>
      </c>
      <c r="K14" s="41">
        <f t="shared" si="1"/>
        <v>10.76923076923077</v>
      </c>
    </row>
    <row r="15" spans="2:11">
      <c r="B15" s="5">
        <v>44382</v>
      </c>
      <c r="C15" s="44">
        <f t="shared" si="2"/>
        <v>5</v>
      </c>
      <c r="D15" s="27">
        <v>140</v>
      </c>
      <c r="E15" s="27">
        <v>17</v>
      </c>
      <c r="F15" s="28">
        <f>IF(B15="","",D15-E15)</f>
        <v>123</v>
      </c>
      <c r="G15" s="23">
        <f>IF(B15="","",E15/D15)</f>
        <v>0.12142857142857143</v>
      </c>
      <c r="H15" s="23">
        <f>IF(F15="","",G15-G14)</f>
        <v>1.3736263736263729E-2</v>
      </c>
      <c r="J15" s="33">
        <f t="shared" si="0"/>
        <v>5</v>
      </c>
      <c r="K15" s="41">
        <f t="shared" si="1"/>
        <v>12.142857142857142</v>
      </c>
    </row>
    <row r="16" spans="2:11">
      <c r="B16" s="5">
        <v>44383</v>
      </c>
      <c r="C16" s="44">
        <f t="shared" si="2"/>
        <v>6</v>
      </c>
      <c r="D16" s="27">
        <v>50</v>
      </c>
      <c r="E16" s="27">
        <v>6</v>
      </c>
      <c r="F16" s="28">
        <f t="shared" ref="F16:F30" si="3">IF(B16="","",D16-E16)</f>
        <v>44</v>
      </c>
      <c r="G16" s="23">
        <f t="shared" ref="G16:G30" si="4">IF(B16="","",E16/D16)</f>
        <v>0.12</v>
      </c>
      <c r="H16" s="23">
        <f t="shared" ref="H16:H30" si="5">IF(F16="","",G16-G15)</f>
        <v>-1.4285714285714318E-3</v>
      </c>
      <c r="J16" s="33">
        <f t="shared" si="0"/>
        <v>6</v>
      </c>
      <c r="K16" s="41">
        <f t="shared" si="1"/>
        <v>12</v>
      </c>
    </row>
    <row r="17" spans="2:11">
      <c r="B17" s="5">
        <v>44384</v>
      </c>
      <c r="C17" s="44">
        <f t="shared" si="2"/>
        <v>7</v>
      </c>
      <c r="D17" s="27">
        <v>300</v>
      </c>
      <c r="E17" s="27">
        <v>35</v>
      </c>
      <c r="F17" s="28">
        <f t="shared" si="3"/>
        <v>265</v>
      </c>
      <c r="G17" s="23">
        <f t="shared" si="4"/>
        <v>0.11666666666666667</v>
      </c>
      <c r="H17" s="23">
        <f t="shared" si="5"/>
        <v>-3.333333333333327E-3</v>
      </c>
      <c r="J17" s="33">
        <f t="shared" si="0"/>
        <v>7</v>
      </c>
      <c r="K17" s="41">
        <f t="shared" si="1"/>
        <v>11.666666666666666</v>
      </c>
    </row>
    <row r="18" spans="2:11">
      <c r="B18" s="5">
        <v>44385</v>
      </c>
      <c r="C18" s="44">
        <f t="shared" si="2"/>
        <v>8</v>
      </c>
      <c r="D18" s="27">
        <v>120</v>
      </c>
      <c r="E18" s="27">
        <v>14</v>
      </c>
      <c r="F18" s="28">
        <f t="shared" si="3"/>
        <v>106</v>
      </c>
      <c r="G18" s="23">
        <f t="shared" si="4"/>
        <v>0.11666666666666667</v>
      </c>
      <c r="H18" s="23">
        <f t="shared" si="5"/>
        <v>0</v>
      </c>
      <c r="J18" s="33">
        <f t="shared" si="0"/>
        <v>8</v>
      </c>
      <c r="K18" s="41">
        <f t="shared" si="1"/>
        <v>11.666666666666666</v>
      </c>
    </row>
    <row r="19" spans="2:11">
      <c r="B19" s="5"/>
      <c r="C19" s="44" t="str">
        <f t="shared" si="2"/>
        <v/>
      </c>
      <c r="D19" s="27"/>
      <c r="E19" s="27"/>
      <c r="F19" s="28" t="str">
        <f t="shared" si="3"/>
        <v/>
      </c>
      <c r="G19" s="23" t="str">
        <f t="shared" si="4"/>
        <v/>
      </c>
      <c r="H19" s="23" t="str">
        <f t="shared" si="5"/>
        <v/>
      </c>
      <c r="J19" s="33" t="str">
        <f t="shared" si="0"/>
        <v/>
      </c>
      <c r="K19" s="41" t="e">
        <f t="shared" si="1"/>
        <v>#N/A</v>
      </c>
    </row>
    <row r="20" spans="2:11">
      <c r="B20" s="5"/>
      <c r="C20" s="44" t="str">
        <f t="shared" si="2"/>
        <v/>
      </c>
      <c r="D20" s="27"/>
      <c r="E20" s="27"/>
      <c r="F20" s="28" t="str">
        <f t="shared" si="3"/>
        <v/>
      </c>
      <c r="G20" s="23" t="str">
        <f t="shared" si="4"/>
        <v/>
      </c>
      <c r="H20" s="23" t="str">
        <f t="shared" si="5"/>
        <v/>
      </c>
      <c r="J20" s="33" t="str">
        <f t="shared" si="0"/>
        <v/>
      </c>
      <c r="K20" s="41" t="e">
        <f t="shared" si="1"/>
        <v>#N/A</v>
      </c>
    </row>
    <row r="21" spans="2:11">
      <c r="B21" s="5"/>
      <c r="C21" s="44" t="str">
        <f t="shared" si="2"/>
        <v/>
      </c>
      <c r="D21" s="27"/>
      <c r="E21" s="27"/>
      <c r="F21" s="28" t="str">
        <f t="shared" si="3"/>
        <v/>
      </c>
      <c r="G21" s="23" t="str">
        <f t="shared" si="4"/>
        <v/>
      </c>
      <c r="H21" s="23" t="str">
        <f t="shared" si="5"/>
        <v/>
      </c>
      <c r="J21" s="33" t="str">
        <f t="shared" si="0"/>
        <v/>
      </c>
      <c r="K21" s="41" t="e">
        <f t="shared" si="1"/>
        <v>#N/A</v>
      </c>
    </row>
    <row r="22" spans="2:11">
      <c r="B22" s="5"/>
      <c r="C22" s="44" t="str">
        <f t="shared" si="2"/>
        <v/>
      </c>
      <c r="D22" s="27"/>
      <c r="E22" s="27"/>
      <c r="F22" s="28" t="str">
        <f t="shared" si="3"/>
        <v/>
      </c>
      <c r="G22" s="23" t="str">
        <f t="shared" si="4"/>
        <v/>
      </c>
      <c r="H22" s="23" t="str">
        <f t="shared" si="5"/>
        <v/>
      </c>
      <c r="J22" s="33" t="str">
        <f t="shared" si="0"/>
        <v/>
      </c>
      <c r="K22" s="41" t="e">
        <f t="shared" si="1"/>
        <v>#N/A</v>
      </c>
    </row>
    <row r="23" spans="2:11">
      <c r="B23" s="5"/>
      <c r="C23" s="44" t="str">
        <f t="shared" si="2"/>
        <v/>
      </c>
      <c r="D23" s="27"/>
      <c r="E23" s="27"/>
      <c r="F23" s="28" t="str">
        <f t="shared" si="3"/>
        <v/>
      </c>
      <c r="G23" s="23" t="str">
        <f t="shared" si="4"/>
        <v/>
      </c>
      <c r="H23" s="23" t="str">
        <f t="shared" si="5"/>
        <v/>
      </c>
      <c r="J23" s="33" t="str">
        <f t="shared" si="0"/>
        <v/>
      </c>
      <c r="K23" s="41" t="e">
        <f t="shared" si="1"/>
        <v>#N/A</v>
      </c>
    </row>
    <row r="24" spans="2:11">
      <c r="B24" s="5"/>
      <c r="C24" s="44" t="str">
        <f t="shared" si="2"/>
        <v/>
      </c>
      <c r="D24" s="27"/>
      <c r="E24" s="27"/>
      <c r="F24" s="28" t="str">
        <f t="shared" si="3"/>
        <v/>
      </c>
      <c r="G24" s="23" t="str">
        <f t="shared" si="4"/>
        <v/>
      </c>
      <c r="H24" s="23" t="str">
        <f t="shared" si="5"/>
        <v/>
      </c>
      <c r="J24" s="33" t="str">
        <f t="shared" si="0"/>
        <v/>
      </c>
      <c r="K24" s="41" t="e">
        <f t="shared" si="1"/>
        <v>#N/A</v>
      </c>
    </row>
    <row r="25" spans="2:11">
      <c r="B25" s="5"/>
      <c r="C25" s="44" t="str">
        <f t="shared" si="2"/>
        <v/>
      </c>
      <c r="D25" s="27"/>
      <c r="E25" s="27"/>
      <c r="F25" s="28" t="str">
        <f t="shared" si="3"/>
        <v/>
      </c>
      <c r="G25" s="23" t="str">
        <f t="shared" si="4"/>
        <v/>
      </c>
      <c r="H25" s="23" t="str">
        <f t="shared" si="5"/>
        <v/>
      </c>
      <c r="J25" s="33" t="str">
        <f t="shared" si="0"/>
        <v/>
      </c>
      <c r="K25" s="41" t="e">
        <f t="shared" si="1"/>
        <v>#N/A</v>
      </c>
    </row>
    <row r="26" spans="2:11">
      <c r="B26" s="5"/>
      <c r="C26" s="44" t="str">
        <f t="shared" si="2"/>
        <v/>
      </c>
      <c r="D26" s="27"/>
      <c r="E26" s="27"/>
      <c r="F26" s="28" t="str">
        <f t="shared" si="3"/>
        <v/>
      </c>
      <c r="G26" s="23" t="str">
        <f t="shared" si="4"/>
        <v/>
      </c>
      <c r="H26" s="23" t="str">
        <f t="shared" si="5"/>
        <v/>
      </c>
      <c r="J26" s="33" t="str">
        <f t="shared" si="0"/>
        <v/>
      </c>
      <c r="K26" s="41" t="e">
        <f t="shared" si="1"/>
        <v>#N/A</v>
      </c>
    </row>
    <row r="27" spans="2:11">
      <c r="B27" s="5"/>
      <c r="C27" s="44" t="str">
        <f t="shared" si="2"/>
        <v/>
      </c>
      <c r="D27" s="27"/>
      <c r="E27" s="27"/>
      <c r="F27" s="28" t="str">
        <f t="shared" si="3"/>
        <v/>
      </c>
      <c r="G27" s="23" t="str">
        <f t="shared" si="4"/>
        <v/>
      </c>
      <c r="H27" s="23" t="str">
        <f t="shared" si="5"/>
        <v/>
      </c>
      <c r="J27" s="33" t="str">
        <f t="shared" si="0"/>
        <v/>
      </c>
      <c r="K27" s="41" t="e">
        <f t="shared" si="1"/>
        <v>#N/A</v>
      </c>
    </row>
    <row r="28" spans="2:11">
      <c r="B28" s="5"/>
      <c r="C28" s="44" t="str">
        <f t="shared" si="2"/>
        <v/>
      </c>
      <c r="D28" s="27"/>
      <c r="E28" s="27"/>
      <c r="F28" s="28" t="str">
        <f t="shared" si="3"/>
        <v/>
      </c>
      <c r="G28" s="23" t="str">
        <f t="shared" si="4"/>
        <v/>
      </c>
      <c r="H28" s="23" t="str">
        <f t="shared" si="5"/>
        <v/>
      </c>
      <c r="J28" s="33" t="str">
        <f t="shared" si="0"/>
        <v/>
      </c>
      <c r="K28" s="41" t="e">
        <f t="shared" si="1"/>
        <v>#N/A</v>
      </c>
    </row>
    <row r="29" spans="2:11">
      <c r="B29" s="5"/>
      <c r="C29" s="44" t="str">
        <f t="shared" si="2"/>
        <v/>
      </c>
      <c r="D29" s="27"/>
      <c r="E29" s="27"/>
      <c r="F29" s="28" t="str">
        <f t="shared" si="3"/>
        <v/>
      </c>
      <c r="G29" s="23" t="str">
        <f t="shared" si="4"/>
        <v/>
      </c>
      <c r="H29" s="23" t="str">
        <f t="shared" si="5"/>
        <v/>
      </c>
      <c r="J29" s="33" t="str">
        <f t="shared" si="0"/>
        <v/>
      </c>
      <c r="K29" s="41" t="e">
        <f t="shared" si="1"/>
        <v>#N/A</v>
      </c>
    </row>
    <row r="30" spans="2:11">
      <c r="B30" s="5"/>
      <c r="C30" s="44" t="str">
        <f t="shared" si="2"/>
        <v/>
      </c>
      <c r="D30" s="27"/>
      <c r="E30" s="27"/>
      <c r="F30" s="28" t="str">
        <f t="shared" si="3"/>
        <v/>
      </c>
      <c r="G30" s="23" t="str">
        <f t="shared" si="4"/>
        <v/>
      </c>
      <c r="H30" s="23" t="str">
        <f t="shared" si="5"/>
        <v/>
      </c>
      <c r="J30" s="33" t="str">
        <f t="shared" si="0"/>
        <v/>
      </c>
      <c r="K30" s="41" t="e">
        <f t="shared" si="1"/>
        <v>#N/A</v>
      </c>
    </row>
    <row r="31" spans="2:11">
      <c r="B31" s="2"/>
      <c r="C31" s="2"/>
      <c r="D31" s="29"/>
      <c r="E31" s="30"/>
      <c r="F31" s="30"/>
      <c r="G31" s="24"/>
      <c r="H31" s="22"/>
      <c r="J31" s="37"/>
    </row>
    <row r="32" spans="2:11">
      <c r="B32" s="1"/>
      <c r="C32" s="1"/>
      <c r="D32" s="31"/>
      <c r="E32" s="32"/>
      <c r="F32" s="32"/>
      <c r="G32" s="17"/>
      <c r="H32" s="17"/>
      <c r="J32" s="37"/>
    </row>
    <row r="33" spans="2:10">
      <c r="B33" s="3" t="s">
        <v>5</v>
      </c>
      <c r="C33" s="3"/>
      <c r="D33" s="33">
        <f>SUM(D11:D30)</f>
        <v>1130</v>
      </c>
      <c r="E33" s="28">
        <f>SUM(E11:E30)</f>
        <v>118</v>
      </c>
      <c r="F33" s="28">
        <f>SUM(F11:F30)</f>
        <v>1012</v>
      </c>
      <c r="G33" s="23">
        <f>E33/D33</f>
        <v>0.10442477876106195</v>
      </c>
      <c r="H33" s="22"/>
      <c r="J33" s="37"/>
    </row>
    <row r="34" spans="2:10">
      <c r="B34" s="2"/>
      <c r="C34" s="2"/>
      <c r="D34" s="29"/>
      <c r="E34" s="30"/>
      <c r="F34" s="30"/>
      <c r="G34" s="24"/>
      <c r="H34" s="24"/>
      <c r="J34" s="37"/>
    </row>
  </sheetData>
  <phoneticPr fontId="0" type="noConversion"/>
  <conditionalFormatting sqref="H10:H31">
    <cfRule type="cellIs" dxfId="0" priority="1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AM</cp:lastModifiedBy>
  <dcterms:created xsi:type="dcterms:W3CDTF">2021-09-13T16:52:15Z</dcterms:created>
  <dcterms:modified xsi:type="dcterms:W3CDTF">2021-09-14T09:32:33Z</dcterms:modified>
</cp:coreProperties>
</file>