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00" ContentType="image/png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 hidePivotFieldList="1" defaultThemeVersion="124226"/>
  <bookViews>
    <workbookView xWindow="17730" yWindow="4005" windowWidth="24240" windowHeight="13740" tabRatio="539" activeTab="1"/>
  </bookViews>
  <sheets>
    <sheet name="Enregistrement" sheetId="1" r:id="rId1"/>
    <sheet name="Carte Membre" sheetId="5" r:id="rId2"/>
    <sheet name="Listes_Status" sheetId="4" state="hidden" r:id="rId3"/>
  </sheets>
  <functionGroups builtInGroupCount="17"/>
  <definedNames>
    <definedName name="_xlnm._FilterDatabase" localSheetId="0" hidden="1">Enregistrement!$A$1:$K$4</definedName>
    <definedName name="_xlnm._FilterDatabase" localSheetId="2" hidden="1">Listes_Status!$F$1</definedName>
    <definedName name="Liste_Carte">Listes_Status!$F$3:$F$8</definedName>
    <definedName name="Liste_Civilité">Listes_Status!$A$3:$A$5</definedName>
    <definedName name="Liste_Montant">Listes_Status!$D$3:$D$10</definedName>
    <definedName name="Liste_Montant2">Listes_Status!$E$3:$E$9</definedName>
    <definedName name="Liste_Oui_Non">Listes_Status!$C$1:$C$4</definedName>
    <definedName name="Liste_Status">Listes_Status!$B$1:$B$7</definedName>
    <definedName name="_xlnm.Print_Area" localSheetId="1">'Carte Membre'!$A$3:$H$11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5" l="1"/>
  <c r="B4" i="5"/>
  <c r="L5" i="1"/>
  <c r="L2" i="1" l="1"/>
  <c r="L3" i="1"/>
  <c r="L4" i="1"/>
  <c r="C10" i="5"/>
  <c r="C9" i="5"/>
  <c r="C5" i="5"/>
  <c r="C8" i="5"/>
  <c r="B8" i="5"/>
  <c r="E6" i="5"/>
  <c r="C6" i="5"/>
  <c r="E5" i="5"/>
  <c r="G5" i="5" a="1"/>
  <c r="G5" i="5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<sst xmlns="http://schemas.openxmlformats.org/spreadsheetml/2006/main" count="74" uniqueCount="54">
  <si>
    <t>Titre Civilité</t>
  </si>
  <si>
    <t>Statut</t>
  </si>
  <si>
    <t>N° Carte</t>
  </si>
  <si>
    <t>Prénom</t>
  </si>
  <si>
    <t>Adresse</t>
  </si>
  <si>
    <t>Code postal</t>
  </si>
  <si>
    <t>Ville</t>
  </si>
  <si>
    <t>Tél Fixe</t>
  </si>
  <si>
    <t>Tél portable</t>
  </si>
  <si>
    <t>Mr</t>
  </si>
  <si>
    <t>Soc</t>
  </si>
  <si>
    <t>Benjamin</t>
  </si>
  <si>
    <t>OUI</t>
  </si>
  <si>
    <t>Act</t>
  </si>
  <si>
    <t>Christian</t>
  </si>
  <si>
    <t>NON</t>
  </si>
  <si>
    <t>Mme</t>
  </si>
  <si>
    <t>Mlle</t>
  </si>
  <si>
    <t>-20 ans Carte Gratuite</t>
  </si>
  <si>
    <t>+ 15 ans de Carte Lanton</t>
  </si>
  <si>
    <t>Premier Permis</t>
  </si>
  <si>
    <t>GCP Carte Gratuite</t>
  </si>
  <si>
    <t>Jean-Marc</t>
  </si>
  <si>
    <t>+ 80 ans</t>
  </si>
  <si>
    <t>Carte Propriétaire</t>
  </si>
  <si>
    <t>Soc°</t>
  </si>
  <si>
    <t>Act°</t>
  </si>
  <si>
    <t>DCD</t>
  </si>
  <si>
    <t>Civilité</t>
  </si>
  <si>
    <t>Status</t>
  </si>
  <si>
    <t>Oui_Non</t>
  </si>
  <si>
    <t>Montant</t>
  </si>
  <si>
    <t>Carte</t>
  </si>
  <si>
    <t>Montant2</t>
  </si>
  <si>
    <t>AAAA</t>
  </si>
  <si>
    <t>BBBB</t>
  </si>
  <si>
    <t>CCCC</t>
  </si>
  <si>
    <t>rue</t>
  </si>
  <si>
    <t>Route</t>
  </si>
  <si>
    <t>Chemin</t>
  </si>
  <si>
    <t>QQQ</t>
  </si>
  <si>
    <t>SSSS</t>
  </si>
  <si>
    <t>00.00.00.00</t>
  </si>
  <si>
    <t>QR Code</t>
  </si>
  <si>
    <t>Statut :</t>
  </si>
  <si>
    <t>Date</t>
  </si>
  <si>
    <t>Nom :</t>
  </si>
  <si>
    <t>Prénom :</t>
  </si>
  <si>
    <t>NOM</t>
  </si>
  <si>
    <t>Date :</t>
  </si>
  <si>
    <t>Adresse :</t>
  </si>
  <si>
    <t>Fixe</t>
  </si>
  <si>
    <t>Portable</t>
  </si>
  <si>
    <t>cvbhtrfgh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</si>
</sst>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€&quot;#,##0.00_);[Red]\(&quot;€&quot;#,##0.00\)"/>
    <numFmt numFmtId="165" formatCode="#,##0.00\ &quot;€&quot;"/>
    <numFmt numFmtId="166" formatCode="00000"/>
    <numFmt numFmtId="167" formatCode="#,##0.00&quot; &quot;[$€-40C];[Red]&quot;-&quot;#,##0.00&quot; &quot;[$€-40C]"/>
    <numFmt numFmtId="168" formatCode="0#&quot; &quot;##&quot; &quot;##&quot; &quot;##&quot; &quot;##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rgb="FFFF0000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indexed="10"/>
      <name val="Calibri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23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0" fillId="0" borderId="0"/>
    <xf numFmtId="0" fontId="11" fillId="0" borderId="0"/>
    <xf numFmtId="0" fontId="12" fillId="0" borderId="0" applyNumberFormat="0" applyBorder="0" applyProtection="0"/>
    <xf numFmtId="0" fontId="13" fillId="0" borderId="0" applyNumberFormat="0" applyBorder="0" applyProtection="0">
      <alignment horizontal="center"/>
    </xf>
    <xf numFmtId="0" fontId="13" fillId="0" borderId="0" applyNumberFormat="0" applyBorder="0" applyProtection="0">
      <alignment horizontal="center" textRotation="90"/>
    </xf>
    <xf numFmtId="0" fontId="14" fillId="0" borderId="0" applyNumberFormat="0" applyBorder="0" applyProtection="0"/>
    <xf numFmtId="167" fontId="14" fillId="0" borderId="0" applyBorder="0" applyProtection="0"/>
    <xf numFmtId="0" fontId="15" fillId="0" borderId="0" applyNumberFormat="0" applyBorder="0" applyProtection="0"/>
    <xf numFmtId="0" fontId="1" fillId="0" borderId="0"/>
    <xf numFmtId="0" fontId="2" fillId="0" borderId="0"/>
  </cellStyleXfs>
  <cellXfs count="74">
    <xf numFmtId="0" fontId="0" fillId="0" borderId="0" xfId="0"/>
    <xf numFmtId="0" fontId="0" fillId="0" borderId="5" xfId="0" applyBorder="1"/>
    <xf numFmtId="0" fontId="2" fillId="0" borderId="0" xfId="1" applyFont="1" applyBorder="1" applyAlignment="1" applyProtection="1">
      <alignment horizontal="center" vertical="center" wrapText="1"/>
    </xf>
    <xf numFmtId="0" fontId="2" fillId="0" borderId="0" xfId="1" applyFont="1" applyBorder="1" applyAlignment="1" applyProtection="1"/>
    <xf numFmtId="0" fontId="2" fillId="0" borderId="0" xfId="1" applyFont="1" applyFill="1" applyBorder="1" applyAlignment="1">
      <alignment horizontal="left" vertical="center"/>
    </xf>
    <xf numFmtId="0" fontId="2" fillId="0" borderId="7" xfId="1" applyFont="1" applyFill="1" applyBorder="1" applyAlignment="1" applyProtection="1">
      <alignment horizontal="left" vertical="center"/>
      <protection locked="0"/>
    </xf>
    <xf numFmtId="0" fontId="2" fillId="0" borderId="7" xfId="1" applyFont="1" applyFill="1" applyBorder="1" applyAlignment="1" applyProtection="1">
      <alignment horizontal="left" vertical="center" wrapText="1"/>
      <protection locked="0"/>
    </xf>
    <xf numFmtId="0" fontId="2" fillId="0" borderId="6" xfId="1" applyFont="1" applyFill="1" applyBorder="1" applyAlignment="1" applyProtection="1">
      <alignment horizontal="left" vertical="center"/>
      <protection locked="0"/>
    </xf>
    <xf numFmtId="0" fontId="2" fillId="0" borderId="3" xfId="1" applyFont="1" applyFill="1" applyBorder="1" applyAlignment="1" applyProtection="1">
      <alignment horizontal="left" vertical="center"/>
      <protection locked="0"/>
    </xf>
    <xf numFmtId="166" fontId="2" fillId="0" borderId="7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left" vertical="center"/>
      <protection locked="0"/>
    </xf>
    <xf numFmtId="168" fontId="2" fillId="0" borderId="0" xfId="2" applyNumberFormat="1" applyFont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horizontal="left" vertical="center" wrapText="1"/>
      <protection locked="0"/>
    </xf>
    <xf numFmtId="166" fontId="2" fillId="0" borderId="0" xfId="1" applyNumberFormat="1" applyFont="1" applyBorder="1" applyAlignment="1" applyProtection="1">
      <alignment horizontal="center" vertical="center"/>
      <protection locked="0"/>
    </xf>
    <xf numFmtId="0" fontId="2" fillId="0" borderId="8" xfId="1" applyFont="1" applyFill="1" applyBorder="1" applyAlignment="1" applyProtection="1">
      <alignment horizontal="left" vertical="center"/>
      <protection locked="0"/>
    </xf>
    <xf numFmtId="0" fontId="2" fillId="0" borderId="8" xfId="1" applyFont="1" applyFill="1" applyBorder="1" applyAlignment="1" applyProtection="1">
      <alignment horizontal="left" vertical="center" wrapText="1"/>
      <protection locked="0"/>
    </xf>
    <xf numFmtId="166" fontId="2" fillId="0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Font="1" applyFill="1" applyBorder="1" applyAlignment="1" applyProtection="1">
      <alignment horizontal="left" vertical="center" wrapText="1"/>
      <protection locked="0"/>
    </xf>
    <xf numFmtId="0" fontId="2" fillId="0" borderId="9" xfId="1" applyFont="1" applyFill="1" applyBorder="1" applyAlignment="1" applyProtection="1">
      <alignment horizontal="left" vertical="center"/>
      <protection locked="0"/>
    </xf>
    <xf numFmtId="0" fontId="5" fillId="0" borderId="10" xfId="11" applyFont="1" applyFill="1" applyBorder="1" applyAlignment="1" applyProtection="1">
      <alignment horizontal="left" vertical="center" wrapText="1"/>
      <protection locked="0"/>
    </xf>
    <xf numFmtId="166" fontId="2" fillId="0" borderId="8" xfId="1" applyNumberFormat="1" applyFont="1" applyFill="1" applyBorder="1" applyAlignment="1" applyProtection="1">
      <alignment horizontal="center" vertical="center" wrapText="1"/>
      <protection locked="0"/>
    </xf>
    <xf numFmtId="14" fontId="2" fillId="0" borderId="11" xfId="1" applyNumberFormat="1" applyFont="1" applyFill="1" applyBorder="1" applyAlignment="1" applyProtection="1">
      <alignment horizontal="center" vertical="center"/>
      <protection locked="0"/>
    </xf>
    <xf numFmtId="14" fontId="8" fillId="0" borderId="11" xfId="0" applyNumberFormat="1" applyFont="1" applyFill="1" applyBorder="1" applyAlignment="1" applyProtection="1">
      <alignment horizontal="center" vertical="center"/>
      <protection locked="0"/>
    </xf>
    <xf numFmtId="14" fontId="2" fillId="0" borderId="11" xfId="11" applyNumberFormat="1" applyFont="1" applyFill="1" applyBorder="1" applyAlignment="1" applyProtection="1">
      <alignment horizontal="center" vertical="center"/>
      <protection locked="0"/>
    </xf>
    <xf numFmtId="0" fontId="3" fillId="3" borderId="11" xfId="2" applyFont="1" applyFill="1" applyBorder="1" applyAlignment="1" applyProtection="1">
      <alignment horizontal="left" vertical="center" wrapText="1"/>
    </xf>
    <xf numFmtId="0" fontId="3" fillId="3" borderId="1" xfId="2" applyFont="1" applyFill="1" applyBorder="1" applyAlignment="1" applyProtection="1">
      <alignment horizontal="center" vertical="center" wrapText="1"/>
    </xf>
    <xf numFmtId="0" fontId="3" fillId="3" borderId="2" xfId="2" applyFont="1" applyFill="1" applyBorder="1" applyAlignment="1" applyProtection="1">
      <alignment horizontal="center" vertical="center" wrapText="1"/>
    </xf>
    <xf numFmtId="0" fontId="3" fillId="3" borderId="3" xfId="2" applyFont="1" applyFill="1" applyBorder="1" applyAlignment="1" applyProtection="1">
      <alignment horizontal="center" vertical="center" wrapText="1"/>
    </xf>
    <xf numFmtId="168" fontId="3" fillId="3" borderId="1" xfId="2" applyNumberFormat="1" applyFont="1" applyFill="1" applyBorder="1" applyAlignment="1" applyProtection="1">
      <alignment horizontal="left" vertical="center" wrapText="1"/>
    </xf>
    <xf numFmtId="0" fontId="0" fillId="0" borderId="15" xfId="0" applyBorder="1"/>
    <xf numFmtId="0" fontId="7" fillId="2" borderId="14" xfId="1" applyFont="1" applyFill="1" applyBorder="1" applyAlignment="1" applyProtection="1">
      <alignment horizontal="left" vertical="center"/>
      <protection hidden="1"/>
    </xf>
    <xf numFmtId="0" fontId="7" fillId="2" borderId="16" xfId="1" applyFont="1" applyFill="1" applyBorder="1" applyAlignment="1" applyProtection="1">
      <alignment horizontal="left" vertical="center"/>
      <protection hidden="1"/>
    </xf>
    <xf numFmtId="164" fontId="7" fillId="2" borderId="16" xfId="1" applyNumberFormat="1" applyFont="1" applyFill="1" applyBorder="1" applyAlignment="1" applyProtection="1">
      <alignment horizontal="left" vertical="center"/>
      <protection hidden="1"/>
    </xf>
    <xf numFmtId="0" fontId="0" fillId="0" borderId="17" xfId="0" applyBorder="1"/>
    <xf numFmtId="0" fontId="0" fillId="0" borderId="18" xfId="0" applyBorder="1"/>
    <xf numFmtId="165" fontId="0" fillId="0" borderId="15" xfId="0" applyNumberFormat="1" applyBorder="1"/>
    <xf numFmtId="165" fontId="0" fillId="0" borderId="18" xfId="0" applyNumberFormat="1" applyBorder="1"/>
    <xf numFmtId="0" fontId="0" fillId="0" borderId="15" xfId="0" applyFont="1" applyBorder="1"/>
    <xf numFmtId="165" fontId="0" fillId="4" borderId="19" xfId="0" applyNumberFormat="1" applyFont="1" applyFill="1" applyBorder="1"/>
    <xf numFmtId="165" fontId="0" fillId="5" borderId="19" xfId="0" applyNumberFormat="1" applyFont="1" applyFill="1" applyBorder="1"/>
    <xf numFmtId="0" fontId="7" fillId="2" borderId="21" xfId="1" applyFont="1" applyFill="1" applyBorder="1" applyAlignment="1" applyProtection="1">
      <alignment horizontal="left" vertical="center"/>
      <protection hidden="1"/>
    </xf>
    <xf numFmtId="0" fontId="7" fillId="2" borderId="19" xfId="1" applyFont="1" applyFill="1" applyBorder="1" applyAlignment="1" applyProtection="1">
      <alignment horizontal="left" vertical="center"/>
      <protection hidden="1"/>
    </xf>
    <xf numFmtId="165" fontId="7" fillId="0" borderId="19" xfId="1" applyNumberFormat="1" applyFont="1" applyFill="1" applyBorder="1" applyAlignment="1" applyProtection="1">
      <alignment horizontal="left" vertical="center"/>
      <protection hidden="1"/>
    </xf>
    <xf numFmtId="165" fontId="7" fillId="4" borderId="19" xfId="1" applyNumberFormat="1" applyFont="1" applyFill="1" applyBorder="1" applyAlignment="1">
      <alignment horizontal="left" vertical="center"/>
    </xf>
    <xf numFmtId="165" fontId="0" fillId="0" borderId="19" xfId="0" applyNumberFormat="1" applyBorder="1"/>
    <xf numFmtId="165" fontId="0" fillId="0" borderId="20" xfId="0" applyNumberFormat="1" applyBorder="1"/>
    <xf numFmtId="164" fontId="9" fillId="2" borderId="19" xfId="1" applyNumberFormat="1" applyFont="1" applyFill="1" applyBorder="1" applyAlignment="1">
      <alignment horizontal="left" vertical="center"/>
    </xf>
    <xf numFmtId="0" fontId="0" fillId="0" borderId="19" xfId="0" applyBorder="1"/>
    <xf numFmtId="168" fontId="6" fillId="0" borderId="12" xfId="2" applyNumberFormat="1" applyFont="1" applyFill="1" applyBorder="1" applyAlignment="1">
      <alignment horizontal="left" vertical="center"/>
    </xf>
    <xf numFmtId="168" fontId="3" fillId="3" borderId="13" xfId="2" applyNumberFormat="1" applyFont="1" applyFill="1" applyBorder="1" applyAlignment="1" applyProtection="1">
      <alignment horizontal="center" vertical="center" wrapText="1"/>
    </xf>
    <xf numFmtId="0" fontId="17" fillId="0" borderId="15" xfId="0" applyFont="1" applyBorder="1"/>
    <xf numFmtId="0" fontId="18" fillId="0" borderId="15" xfId="0" applyFont="1" applyBorder="1"/>
    <xf numFmtId="0" fontId="16" fillId="0" borderId="15" xfId="0" applyFont="1" applyBorder="1"/>
    <xf numFmtId="0" fontId="19" fillId="0" borderId="15" xfId="0" applyFont="1" applyBorder="1"/>
    <xf numFmtId="0" fontId="20" fillId="3" borderId="22" xfId="2" applyFont="1" applyFill="1" applyBorder="1" applyAlignment="1" applyProtection="1">
      <alignment horizontal="center" vertical="center" wrapText="1"/>
    </xf>
    <xf numFmtId="0" fontId="0" fillId="6" borderId="0" xfId="0" applyFill="1"/>
    <xf numFmtId="0" fontId="9" fillId="3" borderId="4" xfId="2" applyFont="1" applyFill="1" applyBorder="1" applyAlignment="1" applyProtection="1">
      <alignment horizontal="center" wrapText="1"/>
    </xf>
    <xf numFmtId="0" fontId="2" fillId="0" borderId="0" xfId="1" applyFont="1" applyFill="1" applyBorder="1" applyAlignment="1">
      <alignment horizontal="left" vertical="center" wrapText="1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Border="1"/>
    <xf numFmtId="0" fontId="0" fillId="0" borderId="27" xfId="0" applyBorder="1"/>
    <xf numFmtId="14" fontId="21" fillId="0" borderId="0" xfId="0" applyNumberFormat="1" applyFont="1" applyBorder="1"/>
    <xf numFmtId="14" fontId="0" fillId="0" borderId="0" xfId="0" applyNumberFormat="1" applyBorder="1"/>
    <xf numFmtId="0" fontId="21" fillId="0" borderId="0" xfId="0" applyNumberFormat="1" applyFont="1" applyBorder="1"/>
    <xf numFmtId="0" fontId="21" fillId="0" borderId="0" xfId="0" applyFon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21" fillId="0" borderId="0" xfId="0" applyNumberFormat="1" applyFont="1" applyBorder="1" applyAlignment="1">
      <alignment horizontal="left"/>
    </xf>
    <xf numFmtId="0" fontId="22" fillId="0" borderId="0" xfId="0" applyFont="1" applyBorder="1" applyAlignment="1">
      <alignment horizontal="center"/>
    </xf>
  </cellXfs>
  <cellStyles count="13">
    <cellStyle name="Excel_BuiltIn_Hyperlink" xfId="5"/>
    <cellStyle name="Heading" xfId="6"/>
    <cellStyle name="Heading1" xfId="7"/>
    <cellStyle name="Normal" xfId="0" builtinId="0"/>
    <cellStyle name="Normal 2" xfId="1"/>
    <cellStyle name="Normal 2 2" xfId="4"/>
    <cellStyle name="Normal 2 3" xfId="11"/>
    <cellStyle name="Normal 3" xfId="2"/>
    <cellStyle name="Normal 3 2" xfId="12"/>
    <cellStyle name="Normal 4" xfId="3"/>
    <cellStyle name="Result" xfId="8"/>
    <cellStyle name="Result2" xfId="9"/>
    <cellStyle name="Titre 1" xfId="10"/>
  </cellStyles>
  <dxfs count="28"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none"/>
      </font>
      <numFmt numFmtId="165" formatCode="#,##0.00\ &quot;€&quot;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1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6" tint="0.3999450666829432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</border>
      <protection locked="1" hidden="0"/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32EDF6"/>
      <color rgb="FF2DFB80"/>
      <color rgb="FFFF0066"/>
      <color rgb="FFFFFFCC"/>
      <color rgb="FFFF99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00x100&amp;cht=qr&amp;chl=44462%0aSoc%0a299%0aMr%0aCCCC%0aChristian%0aChemin%0a33%0aSSSS%0a00.00.00.00%0a00.00.00.00%0a;44462Soc" TargetMode="External"/><Relationship Id="rId1" Type="http://schemas.openxmlformats.org/officeDocument/2006/relationships/image" Target="../media/image2.00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276225</xdr:rowOff>
        </xdr:from>
        <xdr:to>
          <xdr:col>4</xdr:col>
          <xdr:colOff>1600200</xdr:colOff>
          <xdr:row>1</xdr:row>
          <xdr:rowOff>28575</xdr:rowOff>
        </xdr:to>
        <xdr:sp macro="" textlink="">
          <xdr:nvSpPr>
            <xdr:cNvPr id="4109" name="TextBox1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352425</xdr:colOff>
      <xdr:row>0</xdr:row>
      <xdr:rowOff>19050</xdr:rowOff>
    </xdr:from>
    <xdr:ext cx="990116" cy="24493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41E74D1C-4553-46CC-A80D-60FCDCA683C5}"/>
            </a:ext>
          </a:extLst>
        </xdr:cNvPr>
        <xdr:cNvSpPr txBox="1"/>
      </xdr:nvSpPr>
      <xdr:spPr>
        <a:xfrm>
          <a:off x="2628900" y="19050"/>
          <a:ext cx="990116" cy="24493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108000" tIns="36000" rIns="108000" bIns="36000" rtlCol="0" anchor="t">
          <a:spAutoFit/>
        </a:bodyPr>
        <a:lstStyle/>
        <a:p>
          <a:r>
            <a:rPr lang="fr-FR" sz="1100" b="1"/>
            <a:t>RECHERCHER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81680</xdr:colOff>
      <xdr:row>1</xdr:row>
      <xdr:rowOff>10026</xdr:rowOff>
    </xdr:from>
    <xdr:ext cx="1865463" cy="351424"/>
    <xdr:sp macro="[0]!ImprimerCarte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xmlns="" id="{810F650A-EC9A-450D-A0CB-3C261EDC95B8}"/>
            </a:ext>
          </a:extLst>
        </xdr:cNvPr>
        <xdr:cNvSpPr/>
      </xdr:nvSpPr>
      <xdr:spPr>
        <a:xfrm>
          <a:off x="5682380" y="200526"/>
          <a:ext cx="1865463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100"/>
            <a:t>Imprimer Cartes de membre</a:t>
          </a:r>
        </a:p>
      </xdr:txBody>
    </xdr:sp>
    <xdr:clientData/>
  </xdr:oneCellAnchor>
  <xdr:twoCellAnchor editAs="oneCell">
    <xdr:from>
      <xdr:col>6</xdr:col>
      <xdr:colOff>50800</xdr:colOff>
      <xdr:row>4</xdr:row>
      <xdr:rowOff>63500</xdr:rowOff>
    </xdr:from>
    <xdr:to>
      <xdr:col>6</xdr:col>
      <xdr:colOff>1320800</xdr:colOff>
      <xdr:row>9</xdr:row>
      <xdr:rowOff>76200</xdr:rowOff>
    </xdr:to>
    <xdr:pic>
      <xdr:nvPicPr>
        <xdr:cNvPr id="2" name="QRCode$G$5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0" y="882650"/>
          <a:ext cx="1270000" cy="127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Enregistrement" displayName="Enregistrement" ref="A1:L4" totalsRowShown="0" headerRowDxfId="23" dataDxfId="22" tableBorderDxfId="21" headerRowCellStyle="Normal 3">
  <autoFilter ref="A1:L4"/>
  <sortState ref="A2:L4">
    <sortCondition ref="E2:E4"/>
    <sortCondition ref="F2:F4"/>
  </sortState>
  <tableColumns count="12">
    <tableColumn id="1" name="Date" dataDxfId="20" dataCellStyle="Normal 2"/>
    <tableColumn id="2" name="Statut" dataDxfId="19" dataCellStyle="Normal 2 3"/>
    <tableColumn id="25" name="N° Carte" dataDxfId="18" dataCellStyle="Normal 2"/>
    <tableColumn id="23" name="Titre Civilité" dataDxfId="17" dataCellStyle="Normal 2"/>
    <tableColumn id="5" name="NOM" dataDxfId="16" dataCellStyle="Normal 2"/>
    <tableColumn id="6" name="Prénom" dataDxfId="15" dataCellStyle="Normal 2"/>
    <tableColumn id="7" name="Adresse" dataDxfId="14" dataCellStyle="Normal 2"/>
    <tableColumn id="8" name="Code postal" dataDxfId="13" dataCellStyle="Normal 2"/>
    <tableColumn id="9" name="Ville" dataDxfId="12" dataCellStyle="Normal 2"/>
    <tableColumn id="10" name="Tél Fixe" dataDxfId="11" dataCellStyle="Normal 3"/>
    <tableColumn id="11" name="Tél portable" dataDxfId="10" dataCellStyle="Normal 3"/>
    <tableColumn id="3" name="QR Code" dataDxfId="9">
      <calculatedColumnFormula>A2 &amp; CHAR(10) &amp; B2 &amp; CHAR(10) &amp; C2 &amp; CHAR(10) &amp; D2 &amp; CHAR(10) &amp; E2 &amp; CHAR(10) &amp; F2 &amp; CHAR(10) &amp; G2 &amp; CHAR(10) &amp; H2 &amp; CHAR(10) &amp; I2 &amp; CHAR(10) &amp; J2 &amp; CHAR(10) &amp; K2 &amp; CHAR(10) &amp;";" &amp; A2 &amp; B2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Listes" displayName="Listes" ref="A1:E10" totalsRowShown="0" headerRowDxfId="8" headerRowBorderDxfId="7" tableBorderDxfId="6" totalsRowBorderDxfId="5" headerRowCellStyle="Normal 2">
  <autoFilter ref="A1:E10"/>
  <tableColumns count="5">
    <tableColumn id="1" name="Civilité" dataDxfId="4"/>
    <tableColumn id="2" name="Status" dataDxfId="3"/>
    <tableColumn id="3" name="Oui_Non" dataDxfId="2"/>
    <tableColumn id="4" name="Montant" dataDxfId="1" dataCellStyle="Normal 2"/>
    <tableColumn id="5" name="Montant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L5"/>
  <sheetViews>
    <sheetView zoomScaleNormal="100" workbookViewId="0">
      <pane xSplit="6" ySplit="1" topLeftCell="G2" activePane="bottomRight" state="frozen"/>
      <selection activeCell="A4" sqref="A4"/>
      <selection pane="topRight" activeCell="A4" sqref="A4"/>
      <selection pane="bottomLeft" activeCell="A4" sqref="A4"/>
      <selection pane="bottomRight" activeCell="C3" sqref="C3"/>
    </sheetView>
  </sheetViews>
  <sheetFormatPr baseColWidth="10" defaultColWidth="11.140625" defaultRowHeight="15" x14ac:dyDescent="0.25"/>
  <cols>
    <col min="1" max="1" width="13" style="10" customWidth="1"/>
    <col min="2" max="2" width="7" style="13" customWidth="1"/>
    <col min="3" max="3" width="7" style="11" customWidth="1"/>
    <col min="4" max="4" width="7.140625" style="11" customWidth="1"/>
    <col min="5" max="5" width="24.42578125" style="11" customWidth="1"/>
    <col min="6" max="6" width="15.42578125" style="11" bestFit="1" customWidth="1"/>
    <col min="7" max="7" width="59.140625" style="11" customWidth="1"/>
    <col min="8" max="8" width="8.42578125" style="14" customWidth="1"/>
    <col min="9" max="9" width="25.5703125" style="11" customWidth="1"/>
    <col min="10" max="10" width="13.7109375" style="12" customWidth="1"/>
    <col min="11" max="11" width="14.42578125" style="12" customWidth="1"/>
    <col min="12" max="12" width="20.5703125" style="3" hidden="1" customWidth="1"/>
    <col min="13" max="16384" width="11.140625" style="3"/>
  </cols>
  <sheetData>
    <row r="1" spans="1:12" s="2" customFormat="1" ht="43.5" customHeight="1" x14ac:dyDescent="0.25">
      <c r="A1" s="25" t="s">
        <v>45</v>
      </c>
      <c r="B1" s="27" t="s">
        <v>1</v>
      </c>
      <c r="C1" s="28" t="s">
        <v>2</v>
      </c>
      <c r="D1" s="26" t="s">
        <v>0</v>
      </c>
      <c r="E1" s="57" t="s">
        <v>48</v>
      </c>
      <c r="F1" s="26" t="s">
        <v>3</v>
      </c>
      <c r="G1" s="26" t="s">
        <v>4</v>
      </c>
      <c r="H1" s="26" t="s">
        <v>5</v>
      </c>
      <c r="I1" s="26" t="s">
        <v>6</v>
      </c>
      <c r="J1" s="29" t="s">
        <v>7</v>
      </c>
      <c r="K1" s="50" t="s">
        <v>8</v>
      </c>
      <c r="L1" s="55" t="s">
        <v>43</v>
      </c>
    </row>
    <row r="2" spans="1:12" s="4" customFormat="1" ht="104.25" customHeight="1" x14ac:dyDescent="0.25">
      <c r="A2" s="24">
        <v>44433</v>
      </c>
      <c r="B2" s="20" t="s">
        <v>10</v>
      </c>
      <c r="C2" s="8">
        <v>3</v>
      </c>
      <c r="D2" s="5" t="s">
        <v>9</v>
      </c>
      <c r="E2" s="7" t="s">
        <v>34</v>
      </c>
      <c r="F2" s="5" t="s">
        <v>11</v>
      </c>
      <c r="G2" s="5" t="s">
        <v>37</v>
      </c>
      <c r="H2" s="9">
        <v>33</v>
      </c>
      <c r="I2" s="6" t="s">
        <v>40</v>
      </c>
      <c r="J2" s="49" t="s">
        <v>42</v>
      </c>
      <c r="K2" s="49" t="s">
        <v>42</v>
      </c>
      <c r="L2" s="58" t="str">
        <f>A2 &amp; CHAR(10) &amp; B2 &amp; CHAR(10) &amp; C2 &amp; CHAR(10) &amp; D2 &amp; CHAR(10) &amp; E2 &amp; CHAR(10) &amp; F2 &amp; CHAR(10) &amp; G2 &amp; CHAR(10) &amp; H2 &amp; CHAR(10) &amp; I2 &amp; CHAR(10) &amp; J2 &amp; CHAR(10) &amp; K2 &amp; CHAR(10) &amp;";" &amp; A2 &amp; B2</f>
        <v>44433
Soc
3
Mr
AAAA
Benjamin
rue
33
QQQ
00.00.00.00
00.00.00.00
;44433Soc</v>
      </c>
    </row>
    <row r="3" spans="1:12" s="4" customFormat="1" ht="104.25" customHeight="1" x14ac:dyDescent="0.25">
      <c r="A3" s="22">
        <v>44447</v>
      </c>
      <c r="B3" s="20" t="s">
        <v>13</v>
      </c>
      <c r="C3" s="8">
        <v>206</v>
      </c>
      <c r="D3" s="5" t="s">
        <v>9</v>
      </c>
      <c r="E3" s="19" t="s">
        <v>35</v>
      </c>
      <c r="F3" s="15" t="s">
        <v>22</v>
      </c>
      <c r="G3" s="15" t="s">
        <v>38</v>
      </c>
      <c r="H3" s="17">
        <v>33</v>
      </c>
      <c r="I3" s="15" t="s">
        <v>41</v>
      </c>
      <c r="J3" s="49" t="s">
        <v>42</v>
      </c>
      <c r="K3" s="49" t="s">
        <v>42</v>
      </c>
      <c r="L3" s="58" t="str">
        <f>A3 &amp; CHAR(10) &amp; B3 &amp; CHAR(10) &amp; C3 &amp; CHAR(10) &amp; D3 &amp; CHAR(10) &amp; E3 &amp; CHAR(10) &amp; F3 &amp; CHAR(10) &amp; G3 &amp; CHAR(10) &amp; H3 &amp; CHAR(10) &amp; I3 &amp; CHAR(10) &amp; J3 &amp; CHAR(10) &amp; K3 &amp; CHAR(10) &amp;";" &amp; A3 &amp; B3</f>
        <v>44447
Act
206
Mr
BBBB
Jean-Marc
Route
33
SSSS
00.00.00.00
00.00.00.00
;44447Act</v>
      </c>
    </row>
    <row r="4" spans="1:12" s="4" customFormat="1" ht="104.25" customHeight="1" x14ac:dyDescent="0.25">
      <c r="A4" s="23">
        <v>44462</v>
      </c>
      <c r="B4" s="20" t="s">
        <v>10</v>
      </c>
      <c r="C4" s="8">
        <v>299</v>
      </c>
      <c r="D4" s="5" t="s">
        <v>9</v>
      </c>
      <c r="E4" s="18" t="s">
        <v>36</v>
      </c>
      <c r="F4" s="16" t="s">
        <v>14</v>
      </c>
      <c r="G4" s="16" t="s">
        <v>39</v>
      </c>
      <c r="H4" s="21">
        <v>33</v>
      </c>
      <c r="I4" s="15" t="s">
        <v>41</v>
      </c>
      <c r="J4" s="49" t="s">
        <v>42</v>
      </c>
      <c r="K4" s="49" t="s">
        <v>42</v>
      </c>
      <c r="L4" s="58" t="str">
        <f>A4 &amp; CHAR(10) &amp; B4 &amp; CHAR(10) &amp; C4 &amp; CHAR(10) &amp; D4 &amp; CHAR(10) &amp; E4 &amp; CHAR(10) &amp; F4 &amp; CHAR(10) &amp; G4 &amp; CHAR(10) &amp; H4 &amp; CHAR(10) &amp; I4 &amp; CHAR(10) &amp; J4 &amp; CHAR(10) &amp; K4 &amp; CHAR(10) &amp;";" &amp; A4 &amp; B4</f>
        <v>44462
Soc
299
Mr
CCCC
Christian
Chemin
33
SSSS
00.00.00.00
00.00.00.00
;44462Soc</v>
      </c>
    </row>
    <row r="5" spans="1:12" s="4" customFormat="1" ht="104.25" customHeight="1" x14ac:dyDescent="0.25">
      <c r="A5" s="22">
        <v>44447</v>
      </c>
      <c r="B5" s="20" t="s">
        <v>13</v>
      </c>
      <c r="C5" s="8">
        <v>300</v>
      </c>
      <c r="D5" s="5" t="s">
        <v>9</v>
      </c>
      <c r="E5" s="19" t="s">
        <v>53</v>
      </c>
      <c r="F5" s="15" t="s">
        <v>22</v>
      </c>
      <c r="G5" s="15" t="s">
        <v>38</v>
      </c>
      <c r="H5" s="17">
        <v>33</v>
      </c>
      <c r="I5" s="15" t="s">
        <v>41</v>
      </c>
      <c r="J5" s="49" t="s">
        <v>42</v>
      </c>
      <c r="K5" s="49" t="s">
        <v>42</v>
      </c>
      <c r="L5" s="58" t="str">
        <f>A5 &amp; CHAR(10) &amp; B5 &amp; CHAR(10) &amp; C5 &amp; CHAR(10) &amp; D5 &amp; CHAR(10) &amp; E5 &amp; CHAR(10) &amp; F5 &amp; CHAR(10) &amp; G5 &amp; CHAR(10) &amp; H5 &amp; CHAR(10) &amp; I5 &amp; CHAR(10) &amp; J5 &amp; CHAR(10) &amp; K5 &amp; CHAR(10) &amp;";" &amp; A5 &amp; B5</f>
        <v>44447
Act
300
Mr
cvbhtrfgh
Jean-Marc
Route
33
SSSS
00.00.00.00
00.00.00.00
;44447Act</v>
      </c>
    </row>
  </sheetData>
  <sheetProtection selectLockedCells="1" selectUnlockedCells="1"/>
  <sortState ref="A7:X430">
    <sortCondition ref="E6:E430"/>
  </sortState>
  <dataConsolidate/>
  <conditionalFormatting sqref="B2:B4">
    <cfRule type="containsText" dxfId="27" priority="129" stopIfTrue="1" operator="containsText" text="Act">
      <formula>NOT(ISERROR(SEARCH("Act",B2)))</formula>
    </cfRule>
    <cfRule type="containsText" dxfId="26" priority="130" stopIfTrue="1" operator="containsText" text="Soc">
      <formula>NOT(ISERROR(SEARCH("Soc",B2)))</formula>
    </cfRule>
  </conditionalFormatting>
  <conditionalFormatting sqref="B5">
    <cfRule type="containsText" dxfId="25" priority="1" stopIfTrue="1" operator="containsText" text="Act">
      <formula>NOT(ISERROR(SEARCH("Act",B5)))</formula>
    </cfRule>
    <cfRule type="containsText" dxfId="24" priority="2" stopIfTrue="1" operator="containsText" text="Soc">
      <formula>NOT(ISERROR(SEARCH("Soc",B5)))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109" r:id="rId4" name="TextBox1">
          <controlPr defaultSize="0" autoLine="0" r:id="rId5">
            <anchor moveWithCells="1">
              <from>
                <xdr:col>4</xdr:col>
                <xdr:colOff>28575</xdr:colOff>
                <xdr:row>0</xdr:row>
                <xdr:rowOff>276225</xdr:rowOff>
              </from>
              <to>
                <xdr:col>4</xdr:col>
                <xdr:colOff>1600200</xdr:colOff>
                <xdr:row>1</xdr:row>
                <xdr:rowOff>28575</xdr:rowOff>
              </to>
            </anchor>
          </controlPr>
        </control>
      </mc:Choice>
      <mc:Fallback>
        <control shapeId="4109" r:id="rId4" name="TextBox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Listes_Status!$A$1:$A$5</xm:f>
          </x14:formula1>
          <xm:sqref>D2:D4 D5</xm:sqref>
        </x14:dataValidation>
        <x14:dataValidation type="list" allowBlank="1" showInputMessage="1" showErrorMessage="1">
          <x14:formula1>
            <xm:f>Listes_Status!$B$1:$B$7</xm:f>
          </x14:formula1>
          <xm:sqref>B2:B4 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tabSelected="1" workbookViewId="0">
      <selection activeCell="C2" sqref="C2"/>
    </sheetView>
  </sheetViews>
  <sheetFormatPr baseColWidth="10" defaultRowHeight="15" x14ac:dyDescent="0.25"/>
  <cols>
    <col min="1" max="1" width="1.7109375" customWidth="1"/>
    <col min="6" max="6" width="2.28515625" customWidth="1"/>
    <col min="7" max="7" width="21.140625" customWidth="1"/>
    <col min="8" max="8" width="1.7109375" customWidth="1"/>
  </cols>
  <sheetData>
    <row r="1" spans="1:8" x14ac:dyDescent="0.25">
      <c r="B1" t="s">
        <v>2</v>
      </c>
      <c r="C1" s="56">
        <v>300</v>
      </c>
    </row>
    <row r="2" spans="1:8" ht="15.75" thickBot="1" x14ac:dyDescent="0.3"/>
    <row r="3" spans="1:8" x14ac:dyDescent="0.25">
      <c r="A3" s="59"/>
      <c r="B3" s="60"/>
      <c r="C3" s="60"/>
      <c r="D3" s="60"/>
      <c r="E3" s="60"/>
      <c r="F3" s="60"/>
      <c r="G3" s="60"/>
      <c r="H3" s="61"/>
    </row>
    <row r="4" spans="1:8" ht="18.75" x14ac:dyDescent="0.3">
      <c r="A4" s="62"/>
      <c r="B4" s="73" t="str">
        <f>"CARTE de MEMBRE n° " &amp; C1</f>
        <v>CARTE de MEMBRE n° 300</v>
      </c>
      <c r="C4" s="73"/>
      <c r="D4" s="73"/>
      <c r="E4" s="73"/>
      <c r="F4" s="73"/>
      <c r="G4" s="73"/>
      <c r="H4" s="64"/>
    </row>
    <row r="5" spans="1:8" ht="21" customHeight="1" x14ac:dyDescent="0.25">
      <c r="A5" s="62"/>
      <c r="B5" s="63" t="s">
        <v>44</v>
      </c>
      <c r="C5" s="65" t="e">
        <f>INDEX(Enregistrement[Statut],MATCH($C$1,Enregistrement[N° Carte],0))</f>
        <v>#N/A</v>
      </c>
      <c r="D5" s="63" t="s">
        <v>49</v>
      </c>
      <c r="E5" s="65" t="e">
        <f>INDEX(Enregistrement[Date],MATCH($C$1,Enregistrement[N° Carte],0))</f>
        <v>#N/A</v>
      </c>
      <c r="F5" s="63"/>
      <c r="G5" s="63" t="e" cm="1">
        <f t="array" ref="G5">URL_QRCode_SERIES(INDEX(Enregistrement[QR Code],MATCH($C$1,Enregistrement[N° Carte],0)))</f>
        <v>#VALUE!</v>
      </c>
      <c r="H5" s="64"/>
    </row>
    <row r="6" spans="1:8" ht="21" customHeight="1" x14ac:dyDescent="0.25">
      <c r="A6" s="62"/>
      <c r="B6" s="63" t="s">
        <v>46</v>
      </c>
      <c r="C6" s="65" t="e">
        <f>INDEX(Enregistrement[NOM],MATCH($C$1,Enregistrement[N° Carte],0))</f>
        <v>#N/A</v>
      </c>
      <c r="D6" s="63" t="s">
        <v>47</v>
      </c>
      <c r="E6" s="65" t="e">
        <f>INDEX(Enregistrement[Prénom],MATCH($C$1,Enregistrement[N° Carte],0))</f>
        <v>#N/A</v>
      </c>
      <c r="F6" s="63"/>
      <c r="G6" s="63"/>
      <c r="H6" s="64"/>
    </row>
    <row r="7" spans="1:8" ht="21" customHeight="1" x14ac:dyDescent="0.25">
      <c r="A7" s="62"/>
      <c r="B7" s="63" t="s">
        <v>50</v>
      </c>
      <c r="C7" s="65" t="e">
        <f>INDEX(Enregistrement[Adresse],MATCH($C$1,Enregistrement[N° Carte],0))</f>
        <v>#N/A</v>
      </c>
      <c r="D7" s="63"/>
      <c r="E7" s="66"/>
      <c r="F7" s="63"/>
      <c r="G7" s="63"/>
      <c r="H7" s="64"/>
    </row>
    <row r="8" spans="1:8" ht="21" customHeight="1" x14ac:dyDescent="0.25">
      <c r="A8" s="62"/>
      <c r="B8" s="72" t="e">
        <f>INDEX(Enregistrement[Code postal],MATCH($C$1,Enregistrement[N° Carte],0))</f>
        <v>#N/A</v>
      </c>
      <c r="C8" s="67" t="e">
        <f>INDEX(Enregistrement[Ville],MATCH($C$1,Enregistrement[N° Carte],0))</f>
        <v>#N/A</v>
      </c>
      <c r="D8" s="63"/>
      <c r="E8" s="66"/>
      <c r="F8" s="63"/>
      <c r="G8" s="63"/>
      <c r="H8" s="64"/>
    </row>
    <row r="9" spans="1:8" x14ac:dyDescent="0.25">
      <c r="A9" s="62"/>
      <c r="B9" s="63" t="s">
        <v>51</v>
      </c>
      <c r="C9" s="68" t="e">
        <f>INDEX(Enregistrement[Tél Fixe],MATCH($C$1,Enregistrement[N° Carte],0))</f>
        <v>#N/A</v>
      </c>
      <c r="D9" s="63"/>
      <c r="E9" s="63"/>
      <c r="F9" s="63"/>
      <c r="G9" s="63"/>
      <c r="H9" s="64"/>
    </row>
    <row r="10" spans="1:8" x14ac:dyDescent="0.25">
      <c r="A10" s="62"/>
      <c r="B10" s="63" t="s">
        <v>52</v>
      </c>
      <c r="C10" s="68" t="e">
        <f>INDEX(Enregistrement[Tél Fixe],MATCH($C$1,Enregistrement[N° Carte],0))</f>
        <v>#N/A</v>
      </c>
      <c r="D10" s="63"/>
      <c r="E10" s="63"/>
      <c r="F10" s="63"/>
      <c r="G10" s="63"/>
      <c r="H10" s="64"/>
    </row>
    <row r="11" spans="1:8" ht="15.75" thickBot="1" x14ac:dyDescent="0.3">
      <c r="A11" s="69"/>
      <c r="B11" s="70"/>
      <c r="C11" s="70"/>
      <c r="D11" s="70"/>
      <c r="E11" s="70"/>
      <c r="F11" s="70"/>
      <c r="G11" s="70"/>
      <c r="H11" s="71"/>
    </row>
  </sheetData>
  <mergeCells count="1">
    <mergeCell ref="B4:G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workbookViewId="0">
      <selection activeCell="D3" sqref="D3"/>
    </sheetView>
  </sheetViews>
  <sheetFormatPr baseColWidth="10" defaultRowHeight="15" x14ac:dyDescent="0.25"/>
  <cols>
    <col min="1" max="4" width="11.5703125" customWidth="1"/>
    <col min="5" max="5" width="15.140625" customWidth="1"/>
    <col min="6" max="6" width="22.42578125" bestFit="1" customWidth="1"/>
  </cols>
  <sheetData>
    <row r="1" spans="1:6" x14ac:dyDescent="0.25">
      <c r="A1" s="31" t="s">
        <v>28</v>
      </c>
      <c r="B1" s="32" t="s">
        <v>29</v>
      </c>
      <c r="C1" s="32" t="s">
        <v>30</v>
      </c>
      <c r="D1" s="33" t="s">
        <v>31</v>
      </c>
      <c r="E1" s="33" t="s">
        <v>33</v>
      </c>
      <c r="F1" s="47" t="s">
        <v>32</v>
      </c>
    </row>
    <row r="2" spans="1:6" x14ac:dyDescent="0.25">
      <c r="A2" s="41"/>
      <c r="B2" s="42"/>
      <c r="C2" s="42"/>
      <c r="D2" s="43"/>
      <c r="E2" s="43"/>
      <c r="F2" s="44"/>
    </row>
    <row r="3" spans="1:6" x14ac:dyDescent="0.25">
      <c r="A3" s="34" t="s">
        <v>9</v>
      </c>
      <c r="B3" s="51" t="s">
        <v>10</v>
      </c>
      <c r="C3" s="30" t="s">
        <v>12</v>
      </c>
      <c r="D3" s="36">
        <v>0</v>
      </c>
      <c r="E3" s="36">
        <v>55</v>
      </c>
      <c r="F3" s="40" t="s">
        <v>18</v>
      </c>
    </row>
    <row r="4" spans="1:6" x14ac:dyDescent="0.25">
      <c r="A4" s="1" t="s">
        <v>16</v>
      </c>
      <c r="B4" s="52" t="s">
        <v>25</v>
      </c>
      <c r="C4" s="30" t="s">
        <v>15</v>
      </c>
      <c r="D4" s="36">
        <v>55</v>
      </c>
      <c r="E4" s="45">
        <v>59</v>
      </c>
      <c r="F4" s="39" t="s">
        <v>19</v>
      </c>
    </row>
    <row r="5" spans="1:6" x14ac:dyDescent="0.25">
      <c r="A5" s="34" t="s">
        <v>17</v>
      </c>
      <c r="B5" s="53" t="s">
        <v>13</v>
      </c>
      <c r="C5" s="30"/>
      <c r="D5" s="36">
        <v>59</v>
      </c>
      <c r="E5" s="45">
        <v>78</v>
      </c>
      <c r="F5" s="40" t="s">
        <v>23</v>
      </c>
    </row>
    <row r="6" spans="1:6" x14ac:dyDescent="0.25">
      <c r="A6" s="34"/>
      <c r="B6" s="54" t="s">
        <v>26</v>
      </c>
      <c r="C6" s="30"/>
      <c r="D6" s="36">
        <v>78</v>
      </c>
      <c r="E6" s="45">
        <v>110</v>
      </c>
      <c r="F6" s="39" t="s">
        <v>20</v>
      </c>
    </row>
    <row r="7" spans="1:6" x14ac:dyDescent="0.25">
      <c r="A7" s="1"/>
      <c r="B7" s="38" t="s">
        <v>27</v>
      </c>
      <c r="C7" s="30"/>
      <c r="D7" s="36">
        <v>110</v>
      </c>
      <c r="E7" s="45">
        <v>114</v>
      </c>
      <c r="F7" s="40" t="s">
        <v>21</v>
      </c>
    </row>
    <row r="8" spans="1:6" x14ac:dyDescent="0.25">
      <c r="A8" s="1"/>
      <c r="B8" s="48"/>
      <c r="C8" s="30"/>
      <c r="D8" s="36">
        <v>114</v>
      </c>
      <c r="E8" s="45">
        <v>155</v>
      </c>
      <c r="F8" s="39" t="s">
        <v>24</v>
      </c>
    </row>
    <row r="9" spans="1:6" x14ac:dyDescent="0.25">
      <c r="A9" s="1"/>
      <c r="B9" s="30"/>
      <c r="C9" s="30"/>
      <c r="D9" s="36">
        <v>155</v>
      </c>
      <c r="E9" s="45">
        <v>159</v>
      </c>
      <c r="F9" s="40"/>
    </row>
    <row r="10" spans="1:6" x14ac:dyDescent="0.25">
      <c r="A10" s="1"/>
      <c r="B10" s="35"/>
      <c r="C10" s="35"/>
      <c r="D10" s="37">
        <v>159</v>
      </c>
      <c r="E10" s="46"/>
      <c r="F10" s="39"/>
    </row>
  </sheetData>
  <sheetProtection selectLockedCells="1" selectUnlockedCells="1"/>
  <autoFilter ref="F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Enregistrement</vt:lpstr>
      <vt:lpstr>Carte Membre</vt:lpstr>
      <vt:lpstr>Listes_Status</vt:lpstr>
      <vt:lpstr>Liste_Carte</vt:lpstr>
      <vt:lpstr>Liste_Civilité</vt:lpstr>
      <vt:lpstr>Liste_Montant</vt:lpstr>
      <vt:lpstr>Liste_Montant2</vt:lpstr>
      <vt:lpstr>Liste_Oui_Non</vt:lpstr>
      <vt:lpstr>Liste_Status</vt:lpstr>
      <vt:lpstr>'Carte Membre'!Zone_d_impression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Dominique</cp:lastModifiedBy>
  <cp:lastPrinted>2021-11-26T01:51:27Z</cp:lastPrinted>
  <dcterms:created xsi:type="dcterms:W3CDTF">2014-11-01T13:45:18Z</dcterms:created>
  <dcterms:modified xsi:type="dcterms:W3CDTF">2021-11-27T17:32:24Z</dcterms:modified>
  <cp:version>4.0</cp:version>
</cp:coreProperties>
</file>