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mydrive.merck.com/personal/royerel_merck_com/Documents/Desktop/Travail Elodie/"/>
    </mc:Choice>
  </mc:AlternateContent>
  <xr:revisionPtr revIDLastSave="65" documentId="13_ncr:1_{46466E6F-CA42-4CB3-B3C2-CCFE6C214F4F}" xr6:coauthVersionLast="46" xr6:coauthVersionMax="46" xr10:uidLastSave="{256D32CE-C5FB-4F01-9785-047CABB9C248}"/>
  <bookViews>
    <workbookView xWindow="-110" yWindow="-110" windowWidth="19420" windowHeight="10420" tabRatio="753" activeTab="2" xr2:uid="{BC3773B7-0E19-4C03-8F70-0D71114BDE8F}"/>
  </bookViews>
  <sheets>
    <sheet name="Dépenses Mensuelles Presta" sheetId="7" r:id="rId1"/>
    <sheet name="Suivi Matériels 2022" sheetId="14" r:id="rId2"/>
    <sheet name="Engagés (Facturés) 2022" sheetId="12" r:id="rId3"/>
  </sheets>
  <definedNames>
    <definedName name="_xlnm._FilterDatabase" localSheetId="0" hidden="1">'Dépenses Mensuelles Presta'!$A$1:$B$32</definedName>
    <definedName name="_xlnm._FilterDatabase" localSheetId="2" hidden="1">'Engagés (Facturés) 2022'!$A$3:$A$12</definedName>
    <definedName name="_xlnm._FilterDatabase" localSheetId="1" hidden="1">'Suivi Matériels 2022'!$A$4:$J$22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2" i="14" l="1"/>
  <c r="J21" i="14"/>
  <c r="J20" i="14"/>
  <c r="N19" i="14"/>
  <c r="J19" i="14"/>
  <c r="J18" i="14"/>
  <c r="J17" i="14"/>
  <c r="J16" i="14"/>
  <c r="N15" i="14"/>
  <c r="J15" i="14"/>
  <c r="J14" i="14"/>
  <c r="J13" i="14"/>
  <c r="J12" i="14"/>
  <c r="J11" i="14"/>
  <c r="J10" i="14"/>
  <c r="J9" i="14"/>
  <c r="J8" i="14"/>
  <c r="J7" i="14"/>
  <c r="J6" i="14"/>
  <c r="J5" i="14"/>
  <c r="Q26" i="7" l="1"/>
  <c r="C5" i="12" a="1"/>
  <c r="C5" i="12" s="1"/>
  <c r="F5" i="12" a="1"/>
  <c r="F5" i="12" s="1"/>
  <c r="I5" i="12" a="1"/>
  <c r="I5" i="12" s="1"/>
  <c r="L5" i="12" a="1"/>
  <c r="L5" i="12" s="1"/>
  <c r="O5" i="12" a="1"/>
  <c r="O5" i="12" s="1"/>
  <c r="R5" i="12" a="1"/>
  <c r="R5" i="12" s="1"/>
  <c r="U5" i="12" a="1"/>
  <c r="U5" i="12" s="1"/>
  <c r="X5" i="12" a="1"/>
  <c r="X5" i="12" s="1"/>
  <c r="AA5" i="12" a="1"/>
  <c r="AA5" i="12" s="1"/>
  <c r="AC5" i="12" a="1"/>
  <c r="AC5" i="12" s="1"/>
  <c r="C6" i="12" a="1"/>
  <c r="C6" i="12" s="1"/>
  <c r="F6" i="12" a="1"/>
  <c r="F6" i="12" s="1"/>
  <c r="I6" i="12" a="1"/>
  <c r="I6" i="12" s="1"/>
  <c r="L6" i="12" a="1"/>
  <c r="L6" i="12" s="1"/>
  <c r="O6" i="12" a="1"/>
  <c r="O6" i="12" s="1"/>
  <c r="R6" i="12" a="1"/>
  <c r="R6" i="12" s="1"/>
  <c r="U6" i="12" a="1"/>
  <c r="U6" i="12" s="1"/>
  <c r="X6" i="12" a="1"/>
  <c r="X6" i="12" s="1"/>
  <c r="AA6" i="12" a="1"/>
  <c r="AA6" i="12" s="1"/>
  <c r="AC6" i="12" a="1"/>
  <c r="AC6" i="12" s="1"/>
  <c r="C7" i="12" a="1"/>
  <c r="C7" i="12" s="1"/>
  <c r="F7" i="12" a="1"/>
  <c r="F7" i="12" s="1"/>
  <c r="I7" i="12" a="1"/>
  <c r="I7" i="12" s="1"/>
  <c r="L7" i="12" a="1"/>
  <c r="L7" i="12" s="1"/>
  <c r="O7" i="12" a="1"/>
  <c r="O7" i="12" s="1"/>
  <c r="R7" i="12" a="1"/>
  <c r="R7" i="12" s="1"/>
  <c r="U7" i="12" a="1"/>
  <c r="U7" i="12" s="1"/>
  <c r="X7" i="12" a="1"/>
  <c r="X7" i="12" s="1"/>
  <c r="AA7" i="12" a="1"/>
  <c r="AA7" i="12" s="1"/>
  <c r="AC7" i="12" a="1"/>
  <c r="AC7" i="12" s="1"/>
  <c r="C8" i="12" a="1"/>
  <c r="C8" i="12" s="1"/>
  <c r="F8" i="12" a="1"/>
  <c r="F8" i="12" s="1"/>
  <c r="I8" i="12" a="1"/>
  <c r="I8" i="12" s="1"/>
  <c r="L8" i="12" a="1"/>
  <c r="L8" i="12" s="1"/>
  <c r="O8" i="12" a="1"/>
  <c r="O8" i="12" s="1"/>
  <c r="R8" i="12" a="1"/>
  <c r="R8" i="12" s="1"/>
  <c r="U8" i="12" a="1"/>
  <c r="U8" i="12" s="1"/>
  <c r="X8" i="12" a="1"/>
  <c r="X8" i="12" s="1"/>
  <c r="AA8" i="12" a="1"/>
  <c r="AA8" i="12" s="1"/>
  <c r="AC8" i="12" a="1"/>
  <c r="AC8" i="12" s="1"/>
  <c r="C9" i="12" a="1"/>
  <c r="C9" i="12" s="1"/>
  <c r="F9" i="12" a="1"/>
  <c r="F9" i="12" s="1"/>
  <c r="I9" i="12" a="1"/>
  <c r="I9" i="12" s="1"/>
  <c r="L9" i="12" a="1"/>
  <c r="L9" i="12" s="1"/>
  <c r="O9" i="12" a="1"/>
  <c r="O9" i="12" s="1"/>
  <c r="R9" i="12" a="1"/>
  <c r="R9" i="12" s="1"/>
  <c r="U9" i="12" a="1"/>
  <c r="U9" i="12" s="1"/>
  <c r="X9" i="12" a="1"/>
  <c r="X9" i="12" s="1"/>
  <c r="AA9" i="12" a="1"/>
  <c r="AA9" i="12" s="1"/>
  <c r="AC9" i="12" a="1"/>
  <c r="AC9" i="12" s="1"/>
  <c r="C10" i="12" a="1"/>
  <c r="C10" i="12" s="1"/>
  <c r="F10" i="12" a="1"/>
  <c r="F10" i="12" s="1"/>
  <c r="I10" i="12" a="1"/>
  <c r="I10" i="12" s="1"/>
  <c r="L10" i="12" a="1"/>
  <c r="L10" i="12" s="1"/>
  <c r="O10" i="12" a="1"/>
  <c r="O10" i="12" s="1"/>
  <c r="R10" i="12" a="1"/>
  <c r="R10" i="12" s="1"/>
  <c r="U10" i="12" a="1"/>
  <c r="U10" i="12" s="1"/>
  <c r="X10" i="12" a="1"/>
  <c r="X10" i="12" s="1"/>
  <c r="AA10" i="12" a="1"/>
  <c r="AA10" i="12" s="1"/>
  <c r="AC10" i="12" a="1"/>
  <c r="AC10" i="12" s="1"/>
  <c r="C11" i="12" a="1"/>
  <c r="C11" i="12" s="1"/>
  <c r="E11" i="12" s="1" a="1"/>
  <c r="E11" i="12" s="1"/>
  <c r="F11" i="12" a="1"/>
  <c r="F11" i="12" s="1"/>
  <c r="I11" i="12" a="1"/>
  <c r="I11" i="12" s="1"/>
  <c r="L11" i="12" a="1"/>
  <c r="L11" i="12" s="1"/>
  <c r="O11" i="12" a="1"/>
  <c r="O11" i="12" s="1"/>
  <c r="R11" i="12" a="1"/>
  <c r="R11" i="12" s="1"/>
  <c r="U11" i="12" a="1"/>
  <c r="U11" i="12" s="1"/>
  <c r="X11" i="12" a="1"/>
  <c r="X11" i="12" s="1"/>
  <c r="AA11" i="12" a="1"/>
  <c r="AA11" i="12" s="1"/>
  <c r="AC11" i="12" a="1"/>
  <c r="AC11" i="12" s="1"/>
  <c r="C12" i="12" a="1"/>
  <c r="C12" i="12" s="1"/>
  <c r="F12" i="12" a="1"/>
  <c r="F12" i="12" s="1"/>
  <c r="I12" i="12" a="1"/>
  <c r="I12" i="12" s="1"/>
  <c r="L12" i="12" a="1"/>
  <c r="L12" i="12" s="1"/>
  <c r="O12" i="12" a="1"/>
  <c r="O12" i="12" s="1"/>
  <c r="R12" i="12" a="1"/>
  <c r="R12" i="12" s="1"/>
  <c r="U12" i="12" a="1"/>
  <c r="U12" i="12" s="1"/>
  <c r="X12" i="12" a="1"/>
  <c r="X12" i="12" s="1"/>
  <c r="AA12" i="12" a="1"/>
  <c r="AA12" i="12" s="1"/>
  <c r="AC12" i="12" a="1"/>
  <c r="AC12" i="12" s="1"/>
  <c r="C13" i="12" a="1"/>
  <c r="C13" i="12" s="1"/>
  <c r="F13" i="12" a="1"/>
  <c r="F13" i="12" s="1"/>
  <c r="I13" i="12" a="1"/>
  <c r="I13" i="12" s="1"/>
  <c r="L13" i="12" a="1"/>
  <c r="L13" i="12" s="1"/>
  <c r="O13" i="12" a="1"/>
  <c r="O13" i="12" s="1"/>
  <c r="R13" i="12" a="1"/>
  <c r="R13" i="12" s="1"/>
  <c r="U13" i="12" a="1"/>
  <c r="U13" i="12" s="1"/>
  <c r="X13" i="12" a="1"/>
  <c r="X13" i="12" s="1"/>
  <c r="AA13" i="12" a="1"/>
  <c r="AA13" i="12" s="1"/>
  <c r="AC13" i="12" a="1"/>
  <c r="AC13" i="12" s="1"/>
  <c r="F4" i="12" a="1"/>
  <c r="F4" i="12" s="1"/>
  <c r="I4" i="12" a="1"/>
  <c r="I4" i="12" s="1"/>
  <c r="L4" i="12" a="1"/>
  <c r="L4" i="12" s="1"/>
  <c r="O4" i="12" a="1"/>
  <c r="O4" i="12" s="1"/>
  <c r="R4" i="12" a="1"/>
  <c r="R4" i="12" s="1"/>
  <c r="U4" i="12" a="1"/>
  <c r="U4" i="12" s="1"/>
  <c r="X4" i="12" a="1"/>
  <c r="X4" i="12" s="1"/>
  <c r="AA4" i="12" a="1"/>
  <c r="AA4" i="12" s="1"/>
  <c r="AC4" i="12" a="1"/>
  <c r="AC4" i="12" s="1"/>
  <c r="C4" i="12" l="1" a="1"/>
  <c r="C4" i="12" s="1"/>
  <c r="AE6" i="12" l="1"/>
  <c r="AE10" i="12"/>
  <c r="AE11" i="12"/>
  <c r="Q31" i="7" l="1"/>
  <c r="Q22" i="7"/>
  <c r="Q24" i="7"/>
  <c r="Q23" i="7"/>
  <c r="Q18" i="7"/>
  <c r="Q29" i="7"/>
  <c r="Q30" i="7"/>
  <c r="Q28" i="7"/>
  <c r="Q32" i="7"/>
  <c r="Q21" i="7"/>
  <c r="Q25" i="7"/>
  <c r="Q20" i="7"/>
  <c r="Q27" i="7"/>
  <c r="Q17" i="7"/>
  <c r="Q19" i="7"/>
  <c r="Q16" i="7"/>
  <c r="Q15" i="7"/>
  <c r="Q12" i="7"/>
  <c r="Q14" i="7"/>
  <c r="Q13" i="7"/>
  <c r="Q11" i="7"/>
  <c r="Q10" i="7"/>
  <c r="Q9" i="7"/>
  <c r="Q5" i="7"/>
  <c r="Q6" i="7"/>
  <c r="Q7" i="7"/>
  <c r="Q4" i="7"/>
  <c r="Q3" i="7"/>
  <c r="Q2" i="7"/>
  <c r="Q8" i="7" l="1"/>
  <c r="E8" i="12" l="1" a="1"/>
  <c r="E8" i="12" s="1"/>
  <c r="AE8" i="12" s="1"/>
  <c r="E9" i="12" a="1"/>
  <c r="E9" i="12" s="1"/>
  <c r="AE9" i="12" s="1"/>
  <c r="E13" i="12" a="1"/>
  <c r="E13" i="12" s="1"/>
  <c r="AE13" i="12" s="1"/>
  <c r="E7" i="12" a="1"/>
  <c r="E7" i="12" s="1"/>
  <c r="AE7" i="12" s="1"/>
  <c r="E4" i="12" a="1"/>
  <c r="E4" i="12" s="1"/>
  <c r="AE4" i="12" s="1"/>
  <c r="E5" i="12" l="1" a="1"/>
  <c r="E5" i="12" s="1"/>
  <c r="AE5" i="12" s="1"/>
  <c r="E12" i="12" l="1" a="1"/>
  <c r="E12" i="12" s="1"/>
  <c r="AE12" i="1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<sst xmlns="http://schemas.openxmlformats.org/spreadsheetml/2006/main" count="165" uniqueCount="66">
  <si>
    <t>Budget</t>
  </si>
  <si>
    <t>Société</t>
  </si>
  <si>
    <t>Désignation</t>
  </si>
  <si>
    <t>Prestataires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</si>
  <si>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</si>
  <si>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</si>
  <si>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</si>
  <si>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</si>
  <si>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</si>
  <si>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</si>
  <si>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</si>
  <si>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</si>
  <si>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</si>
  <si>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</si>
  <si>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</si>
  <si>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</si>
  <si>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</si>
  <si>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:</t>
  </si>
  <si>
    <t>total mois/mois</t>
  </si>
  <si>
    <t>Projet</t>
  </si>
  <si>
    <t>Date création</t>
  </si>
  <si>
    <t>Date prévue</t>
  </si>
  <si>
    <t>Dernière Réc</t>
  </si>
  <si>
    <t xml:space="preserve">engagés </t>
  </si>
  <si>
    <t>restant</t>
  </si>
  <si>
    <t>estimés</t>
  </si>
  <si>
    <t>Aout</t>
  </si>
  <si>
    <t>AC</t>
  </si>
  <si>
    <t>HT</t>
  </si>
  <si>
    <t>JB</t>
  </si>
  <si>
    <t>JF</t>
  </si>
  <si>
    <t>MO</t>
  </si>
  <si>
    <t>SA</t>
  </si>
  <si>
    <t>BR</t>
  </si>
  <si>
    <t>AB</t>
  </si>
  <si>
    <t>BL</t>
  </si>
  <si>
    <t>ES</t>
  </si>
  <si>
    <t>FL</t>
  </si>
  <si>
    <t>LK</t>
  </si>
  <si>
    <t>MV</t>
  </si>
  <si>
    <t>OS</t>
  </si>
  <si>
    <t>PD</t>
  </si>
  <si>
    <t>DE</t>
  </si>
  <si>
    <t>GR</t>
  </si>
  <si>
    <t>FD</t>
  </si>
  <si>
    <t>SF</t>
  </si>
  <si>
    <t>FF</t>
  </si>
  <si>
    <t>Commande</t>
  </si>
  <si>
    <t>Total Commande</t>
  </si>
  <si>
    <t>Fact commande</t>
  </si>
  <si>
    <t>Reste Commande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</si>
  <si>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</si>
  <si>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</si>
  <si>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</si>
  <si>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</si>
  <si>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</si>
  <si>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</si>
  <si>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</si>
  <si>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</si>
  <si>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</si>
  <si>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FRISKIES</t>
  </si>
  <si>
    <t>Tapis</t>
  </si>
  <si>
    <t>DANONE</t>
  </si>
  <si>
    <t>bouteilles</t>
  </si>
  <si>
    <t>VOLVIC</t>
  </si>
  <si>
    <t>pack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</si>
</sst>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8" formatCode="_-* #,##0\ &quot;€&quot;_-;\-* #,##0\ &quot;€&quot;_-;_-* &quot;-&quot;??\ &quot;€&quot;_-;_-@_-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color theme="1"/>
      <name val="Calibri"/>
      <family val="2"/>
      <scheme val="minor"/>
    </font>
    <font>
      <b/>
      <sz val="10"/>
      <name val="Arial"/>
      <family val="2"/>
    </font>
    <font>
      <b/>
      <sz val="11"/>
      <color rgb="FF00B050"/>
      <name val="Calibri"/>
      <family val="2"/>
      <scheme val="minor"/>
    </font>
    <font>
      <b/>
      <sz val="8"/>
      <color rgb="FF00B050"/>
      <name val="Calibri"/>
      <family val="2"/>
      <scheme val="minor"/>
    </font>
    <font>
      <b/>
      <sz val="8"/>
      <color theme="5"/>
      <name val="Calibri"/>
      <family val="2"/>
      <scheme val="minor"/>
    </font>
    <font>
      <b/>
      <sz val="11"/>
      <color theme="5"/>
      <name val="Calibri"/>
      <family val="2"/>
      <scheme val="minor"/>
    </font>
    <font>
      <sz val="7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theme="4"/>
      </patternFill>
    </fill>
    <fill>
      <patternFill patternType="solid">
        <fgColor theme="0"/>
        <bgColor theme="6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9" tint="0.79998168889431442"/>
        <bgColor theme="6" tint="0.79998168889431442"/>
      </patternFill>
    </fill>
    <fill>
      <patternFill patternType="solid">
        <fgColor theme="5" tint="0.79998168889431442"/>
        <bgColor theme="4" tint="0.79998168889431442"/>
      </patternFill>
    </fill>
    <fill>
      <patternFill patternType="solid">
        <fgColor theme="6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0">
    <xf numFmtId="0" fontId="0" fillId="0" borderId="0" xfId="0"/>
    <xf numFmtId="0" fontId="0" fillId="0" borderId="0" xfId="0" applyAlignment="1">
      <alignment horizontal="left"/>
    </xf>
    <xf numFmtId="0" fontId="0" fillId="0" borderId="1" xfId="0" applyBorder="1"/>
    <xf numFmtId="168" fontId="5" fillId="0" borderId="1" xfId="1" applyNumberFormat="1" applyFont="1" applyBorder="1" applyAlignment="1">
      <alignment horizontal="center"/>
    </xf>
    <xf numFmtId="168" fontId="5" fillId="5" borderId="1" xfId="1" applyNumberFormat="1" applyFont="1" applyFill="1" applyBorder="1" applyAlignment="1">
      <alignment horizontal="center"/>
    </xf>
    <xf numFmtId="0" fontId="6" fillId="0" borderId="0" xfId="0" applyFont="1"/>
    <xf numFmtId="44" fontId="6" fillId="0" borderId="1" xfId="1" applyFont="1" applyBorder="1"/>
    <xf numFmtId="44" fontId="5" fillId="5" borderId="1" xfId="1" applyFont="1" applyFill="1" applyBorder="1" applyAlignment="1">
      <alignment horizontal="center"/>
    </xf>
    <xf numFmtId="168" fontId="3" fillId="0" borderId="1" xfId="1" applyNumberFormat="1" applyFont="1" applyBorder="1" applyAlignment="1">
      <alignment horizontal="center"/>
    </xf>
    <xf numFmtId="0" fontId="8" fillId="0" borderId="1" xfId="0" applyFont="1" applyBorder="1"/>
    <xf numFmtId="168" fontId="3" fillId="5" borderId="1" xfId="1" applyNumberFormat="1" applyFont="1" applyFill="1" applyBorder="1" applyAlignment="1">
      <alignment horizontal="center"/>
    </xf>
    <xf numFmtId="0" fontId="10" fillId="6" borderId="0" xfId="0" applyFont="1" applyFill="1" applyAlignment="1">
      <alignment horizontal="left"/>
    </xf>
    <xf numFmtId="0" fontId="12" fillId="0" borderId="0" xfId="0" applyFont="1"/>
    <xf numFmtId="44" fontId="6" fillId="0" borderId="2" xfId="1" applyFont="1" applyBorder="1"/>
    <xf numFmtId="44" fontId="5" fillId="5" borderId="2" xfId="1" applyFont="1" applyFill="1" applyBorder="1" applyAlignment="1">
      <alignment horizontal="center"/>
    </xf>
    <xf numFmtId="44" fontId="9" fillId="0" borderId="3" xfId="1" applyFont="1" applyBorder="1" applyAlignment="1">
      <alignment horizontal="center"/>
    </xf>
    <xf numFmtId="0" fontId="0" fillId="0" borderId="3" xfId="0" applyBorder="1"/>
    <xf numFmtId="168" fontId="5" fillId="5" borderId="3" xfId="1" applyNumberFormat="1" applyFont="1" applyFill="1" applyBorder="1" applyAlignment="1">
      <alignment horizontal="center"/>
    </xf>
    <xf numFmtId="0" fontId="11" fillId="7" borderId="4" xfId="0" applyFont="1" applyFill="1" applyBorder="1" applyAlignment="1">
      <alignment horizontal="left"/>
    </xf>
    <xf numFmtId="0" fontId="12" fillId="7" borderId="4" xfId="0" applyFont="1" applyFill="1" applyBorder="1"/>
    <xf numFmtId="44" fontId="7" fillId="7" borderId="5" xfId="1" applyFont="1" applyFill="1" applyBorder="1" applyAlignment="1">
      <alignment horizontal="center"/>
    </xf>
    <xf numFmtId="44" fontId="12" fillId="7" borderId="5" xfId="1" applyFont="1" applyFill="1" applyBorder="1"/>
    <xf numFmtId="44" fontId="7" fillId="7" borderId="6" xfId="1" applyFont="1" applyFill="1" applyBorder="1" applyAlignment="1">
      <alignment horizontal="center"/>
    </xf>
    <xf numFmtId="0" fontId="0" fillId="0" borderId="2" xfId="0" applyBorder="1"/>
    <xf numFmtId="168" fontId="5" fillId="5" borderId="2" xfId="1" applyNumberFormat="1" applyFont="1" applyFill="1" applyBorder="1" applyAlignment="1">
      <alignment horizontal="center"/>
    </xf>
    <xf numFmtId="44" fontId="10" fillId="0" borderId="3" xfId="1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12" fillId="0" borderId="1" xfId="0" applyFont="1" applyBorder="1"/>
    <xf numFmtId="0" fontId="4" fillId="8" borderId="1" xfId="0" applyFont="1" applyFill="1" applyBorder="1" applyAlignment="1">
      <alignment horizontal="left"/>
    </xf>
    <xf numFmtId="0" fontId="4" fillId="8" borderId="1" xfId="0" applyFont="1" applyFill="1" applyBorder="1"/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>
      <alignment wrapText="1"/>
    </xf>
    <xf numFmtId="0" fontId="3" fillId="2" borderId="1" xfId="0" applyFont="1" applyFill="1" applyBorder="1"/>
    <xf numFmtId="14" fontId="4" fillId="2" borderId="1" xfId="0" applyNumberFormat="1" applyFont="1" applyFill="1" applyBorder="1"/>
    <xf numFmtId="14" fontId="4" fillId="10" borderId="1" xfId="0" applyNumberFormat="1" applyFont="1" applyFill="1" applyBorder="1"/>
    <xf numFmtId="44" fontId="3" fillId="2" borderId="1" xfId="1" applyFont="1" applyFill="1" applyBorder="1" applyAlignment="1">
      <alignment horizontal="left"/>
    </xf>
    <xf numFmtId="0" fontId="2" fillId="0" borderId="0" xfId="0" applyFont="1"/>
    <xf numFmtId="164" fontId="15" fillId="2" borderId="1" xfId="0" applyNumberFormat="1" applyFont="1" applyFill="1" applyBorder="1"/>
    <xf numFmtId="0" fontId="14" fillId="0" borderId="0" xfId="0" applyFont="1"/>
    <xf numFmtId="164" fontId="15" fillId="10" borderId="1" xfId="0" applyNumberFormat="1" applyFont="1" applyFill="1" applyBorder="1"/>
    <xf numFmtId="44" fontId="15" fillId="10" borderId="1" xfId="1" applyFont="1" applyFill="1" applyBorder="1" applyAlignment="1">
      <alignment horizontal="left"/>
    </xf>
    <xf numFmtId="0" fontId="17" fillId="0" borderId="0" xfId="0" applyFont="1"/>
    <xf numFmtId="0" fontId="3" fillId="2" borderId="7" xfId="0" applyFont="1" applyFill="1" applyBorder="1" applyAlignment="1">
      <alignment horizontal="left"/>
    </xf>
    <xf numFmtId="0" fontId="3" fillId="10" borderId="7" xfId="0" applyFont="1" applyFill="1" applyBorder="1" applyAlignment="1">
      <alignment horizontal="left"/>
    </xf>
    <xf numFmtId="164" fontId="4" fillId="8" borderId="8" xfId="0" applyNumberFormat="1" applyFont="1" applyFill="1" applyBorder="1"/>
    <xf numFmtId="164" fontId="15" fillId="8" borderId="9" xfId="0" applyNumberFormat="1" applyFont="1" applyFill="1" applyBorder="1"/>
    <xf numFmtId="164" fontId="16" fillId="8" borderId="10" xfId="0" applyNumberFormat="1" applyFont="1" applyFill="1" applyBorder="1"/>
    <xf numFmtId="164" fontId="4" fillId="2" borderId="11" xfId="0" applyNumberFormat="1" applyFont="1" applyFill="1" applyBorder="1"/>
    <xf numFmtId="164" fontId="16" fillId="2" borderId="12" xfId="0" applyNumberFormat="1" applyFont="1" applyFill="1" applyBorder="1"/>
    <xf numFmtId="44" fontId="4" fillId="2" borderId="11" xfId="1" applyFont="1" applyFill="1" applyBorder="1"/>
    <xf numFmtId="44" fontId="4" fillId="10" borderId="11" xfId="1" applyFont="1" applyFill="1" applyBorder="1"/>
    <xf numFmtId="164" fontId="4" fillId="10" borderId="11" xfId="0" applyNumberFormat="1" applyFont="1" applyFill="1" applyBorder="1"/>
    <xf numFmtId="44" fontId="3" fillId="9" borderId="1" xfId="1" applyFont="1" applyFill="1" applyBorder="1" applyAlignment="1">
      <alignment horizontal="left"/>
    </xf>
    <xf numFmtId="14" fontId="4" fillId="8" borderId="13" xfId="0" applyNumberFormat="1" applyFont="1" applyFill="1" applyBorder="1"/>
    <xf numFmtId="14" fontId="4" fillId="2" borderId="14" xfId="0" applyNumberFormat="1" applyFont="1" applyFill="1" applyBorder="1"/>
    <xf numFmtId="14" fontId="4" fillId="10" borderId="14" xfId="0" applyNumberFormat="1" applyFont="1" applyFill="1" applyBorder="1"/>
    <xf numFmtId="44" fontId="3" fillId="11" borderId="1" xfId="1" applyFont="1" applyFill="1" applyBorder="1" applyAlignment="1">
      <alignment horizontal="left"/>
    </xf>
    <xf numFmtId="44" fontId="3" fillId="3" borderId="1" xfId="1" applyFont="1" applyFill="1" applyBorder="1" applyAlignment="1">
      <alignment horizontal="left"/>
    </xf>
    <xf numFmtId="0" fontId="2" fillId="0" borderId="0" xfId="0" applyFont="1" applyAlignment="1">
      <alignment horizontal="right"/>
    </xf>
    <xf numFmtId="14" fontId="4" fillId="8" borderId="1" xfId="0" applyNumberFormat="1" applyFont="1" applyFill="1" applyBorder="1" applyAlignment="1">
      <alignment horizontal="right"/>
    </xf>
    <xf numFmtId="14" fontId="4" fillId="2" borderId="1" xfId="0" applyNumberFormat="1" applyFont="1" applyFill="1" applyBorder="1" applyAlignment="1">
      <alignment horizontal="right"/>
    </xf>
    <xf numFmtId="44" fontId="18" fillId="11" borderId="1" xfId="1" applyFont="1" applyFill="1" applyBorder="1" applyAlignment="1">
      <alignment horizontal="left"/>
    </xf>
    <xf numFmtId="14" fontId="4" fillId="12" borderId="14" xfId="0" applyNumberFormat="1" applyFont="1" applyFill="1" applyBorder="1"/>
    <xf numFmtId="14" fontId="4" fillId="4" borderId="14" xfId="0" applyNumberFormat="1" applyFont="1" applyFill="1" applyBorder="1"/>
    <xf numFmtId="14" fontId="4" fillId="10" borderId="1" xfId="0" applyNumberFormat="1" applyFont="1" applyFill="1" applyBorder="1" applyAlignment="1">
      <alignment horizontal="right"/>
    </xf>
    <xf numFmtId="44" fontId="6" fillId="0" borderId="0" xfId="1" applyFont="1"/>
    <xf numFmtId="44" fontId="6" fillId="13" borderId="0" xfId="1" applyFont="1" applyFill="1"/>
    <xf numFmtId="0" fontId="6" fillId="13" borderId="0" xfId="0" applyFont="1" applyFill="1"/>
    <xf numFmtId="0" fontId="0" fillId="0" borderId="15" xfId="0" applyBorder="1"/>
    <xf numFmtId="44" fontId="12" fillId="2" borderId="16" xfId="1" applyFont="1" applyFill="1" applyBorder="1"/>
    <xf numFmtId="44" fontId="9" fillId="2" borderId="17" xfId="1" applyFont="1" applyFill="1" applyBorder="1" applyAlignment="1">
      <alignment horizontal="center"/>
    </xf>
    <xf numFmtId="44" fontId="12" fillId="2" borderId="21" xfId="1" applyFont="1" applyFill="1" applyBorder="1"/>
    <xf numFmtId="0" fontId="12" fillId="2" borderId="22" xfId="0" applyFont="1" applyFill="1" applyBorder="1"/>
    <xf numFmtId="44" fontId="9" fillId="2" borderId="23" xfId="1" applyFont="1" applyFill="1" applyBorder="1" applyAlignment="1">
      <alignment horizontal="center"/>
    </xf>
    <xf numFmtId="44" fontId="9" fillId="2" borderId="24" xfId="1" applyFont="1" applyFill="1" applyBorder="1" applyAlignment="1">
      <alignment horizontal="center"/>
    </xf>
    <xf numFmtId="0" fontId="12" fillId="0" borderId="18" xfId="0" applyFont="1" applyBorder="1" applyAlignment="1">
      <alignment horizontal="center"/>
    </xf>
    <xf numFmtId="0" fontId="12" fillId="0" borderId="19" xfId="0" applyFont="1" applyBorder="1" applyAlignment="1">
      <alignment horizontal="center"/>
    </xf>
    <xf numFmtId="0" fontId="12" fillId="0" borderId="20" xfId="0" applyFont="1" applyBorder="1" applyAlignment="1">
      <alignment horizontal="center"/>
    </xf>
    <xf numFmtId="164" fontId="4" fillId="8" borderId="19" xfId="0" applyNumberFormat="1" applyFont="1" applyFill="1" applyBorder="1"/>
    <xf numFmtId="1" fontId="3" fillId="2" borderId="1" xfId="0" applyNumberFormat="1" applyFont="1" applyFill="1" applyBorder="1" applyAlignment="1">
      <alignment horizontal="left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98137</xdr:colOff>
      <xdr:row>0</xdr:row>
      <xdr:rowOff>75045</xdr:rowOff>
    </xdr:from>
    <xdr:to>
      <xdr:col>15</xdr:col>
      <xdr:colOff>248227</xdr:colOff>
      <xdr:row>2</xdr:row>
      <xdr:rowOff>115454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474D4D4-9625-4F49-B91C-FD1083434234}"/>
            </a:ext>
          </a:extLst>
        </xdr:cNvPr>
        <xdr:cNvSpPr txBox="1"/>
      </xdr:nvSpPr>
      <xdr:spPr>
        <a:xfrm>
          <a:off x="555337" y="75045"/>
          <a:ext cx="9395690" cy="40870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000"/>
            <a:t>j'ai</a:t>
          </a:r>
          <a:r>
            <a:rPr lang="fr-FR" sz="1000" baseline="0"/>
            <a:t> décidé de</a:t>
          </a:r>
          <a:r>
            <a:rPr lang="fr-FR" sz="1000"/>
            <a:t> compléter manuellement les commandes correspondants aux matériels car je n'ai pas les mêmes données (en tete de tableau) à compléter que pour les prestataires,</a:t>
          </a:r>
          <a:r>
            <a:rPr lang="fr-FR" sz="1000" baseline="0"/>
            <a:t> ces données sont complètement différentes, voila pourquoi j'ai créé 2 onglets</a:t>
          </a:r>
          <a:endParaRPr lang="fr-FR" sz="10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42333</xdr:colOff>
      <xdr:row>11</xdr:row>
      <xdr:rowOff>134055</xdr:rowOff>
    </xdr:from>
    <xdr:to>
      <xdr:col>25</xdr:col>
      <xdr:colOff>536222</xdr:colOff>
      <xdr:row>14</xdr:row>
      <xdr:rowOff>7055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E107DBC-32EE-4416-8A4E-474EC93B2655}"/>
            </a:ext>
          </a:extLst>
        </xdr:cNvPr>
        <xdr:cNvSpPr txBox="1"/>
      </xdr:nvSpPr>
      <xdr:spPr>
        <a:xfrm>
          <a:off x="42333" y="2074333"/>
          <a:ext cx="26662945" cy="381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</a:t>
          </a:r>
          <a:r>
            <a:rPr lang="fr-FR" sz="1100" baseline="0"/>
            <a:t> repris le tableau "engagés" du fichier 2021 et je l'ai reporté dans cet onglet pour rajouter aux commandss de 2022</a:t>
          </a:r>
          <a:endParaRPr lang="fr-FR" sz="1100"/>
        </a:p>
      </xdr:txBody>
    </xdr:sp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DB2203-492B-4C43-881A-EC00B25E53F5}">
  <sheetPr>
    <tabColor theme="4" tint="0.79998168889431442"/>
  </sheetPr>
  <dimension ref="A1:Q32"/>
  <sheetViews>
    <sheetView zoomScaleNormal="100" workbookViewId="0">
      <pane ySplit="1" topLeftCell="A2" activePane="bottomLeft" state="frozen"/>
      <selection pane="bottomLeft" activeCell="A8" sqref="A8:A10"/>
    </sheetView>
  </sheetViews>
  <sheetFormatPr baseColWidth="10" defaultColWidth="10.81640625" defaultRowHeight="13" x14ac:dyDescent="0.3"/>
  <cols>
    <col min="1" max="1" width="19.1796875" style="5" bestFit="1" customWidth="1"/>
    <col min="2" max="2" width="21.1796875" style="5" customWidth="1"/>
    <col min="3" max="3" width="1.81640625" style="5" customWidth="1"/>
    <col min="4" max="4" width="10.81640625" style="5"/>
    <col min="5" max="5" width="12.453125" style="5" bestFit="1" customWidth="1"/>
    <col min="6" max="6" width="13" style="5" customWidth="1"/>
    <col min="7" max="7" width="12.81640625" style="5" customWidth="1"/>
    <col min="8" max="8" width="12.54296875" style="5" customWidth="1"/>
    <col min="9" max="9" width="12.453125" style="5" customWidth="1"/>
    <col min="10" max="10" width="12.1796875" style="5" customWidth="1"/>
    <col min="11" max="11" width="10.81640625" style="5"/>
    <col min="12" max="12" width="12.26953125" style="5" customWidth="1"/>
    <col min="13" max="15" width="10.81640625" style="5"/>
    <col min="16" max="16" width="1.81640625" style="5" customWidth="1"/>
    <col min="17" max="18" width="13.26953125" style="5" customWidth="1"/>
    <col min="19" max="16384" width="10.81640625" style="5"/>
  </cols>
  <sheetData>
    <row r="1" spans="1:17" x14ac:dyDescent="0.3">
      <c r="A1" s="26" t="s">
        <v>19</v>
      </c>
      <c r="B1" s="26" t="s">
        <v>3</v>
      </c>
      <c r="D1" s="26" t="s">
        <v>5</v>
      </c>
      <c r="E1" s="26" t="s">
        <v>6</v>
      </c>
      <c r="F1" s="26" t="s">
        <v>7</v>
      </c>
      <c r="G1" s="26" t="s">
        <v>8</v>
      </c>
      <c r="H1" s="26" t="s">
        <v>9</v>
      </c>
      <c r="I1" s="26" t="s">
        <v>10</v>
      </c>
      <c r="J1" s="26" t="s">
        <v>11</v>
      </c>
      <c r="K1" s="26" t="s">
        <v>12</v>
      </c>
      <c r="L1" s="26" t="s">
        <v>13</v>
      </c>
      <c r="M1" s="26" t="s">
        <v>14</v>
      </c>
      <c r="N1" s="26" t="s">
        <v>15</v>
      </c>
      <c r="O1" s="26" t="s">
        <v>16</v>
      </c>
      <c r="P1" s="27"/>
      <c r="Q1" s="26" t="s">
        <v>17</v>
      </c>
    </row>
    <row r="2" spans="1:17" x14ac:dyDescent="0.3">
      <c r="A2" s="11">
        <v>601000</v>
      </c>
      <c r="B2" s="11" t="s">
        <v>27</v>
      </c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6"/>
      <c r="Q2" s="7">
        <f>SUM(D2:O2)</f>
        <v>0</v>
      </c>
    </row>
    <row r="3" spans="1:17" x14ac:dyDescent="0.3">
      <c r="A3" s="11">
        <v>601000</v>
      </c>
      <c r="B3" s="11" t="s">
        <v>28</v>
      </c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6"/>
      <c r="Q3" s="7">
        <f t="shared" ref="Q3:Q8" si="0">SUM(D3:O3)</f>
        <v>0</v>
      </c>
    </row>
    <row r="4" spans="1:17" x14ac:dyDescent="0.3">
      <c r="A4" s="11">
        <v>601000</v>
      </c>
      <c r="B4" s="11" t="s">
        <v>29</v>
      </c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6"/>
      <c r="Q4" s="7">
        <f t="shared" si="0"/>
        <v>0</v>
      </c>
    </row>
    <row r="5" spans="1:17" x14ac:dyDescent="0.3">
      <c r="A5" s="11">
        <v>601000</v>
      </c>
      <c r="B5" s="11" t="s">
        <v>30</v>
      </c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6"/>
      <c r="Q5" s="7">
        <f t="shared" si="0"/>
        <v>0</v>
      </c>
    </row>
    <row r="6" spans="1:17" x14ac:dyDescent="0.3">
      <c r="A6" s="11">
        <v>601000</v>
      </c>
      <c r="B6" s="11" t="s">
        <v>31</v>
      </c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6"/>
      <c r="Q6" s="7">
        <f t="shared" si="0"/>
        <v>0</v>
      </c>
    </row>
    <row r="7" spans="1:17" ht="13.5" thickBot="1" x14ac:dyDescent="0.35">
      <c r="A7" s="11">
        <v>601000</v>
      </c>
      <c r="B7" s="11" t="s">
        <v>32</v>
      </c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3"/>
      <c r="Q7" s="14">
        <f t="shared" si="0"/>
        <v>0</v>
      </c>
    </row>
    <row r="8" spans="1:17" s="12" customFormat="1" ht="13.5" thickBot="1" x14ac:dyDescent="0.35">
      <c r="A8" s="11">
        <v>601000</v>
      </c>
      <c r="B8" s="18" t="s">
        <v>18</v>
      </c>
      <c r="C8" s="19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1"/>
      <c r="Q8" s="22">
        <f t="shared" si="0"/>
        <v>0</v>
      </c>
    </row>
    <row r="9" spans="1:17" ht="14.5" x14ac:dyDescent="0.35">
      <c r="A9" s="11">
        <v>601007</v>
      </c>
      <c r="B9" s="11" t="s">
        <v>33</v>
      </c>
      <c r="C9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6"/>
      <c r="Q9" s="17">
        <f t="shared" ref="Q9" si="1">SUM(D9:O9)</f>
        <v>0</v>
      </c>
    </row>
    <row r="10" spans="1:17" ht="15" thickBot="1" x14ac:dyDescent="0.4">
      <c r="A10" s="11">
        <v>601008</v>
      </c>
      <c r="B10" s="11" t="s">
        <v>32</v>
      </c>
      <c r="C10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23"/>
      <c r="Q10" s="24">
        <f>SUM(D10:O10)</f>
        <v>0</v>
      </c>
    </row>
    <row r="11" spans="1:17" s="12" customFormat="1" ht="13.5" thickBot="1" x14ac:dyDescent="0.35">
      <c r="A11" s="11">
        <v>601000</v>
      </c>
      <c r="B11" s="18" t="s">
        <v>18</v>
      </c>
      <c r="C11" s="19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1"/>
      <c r="Q11" s="22">
        <f t="shared" ref="Q11" si="2">SUM(D11:O11)</f>
        <v>0</v>
      </c>
    </row>
    <row r="12" spans="1:17" ht="14.5" x14ac:dyDescent="0.35">
      <c r="A12" s="11">
        <v>601000</v>
      </c>
      <c r="B12" s="11" t="s">
        <v>33</v>
      </c>
      <c r="C12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16"/>
      <c r="Q12" s="17">
        <f t="shared" ref="Q12" si="3">SUM(D12:O12)</f>
        <v>0</v>
      </c>
    </row>
    <row r="13" spans="1:17" ht="15" thickBot="1" x14ac:dyDescent="0.4">
      <c r="A13" s="11">
        <v>601000</v>
      </c>
      <c r="B13" s="11" t="s">
        <v>32</v>
      </c>
      <c r="C13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"/>
      <c r="Q13" s="4">
        <f>SUM(D13:O13)</f>
        <v>0</v>
      </c>
    </row>
    <row r="14" spans="1:17" s="12" customFormat="1" ht="13.5" thickBot="1" x14ac:dyDescent="0.35">
      <c r="A14" s="11">
        <v>601000</v>
      </c>
      <c r="B14" s="18" t="s">
        <v>18</v>
      </c>
      <c r="C14" s="19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1"/>
      <c r="Q14" s="22">
        <f t="shared" ref="Q14" si="4">SUM(D14:O14)</f>
        <v>0</v>
      </c>
    </row>
    <row r="15" spans="1:17" ht="15" thickBot="1" x14ac:dyDescent="0.4">
      <c r="A15" s="11">
        <v>601000</v>
      </c>
      <c r="B15" s="11" t="s">
        <v>34</v>
      </c>
      <c r="C15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2"/>
      <c r="Q15" s="4">
        <f>SUM(D15:O15)</f>
        <v>0</v>
      </c>
    </row>
    <row r="16" spans="1:17" s="12" customFormat="1" ht="13.5" thickBot="1" x14ac:dyDescent="0.35">
      <c r="A16" s="11">
        <v>601000</v>
      </c>
      <c r="B16" s="18" t="s">
        <v>18</v>
      </c>
      <c r="C16" s="19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1"/>
      <c r="Q16" s="22">
        <f t="shared" ref="Q16" si="5">SUM(D16:O16)</f>
        <v>0</v>
      </c>
    </row>
    <row r="17" spans="1:17" ht="14.5" x14ac:dyDescent="0.35">
      <c r="A17" s="11">
        <v>601000</v>
      </c>
      <c r="B17" s="11" t="s">
        <v>33</v>
      </c>
      <c r="C17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2"/>
      <c r="Q17" s="4">
        <f>SUM(D17:O17)</f>
        <v>0</v>
      </c>
    </row>
    <row r="18" spans="1:17" ht="14.5" x14ac:dyDescent="0.35">
      <c r="A18" s="11">
        <v>601000</v>
      </c>
      <c r="B18" s="11" t="s">
        <v>35</v>
      </c>
      <c r="C18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2"/>
      <c r="Q18" s="4">
        <f t="shared" ref="Q18:Q27" si="6">SUM(D18:O18)</f>
        <v>0</v>
      </c>
    </row>
    <row r="19" spans="1:17" ht="14.5" x14ac:dyDescent="0.35">
      <c r="A19" s="11">
        <v>601000</v>
      </c>
      <c r="B19" s="11" t="s">
        <v>36</v>
      </c>
      <c r="C19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2"/>
      <c r="Q19" s="4">
        <f t="shared" si="6"/>
        <v>0</v>
      </c>
    </row>
    <row r="20" spans="1:17" ht="14.5" x14ac:dyDescent="0.35">
      <c r="A20" s="11">
        <v>601000</v>
      </c>
      <c r="B20" s="11" t="s">
        <v>37</v>
      </c>
      <c r="C20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2"/>
      <c r="Q20" s="4">
        <f t="shared" si="6"/>
        <v>0</v>
      </c>
    </row>
    <row r="21" spans="1:17" ht="14.5" x14ac:dyDescent="0.35">
      <c r="A21" s="11">
        <v>601000</v>
      </c>
      <c r="B21" s="11" t="s">
        <v>38</v>
      </c>
      <c r="C21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2"/>
      <c r="Q21" s="4">
        <f t="shared" si="6"/>
        <v>0</v>
      </c>
    </row>
    <row r="22" spans="1:17" ht="14.5" x14ac:dyDescent="0.35">
      <c r="A22" s="11">
        <v>601000</v>
      </c>
      <c r="B22" s="11" t="s">
        <v>39</v>
      </c>
      <c r="C22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2"/>
      <c r="Q22" s="4">
        <f t="shared" si="6"/>
        <v>0</v>
      </c>
    </row>
    <row r="23" spans="1:17" ht="14.5" x14ac:dyDescent="0.35">
      <c r="A23" s="11">
        <v>601000</v>
      </c>
      <c r="B23" s="11" t="s">
        <v>40</v>
      </c>
      <c r="C2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2"/>
      <c r="Q23" s="4">
        <f t="shared" si="6"/>
        <v>0</v>
      </c>
    </row>
    <row r="24" spans="1:17" ht="14.5" x14ac:dyDescent="0.35">
      <c r="A24" s="11">
        <v>601000</v>
      </c>
      <c r="B24" s="11" t="s">
        <v>41</v>
      </c>
      <c r="C24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2"/>
      <c r="Q24" s="4">
        <f t="shared" si="6"/>
        <v>0</v>
      </c>
    </row>
    <row r="25" spans="1:17" ht="14.5" x14ac:dyDescent="0.35">
      <c r="A25" s="11">
        <v>601000</v>
      </c>
      <c r="B25" s="11" t="s">
        <v>42</v>
      </c>
      <c r="C25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2"/>
      <c r="Q25" s="4">
        <f t="shared" si="6"/>
        <v>0</v>
      </c>
    </row>
    <row r="26" spans="1:17" ht="15" thickBot="1" x14ac:dyDescent="0.4">
      <c r="A26" s="11">
        <v>601000</v>
      </c>
      <c r="B26" s="11" t="s">
        <v>43</v>
      </c>
      <c r="C26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68"/>
      <c r="Q26" s="4">
        <f t="shared" si="6"/>
        <v>0</v>
      </c>
    </row>
    <row r="27" spans="1:17" s="12" customFormat="1" ht="13.5" thickBot="1" x14ac:dyDescent="0.35">
      <c r="A27" s="11">
        <v>601000</v>
      </c>
      <c r="B27" s="18" t="s">
        <v>18</v>
      </c>
      <c r="C27" s="19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1"/>
      <c r="Q27" s="22">
        <f t="shared" si="6"/>
        <v>0</v>
      </c>
    </row>
    <row r="28" spans="1:17" ht="14.5" x14ac:dyDescent="0.35">
      <c r="A28" s="11">
        <v>601000</v>
      </c>
      <c r="B28" s="11" t="s">
        <v>44</v>
      </c>
      <c r="C2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9"/>
      <c r="Q28" s="10">
        <f>SUM(D28:O28)</f>
        <v>0</v>
      </c>
    </row>
    <row r="29" spans="1:17" ht="14.5" x14ac:dyDescent="0.35">
      <c r="A29" s="11">
        <v>601000</v>
      </c>
      <c r="B29" s="11" t="s">
        <v>45</v>
      </c>
      <c r="C29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9"/>
      <c r="Q29" s="10">
        <f t="shared" ref="Q29:Q32" si="7">SUM(D29:O29)</f>
        <v>0</v>
      </c>
    </row>
    <row r="30" spans="1:17" ht="14.5" x14ac:dyDescent="0.35">
      <c r="A30" s="11">
        <v>601000</v>
      </c>
      <c r="B30" s="11" t="s">
        <v>45</v>
      </c>
      <c r="C30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9"/>
      <c r="Q30" s="10">
        <f t="shared" si="7"/>
        <v>0</v>
      </c>
    </row>
    <row r="31" spans="1:17" ht="14.5" x14ac:dyDescent="0.35">
      <c r="A31" s="11">
        <v>601000</v>
      </c>
      <c r="B31" s="11" t="s">
        <v>45</v>
      </c>
      <c r="C31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9"/>
      <c r="Q31" s="10">
        <f t="shared" si="7"/>
        <v>0</v>
      </c>
    </row>
    <row r="32" spans="1:17" ht="14.5" x14ac:dyDescent="0.35">
      <c r="A32" s="11">
        <v>601000</v>
      </c>
      <c r="B32" s="11" t="s">
        <v>46</v>
      </c>
      <c r="C32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9"/>
      <c r="Q32" s="10">
        <f t="shared" si="7"/>
        <v>0</v>
      </c>
    </row>
  </sheetData>
  <autoFilter ref="A1:B32" xr:uid="{BAF129B9-44D9-47DB-86DB-BC59E8CABC26}"/>
  <pageMargins left="0.7" right="0.7" top="0.75" bottom="0.75" header="0.3" footer="0.3"/>
  <pageSetup paperSize="9" orientation="portrait" r:id="rId1"/>
  <headerFooter>
    <oddHeader>&amp;L&amp;"Calibri"&amp;12&amp;K00B294Interne-Proprietary&amp;1#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C5C245-A817-42DF-ACA3-BB64F9B429C8}">
  <sheetPr>
    <tabColor theme="4" tint="0.79998168889431442"/>
  </sheetPr>
  <dimension ref="A3:S22"/>
  <sheetViews>
    <sheetView zoomScale="110" zoomScaleNormal="110" workbookViewId="0">
      <pane ySplit="4" topLeftCell="A5" activePane="bottomLeft" state="frozen"/>
      <selection pane="bottomLeft" activeCell="A5" sqref="A5:A13"/>
    </sheetView>
  </sheetViews>
  <sheetFormatPr baseColWidth="10" defaultRowHeight="14.5" outlineLevelCol="1" x14ac:dyDescent="0.35"/>
  <cols>
    <col min="1" max="1" width="6.54296875" style="1" customWidth="1"/>
    <col min="2" max="2" width="7.7265625" customWidth="1"/>
    <col min="4" max="4" width="11.1796875" customWidth="1"/>
    <col min="5" max="5" width="8.54296875" style="36" customWidth="1"/>
    <col min="6" max="6" width="10.26953125" style="58" customWidth="1"/>
    <col min="7" max="7" width="10.54296875" style="36" customWidth="1"/>
    <col min="8" max="8" width="10.453125" style="36" customWidth="1"/>
    <col min="9" max="9" width="10.08984375" style="38" customWidth="1"/>
    <col min="10" max="10" width="9.1796875" style="41" customWidth="1"/>
    <col min="11" max="13" width="8.54296875" customWidth="1" outlineLevel="1"/>
    <col min="14" max="14" width="9.26953125" customWidth="1" outlineLevel="1"/>
    <col min="15" max="19" width="8.54296875" customWidth="1" outlineLevel="1"/>
  </cols>
  <sheetData>
    <row r="3" spans="1:19" ht="15" thickBot="1" x14ac:dyDescent="0.4"/>
    <row r="4" spans="1:19" x14ac:dyDescent="0.35">
      <c r="A4" s="28" t="s">
        <v>0</v>
      </c>
      <c r="B4" s="28" t="s">
        <v>47</v>
      </c>
      <c r="C4" s="28" t="s">
        <v>1</v>
      </c>
      <c r="D4" s="29" t="s">
        <v>2</v>
      </c>
      <c r="E4" s="29" t="s">
        <v>20</v>
      </c>
      <c r="F4" s="59" t="s">
        <v>21</v>
      </c>
      <c r="G4" s="53" t="s">
        <v>22</v>
      </c>
      <c r="H4" s="44" t="s">
        <v>48</v>
      </c>
      <c r="I4" s="45" t="s">
        <v>49</v>
      </c>
      <c r="J4" s="46" t="s">
        <v>50</v>
      </c>
      <c r="K4" s="78" t="s">
        <v>51</v>
      </c>
      <c r="L4" s="78" t="s">
        <v>52</v>
      </c>
      <c r="M4" s="78" t="s">
        <v>53</v>
      </c>
      <c r="N4" s="78" t="s">
        <v>54</v>
      </c>
      <c r="O4" s="78" t="s">
        <v>55</v>
      </c>
      <c r="P4" s="78" t="s">
        <v>56</v>
      </c>
      <c r="Q4" s="78" t="s">
        <v>57</v>
      </c>
      <c r="R4" s="78" t="s">
        <v>58</v>
      </c>
      <c r="S4" s="78" t="s">
        <v>59</v>
      </c>
    </row>
    <row r="5" spans="1:19" x14ac:dyDescent="0.35">
      <c r="A5" s="42">
        <v>601003</v>
      </c>
      <c r="B5" s="79">
        <v>3247</v>
      </c>
      <c r="C5" s="30" t="s">
        <v>60</v>
      </c>
      <c r="D5" s="31" t="s">
        <v>61</v>
      </c>
      <c r="E5" s="33">
        <v>44391</v>
      </c>
      <c r="F5" s="60">
        <v>44651</v>
      </c>
      <c r="G5" s="54">
        <v>44431</v>
      </c>
      <c r="H5" s="47">
        <v>161600</v>
      </c>
      <c r="I5" s="37">
        <v>64640</v>
      </c>
      <c r="J5" s="48">
        <f>H5-I5</f>
        <v>96960</v>
      </c>
      <c r="K5" s="61"/>
      <c r="L5" s="61"/>
      <c r="M5" s="61"/>
      <c r="N5" s="56"/>
      <c r="O5" s="61">
        <v>64640</v>
      </c>
      <c r="P5" s="56"/>
      <c r="Q5" s="56"/>
      <c r="R5" s="56"/>
      <c r="S5" s="56"/>
    </row>
    <row r="6" spans="1:19" x14ac:dyDescent="0.35">
      <c r="A6" s="42">
        <v>601006</v>
      </c>
      <c r="B6" s="79">
        <v>3267</v>
      </c>
      <c r="C6" s="30" t="s">
        <v>62</v>
      </c>
      <c r="D6" s="32" t="s">
        <v>63</v>
      </c>
      <c r="E6" s="33">
        <v>44347</v>
      </c>
      <c r="F6" s="60">
        <v>44560</v>
      </c>
      <c r="G6" s="54">
        <v>44448</v>
      </c>
      <c r="H6" s="47">
        <v>5600</v>
      </c>
      <c r="I6" s="37">
        <v>5600</v>
      </c>
      <c r="J6" s="48">
        <f t="shared" ref="J6:J22" si="0">H6-I6</f>
        <v>0</v>
      </c>
      <c r="K6" s="57"/>
      <c r="L6" s="57"/>
      <c r="M6" s="57"/>
      <c r="N6" s="57"/>
      <c r="O6" s="57"/>
      <c r="P6" s="57"/>
      <c r="Q6" s="57"/>
      <c r="R6" s="57"/>
      <c r="S6" s="57"/>
    </row>
    <row r="7" spans="1:19" x14ac:dyDescent="0.35">
      <c r="A7" s="42">
        <v>601006</v>
      </c>
      <c r="B7" s="79">
        <v>3345</v>
      </c>
      <c r="C7" s="30" t="s">
        <v>64</v>
      </c>
      <c r="D7" s="32" t="s">
        <v>65</v>
      </c>
      <c r="E7" s="33">
        <v>44506</v>
      </c>
      <c r="F7" s="60">
        <v>44565</v>
      </c>
      <c r="G7" s="54"/>
      <c r="H7" s="47">
        <v>9374.5</v>
      </c>
      <c r="I7" s="37">
        <v>0</v>
      </c>
      <c r="J7" s="48">
        <f t="shared" si="0"/>
        <v>9374.5</v>
      </c>
      <c r="K7" s="52"/>
      <c r="L7" s="52"/>
      <c r="M7" s="52"/>
      <c r="N7" s="52"/>
      <c r="O7" s="52"/>
      <c r="P7" s="52"/>
      <c r="Q7" s="52"/>
      <c r="R7" s="56"/>
      <c r="S7" s="56"/>
    </row>
    <row r="8" spans="1:19" x14ac:dyDescent="0.35">
      <c r="A8" s="42">
        <v>601006</v>
      </c>
      <c r="B8" s="79">
        <v>3384.3333333333298</v>
      </c>
      <c r="C8" s="30" t="s">
        <v>60</v>
      </c>
      <c r="D8" s="31" t="s">
        <v>61</v>
      </c>
      <c r="E8" s="33">
        <v>44551</v>
      </c>
      <c r="F8" s="64">
        <v>44591</v>
      </c>
      <c r="G8" s="62"/>
      <c r="H8" s="47">
        <v>3000</v>
      </c>
      <c r="I8" s="37">
        <v>0</v>
      </c>
      <c r="J8" s="48">
        <f t="shared" si="0"/>
        <v>3000</v>
      </c>
      <c r="K8" s="35"/>
      <c r="L8" s="35"/>
      <c r="M8" s="35"/>
      <c r="N8" s="35"/>
      <c r="O8" s="35"/>
      <c r="P8" s="35"/>
      <c r="Q8" s="35"/>
      <c r="R8" s="35"/>
      <c r="S8" s="57"/>
    </row>
    <row r="9" spans="1:19" x14ac:dyDescent="0.35">
      <c r="A9" s="42">
        <v>601079</v>
      </c>
      <c r="B9" s="79">
        <v>3433.3333333333298</v>
      </c>
      <c r="C9" s="30" t="s">
        <v>62</v>
      </c>
      <c r="D9" s="32" t="s">
        <v>63</v>
      </c>
      <c r="E9" s="33">
        <v>44554</v>
      </c>
      <c r="F9" s="60">
        <v>44926</v>
      </c>
      <c r="G9" s="63"/>
      <c r="H9" s="49">
        <v>25725</v>
      </c>
      <c r="I9" s="37">
        <v>0</v>
      </c>
      <c r="J9" s="48">
        <f t="shared" si="0"/>
        <v>25725</v>
      </c>
      <c r="K9" s="52"/>
      <c r="L9" s="52"/>
      <c r="M9" s="52"/>
      <c r="N9" s="52"/>
      <c r="O9" s="52"/>
      <c r="P9" s="52"/>
      <c r="Q9" s="52"/>
      <c r="R9" s="52"/>
      <c r="S9" s="56"/>
    </row>
    <row r="10" spans="1:19" x14ac:dyDescent="0.35">
      <c r="A10" s="43">
        <v>601079</v>
      </c>
      <c r="B10" s="79">
        <v>3482.3333333333298</v>
      </c>
      <c r="C10" s="30" t="s">
        <v>64</v>
      </c>
      <c r="D10" s="32" t="s">
        <v>65</v>
      </c>
      <c r="E10" s="34">
        <v>44554</v>
      </c>
      <c r="F10" s="60">
        <v>44926</v>
      </c>
      <c r="G10" s="63"/>
      <c r="H10" s="50">
        <v>9135</v>
      </c>
      <c r="I10" s="37">
        <v>0</v>
      </c>
      <c r="J10" s="48">
        <f t="shared" si="0"/>
        <v>9135</v>
      </c>
      <c r="K10" s="35"/>
      <c r="L10" s="35"/>
      <c r="M10" s="35"/>
      <c r="N10" s="35"/>
      <c r="O10" s="35"/>
      <c r="P10" s="35"/>
      <c r="Q10" s="35"/>
      <c r="R10" s="35"/>
      <c r="S10" s="57"/>
    </row>
    <row r="11" spans="1:19" x14ac:dyDescent="0.35">
      <c r="A11" s="42">
        <v>601005</v>
      </c>
      <c r="B11" s="79">
        <v>3531.3333333333298</v>
      </c>
      <c r="C11" s="30" t="s">
        <v>60</v>
      </c>
      <c r="D11" s="31" t="s">
        <v>61</v>
      </c>
      <c r="E11" s="33">
        <v>44347</v>
      </c>
      <c r="F11" s="60">
        <v>44560</v>
      </c>
      <c r="G11" s="54">
        <v>44554</v>
      </c>
      <c r="H11" s="47">
        <v>111217</v>
      </c>
      <c r="I11" s="37">
        <v>111217</v>
      </c>
      <c r="J11" s="48">
        <f t="shared" si="0"/>
        <v>0</v>
      </c>
      <c r="K11" s="56"/>
      <c r="L11" s="56"/>
      <c r="M11" s="56"/>
      <c r="N11" s="56"/>
      <c r="O11" s="56"/>
      <c r="P11" s="56"/>
      <c r="Q11" s="56"/>
      <c r="R11" s="56"/>
      <c r="S11" s="56"/>
    </row>
    <row r="12" spans="1:19" x14ac:dyDescent="0.35">
      <c r="A12" s="42">
        <v>601005</v>
      </c>
      <c r="B12" s="79">
        <v>3580.3333333333298</v>
      </c>
      <c r="C12" s="30" t="s">
        <v>62</v>
      </c>
      <c r="D12" s="32" t="s">
        <v>63</v>
      </c>
      <c r="E12" s="33">
        <v>44519</v>
      </c>
      <c r="F12" s="60">
        <v>44550</v>
      </c>
      <c r="G12" s="54">
        <v>44554</v>
      </c>
      <c r="H12" s="47">
        <v>74142.720000000001</v>
      </c>
      <c r="I12" s="37">
        <v>73242.720000000001</v>
      </c>
      <c r="J12" s="48">
        <f>H12-I12</f>
        <v>900</v>
      </c>
      <c r="K12" s="35"/>
      <c r="L12" s="35"/>
      <c r="M12" s="35"/>
      <c r="N12" s="35"/>
      <c r="O12" s="35"/>
      <c r="P12" s="35"/>
      <c r="Q12" s="35"/>
      <c r="R12" s="57"/>
      <c r="S12" s="57">
        <v>73242.720000000001</v>
      </c>
    </row>
    <row r="13" spans="1:19" x14ac:dyDescent="0.35">
      <c r="A13" s="42">
        <v>601022</v>
      </c>
      <c r="B13" s="79">
        <v>3629.3333333333298</v>
      </c>
      <c r="C13" s="30" t="s">
        <v>64</v>
      </c>
      <c r="D13" s="32" t="s">
        <v>65</v>
      </c>
      <c r="E13" s="33">
        <v>44525</v>
      </c>
      <c r="F13" s="60">
        <v>44620</v>
      </c>
      <c r="G13" s="54">
        <v>44565</v>
      </c>
      <c r="H13" s="47">
        <v>5132.8</v>
      </c>
      <c r="I13" s="37">
        <v>5132.8</v>
      </c>
      <c r="J13" s="48">
        <f t="shared" si="0"/>
        <v>0</v>
      </c>
      <c r="K13" s="52"/>
      <c r="L13" s="52"/>
      <c r="M13" s="52"/>
      <c r="N13" s="52"/>
      <c r="O13" s="52"/>
      <c r="P13" s="52"/>
      <c r="Q13" s="52"/>
      <c r="R13" s="52"/>
      <c r="S13" s="56">
        <v>5132.8</v>
      </c>
    </row>
    <row r="14" spans="1:19" x14ac:dyDescent="0.35">
      <c r="A14" s="43">
        <v>601004</v>
      </c>
      <c r="B14" s="79">
        <v>3678.3333333333298</v>
      </c>
      <c r="C14" s="30" t="s">
        <v>60</v>
      </c>
      <c r="D14" s="31" t="s">
        <v>61</v>
      </c>
      <c r="E14" s="34">
        <v>44482</v>
      </c>
      <c r="F14" s="64">
        <v>44834</v>
      </c>
      <c r="G14" s="55">
        <v>44494</v>
      </c>
      <c r="H14" s="51">
        <v>53900</v>
      </c>
      <c r="I14" s="39">
        <v>16170</v>
      </c>
      <c r="J14" s="48">
        <f t="shared" si="0"/>
        <v>37730</v>
      </c>
      <c r="K14" s="35"/>
      <c r="L14" s="35"/>
      <c r="M14" s="35"/>
      <c r="N14" s="35"/>
      <c r="O14" s="35"/>
      <c r="P14" s="35"/>
      <c r="Q14" s="57">
        <v>16170</v>
      </c>
      <c r="R14" s="57"/>
      <c r="S14" s="57"/>
    </row>
    <row r="15" spans="1:19" x14ac:dyDescent="0.35">
      <c r="A15" s="43">
        <v>601009</v>
      </c>
      <c r="B15" s="79">
        <v>3727.3333333333298</v>
      </c>
      <c r="C15" s="30" t="s">
        <v>62</v>
      </c>
      <c r="D15" s="32" t="s">
        <v>63</v>
      </c>
      <c r="E15" s="34">
        <v>44390</v>
      </c>
      <c r="F15" s="64"/>
      <c r="G15" s="55">
        <v>44564</v>
      </c>
      <c r="H15" s="51">
        <v>102300</v>
      </c>
      <c r="I15" s="39">
        <v>88600</v>
      </c>
      <c r="J15" s="48">
        <f t="shared" si="0"/>
        <v>13700</v>
      </c>
      <c r="K15" s="57"/>
      <c r="L15" s="57"/>
      <c r="M15" s="57"/>
      <c r="N15" s="57">
        <f>33964.55+30690</f>
        <v>64654.55</v>
      </c>
      <c r="O15" s="57"/>
      <c r="P15" s="57"/>
      <c r="Q15" s="57">
        <v>8145</v>
      </c>
      <c r="R15" s="57"/>
      <c r="S15" s="57">
        <v>8145</v>
      </c>
    </row>
    <row r="16" spans="1:19" x14ac:dyDescent="0.35">
      <c r="A16" s="42">
        <v>600728</v>
      </c>
      <c r="B16" s="79">
        <v>3776.3333333333298</v>
      </c>
      <c r="C16" s="30" t="s">
        <v>64</v>
      </c>
      <c r="D16" s="32" t="s">
        <v>65</v>
      </c>
      <c r="E16" s="33">
        <v>44316</v>
      </c>
      <c r="F16" s="60">
        <v>44560</v>
      </c>
      <c r="G16" s="54">
        <v>44554</v>
      </c>
      <c r="H16" s="47">
        <v>76740</v>
      </c>
      <c r="I16" s="37">
        <v>76740</v>
      </c>
      <c r="J16" s="48">
        <f t="shared" si="0"/>
        <v>0</v>
      </c>
      <c r="K16" s="56"/>
      <c r="L16" s="56"/>
      <c r="M16" s="56"/>
      <c r="N16" s="56"/>
      <c r="O16" s="56"/>
      <c r="P16" s="56"/>
      <c r="Q16" s="56"/>
      <c r="R16" s="56"/>
      <c r="S16" s="56"/>
    </row>
    <row r="17" spans="1:19" x14ac:dyDescent="0.35">
      <c r="A17" s="42">
        <v>600728</v>
      </c>
      <c r="B17" s="79">
        <v>3825.3333333333298</v>
      </c>
      <c r="C17" s="30" t="s">
        <v>60</v>
      </c>
      <c r="D17" s="31" t="s">
        <v>61</v>
      </c>
      <c r="E17" s="33">
        <v>44480</v>
      </c>
      <c r="F17" s="60">
        <v>44560</v>
      </c>
      <c r="G17" s="54">
        <v>44554</v>
      </c>
      <c r="H17" s="47">
        <v>4560</v>
      </c>
      <c r="I17" s="37">
        <v>4560</v>
      </c>
      <c r="J17" s="48">
        <f t="shared" si="0"/>
        <v>0</v>
      </c>
      <c r="K17" s="35"/>
      <c r="L17" s="35"/>
      <c r="M17" s="35"/>
      <c r="N17" s="35"/>
      <c r="O17" s="35"/>
      <c r="P17" s="57">
        <v>250</v>
      </c>
      <c r="Q17" s="57">
        <v>2560</v>
      </c>
      <c r="R17" s="57">
        <v>1250</v>
      </c>
      <c r="S17" s="57">
        <v>250</v>
      </c>
    </row>
    <row r="18" spans="1:19" x14ac:dyDescent="0.35">
      <c r="A18" s="42">
        <v>601007</v>
      </c>
      <c r="B18" s="79">
        <v>3874.3333333333298</v>
      </c>
      <c r="C18" s="30" t="s">
        <v>62</v>
      </c>
      <c r="D18" s="32" t="s">
        <v>63</v>
      </c>
      <c r="E18" s="33">
        <v>44310</v>
      </c>
      <c r="F18" s="60">
        <v>44560</v>
      </c>
      <c r="G18" s="54">
        <v>44554</v>
      </c>
      <c r="H18" s="47">
        <v>4562</v>
      </c>
      <c r="I18" s="37">
        <v>4562</v>
      </c>
      <c r="J18" s="48">
        <f t="shared" si="0"/>
        <v>0</v>
      </c>
      <c r="K18" s="56"/>
      <c r="L18" s="56"/>
      <c r="M18" s="56"/>
      <c r="N18" s="56"/>
      <c r="O18" s="56"/>
      <c r="P18" s="56"/>
      <c r="Q18" s="56"/>
      <c r="R18" s="56"/>
      <c r="S18" s="56"/>
    </row>
    <row r="19" spans="1:19" x14ac:dyDescent="0.35">
      <c r="A19" s="43">
        <v>601007</v>
      </c>
      <c r="B19" s="79">
        <v>3923.3333333333298</v>
      </c>
      <c r="C19" s="30" t="s">
        <v>64</v>
      </c>
      <c r="D19" s="32" t="s">
        <v>65</v>
      </c>
      <c r="E19" s="34">
        <v>44407</v>
      </c>
      <c r="F19" s="64"/>
      <c r="G19" s="54">
        <v>44554</v>
      </c>
      <c r="H19" s="51">
        <v>452610</v>
      </c>
      <c r="I19" s="40">
        <v>273922.5</v>
      </c>
      <c r="J19" s="48">
        <f t="shared" si="0"/>
        <v>178687.5</v>
      </c>
      <c r="K19" s="57"/>
      <c r="L19" s="57"/>
      <c r="M19" s="57"/>
      <c r="N19" s="57">
        <f>234960+650+8500</f>
        <v>244110</v>
      </c>
      <c r="O19" s="57">
        <v>1687.5</v>
      </c>
      <c r="P19" s="57">
        <v>5325</v>
      </c>
      <c r="Q19" s="57">
        <v>8300</v>
      </c>
      <c r="R19" s="57">
        <v>14687.5</v>
      </c>
      <c r="S19" s="57"/>
    </row>
    <row r="20" spans="1:19" x14ac:dyDescent="0.35">
      <c r="A20" s="42">
        <v>601007</v>
      </c>
      <c r="B20" s="79">
        <v>3972.3333333333298</v>
      </c>
      <c r="C20" s="30" t="s">
        <v>60</v>
      </c>
      <c r="D20" s="31" t="s">
        <v>61</v>
      </c>
      <c r="E20" s="33">
        <v>44533</v>
      </c>
      <c r="F20" s="60"/>
      <c r="G20" s="54">
        <v>44519</v>
      </c>
      <c r="H20" s="47">
        <v>7500</v>
      </c>
      <c r="I20" s="37">
        <v>7500</v>
      </c>
      <c r="J20" s="48">
        <f t="shared" si="0"/>
        <v>0</v>
      </c>
      <c r="K20" s="52"/>
      <c r="L20" s="52"/>
      <c r="M20" s="52"/>
      <c r="N20" s="52"/>
      <c r="O20" s="52"/>
      <c r="P20" s="52"/>
      <c r="Q20" s="52"/>
      <c r="R20" s="56">
        <v>3750</v>
      </c>
      <c r="S20" s="56">
        <v>1500</v>
      </c>
    </row>
    <row r="21" spans="1:19" x14ac:dyDescent="0.35">
      <c r="A21" s="42">
        <v>601005</v>
      </c>
      <c r="B21" s="79">
        <v>4021.3333333333298</v>
      </c>
      <c r="C21" s="30" t="s">
        <v>62</v>
      </c>
      <c r="D21" s="32" t="s">
        <v>63</v>
      </c>
      <c r="E21" s="33">
        <v>44310</v>
      </c>
      <c r="F21" s="60">
        <v>44560</v>
      </c>
      <c r="G21" s="54">
        <v>44390</v>
      </c>
      <c r="H21" s="47">
        <v>90505</v>
      </c>
      <c r="I21" s="37">
        <v>90504.77</v>
      </c>
      <c r="J21" s="48">
        <f t="shared" si="0"/>
        <v>0.22999999999592546</v>
      </c>
      <c r="K21" s="57"/>
      <c r="L21" s="57"/>
      <c r="M21" s="57"/>
      <c r="N21" s="57"/>
      <c r="O21" s="57"/>
      <c r="P21" s="57"/>
      <c r="Q21" s="57"/>
      <c r="R21" s="57"/>
      <c r="S21" s="57"/>
    </row>
    <row r="22" spans="1:19" x14ac:dyDescent="0.35">
      <c r="A22" s="42">
        <v>601002</v>
      </c>
      <c r="B22" s="79">
        <v>4070.3333333333298</v>
      </c>
      <c r="C22" s="30" t="s">
        <v>64</v>
      </c>
      <c r="D22" s="32" t="s">
        <v>65</v>
      </c>
      <c r="E22" s="33">
        <v>44292</v>
      </c>
      <c r="F22" s="60">
        <v>44560</v>
      </c>
      <c r="G22" s="54">
        <v>44554</v>
      </c>
      <c r="H22" s="47">
        <v>240350</v>
      </c>
      <c r="I22" s="37">
        <v>240350</v>
      </c>
      <c r="J22" s="48">
        <f t="shared" si="0"/>
        <v>0</v>
      </c>
      <c r="K22" s="56"/>
      <c r="L22" s="56"/>
      <c r="M22" s="56"/>
      <c r="N22" s="56"/>
      <c r="O22" s="56"/>
      <c r="P22" s="56"/>
      <c r="Q22" s="56"/>
      <c r="R22" s="56"/>
      <c r="S22" s="56"/>
    </row>
  </sheetData>
  <autoFilter ref="A4:J22" xr:uid="{FE485EEA-5071-4156-B307-14B40400DB5B}"/>
  <pageMargins left="0.7" right="0.7" top="0.75" bottom="0.75" header="0.3" footer="0.3"/>
  <pageSetup paperSize="9" orientation="portrait" r:id="rId1"/>
  <headerFooter>
    <oddHeader>&amp;L&amp;"Calibri"&amp;12&amp;K00B294Interne-Proprietary&amp;1#</oddHead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001728-560E-41F4-956E-A347767C1734}">
  <sheetPr>
    <tabColor rgb="FF00B050"/>
  </sheetPr>
  <dimension ref="A1:AE28"/>
  <sheetViews>
    <sheetView tabSelected="1" zoomScale="90" zoomScaleNormal="90" workbookViewId="0">
      <pane xSplit="2" ySplit="3" topLeftCell="C4" activePane="bottomRight" state="frozen"/>
      <selection pane="topRight" activeCell="C1" sqref="C1"/>
      <selection pane="bottomLeft" activeCell="A7" sqref="A7"/>
      <selection pane="bottomRight" activeCell="K15" sqref="K15"/>
    </sheetView>
  </sheetViews>
  <sheetFormatPr baseColWidth="10" defaultColWidth="10.81640625" defaultRowHeight="13" x14ac:dyDescent="0.3"/>
  <cols>
    <col min="1" max="1" width="22.54296875" style="5" customWidth="1"/>
    <col min="2" max="2" width="1.81640625" style="5" customWidth="1"/>
    <col min="3" max="3" width="12.6328125" style="65" customWidth="1"/>
    <col min="4" max="4" width="13.36328125" style="65" customWidth="1"/>
    <col min="5" max="5" width="17.6328125" style="5" customWidth="1"/>
    <col min="6" max="6" width="14.36328125" style="5" customWidth="1"/>
    <col min="7" max="7" width="14.453125" style="5" customWidth="1"/>
    <col min="8" max="8" width="14.6328125" style="5" customWidth="1"/>
    <col min="9" max="10" width="18" style="5" customWidth="1"/>
    <col min="11" max="11" width="17.26953125" style="5" customWidth="1"/>
    <col min="12" max="12" width="23.90625" style="5" customWidth="1"/>
    <col min="13" max="13" width="15.6328125" style="5" customWidth="1"/>
    <col min="14" max="14" width="17.6328125" style="5" customWidth="1"/>
    <col min="15" max="16" width="15.81640625" style="5" customWidth="1"/>
    <col min="17" max="17" width="12.54296875" style="5" customWidth="1"/>
    <col min="18" max="18" width="19.36328125" style="5" customWidth="1"/>
    <col min="19" max="21" width="14.36328125" style="5" customWidth="1"/>
    <col min="22" max="23" width="12.1796875" style="5" customWidth="1"/>
    <col min="24" max="26" width="10.81640625" style="5"/>
    <col min="27" max="28" width="12.26953125" style="5" customWidth="1"/>
    <col min="29" max="29" width="10.81640625" style="5"/>
    <col min="30" max="30" width="1.81640625" style="5" customWidth="1"/>
    <col min="31" max="32" width="13.26953125" style="5" customWidth="1"/>
    <col min="33" max="16384" width="10.81640625" style="5"/>
  </cols>
  <sheetData>
    <row r="1" spans="1:31" ht="13.5" thickBot="1" x14ac:dyDescent="0.35">
      <c r="K1" s="5">
        <v>2022</v>
      </c>
    </row>
    <row r="2" spans="1:31" s="12" customFormat="1" x14ac:dyDescent="0.3">
      <c r="C2" s="75" t="s">
        <v>5</v>
      </c>
      <c r="D2" s="76"/>
      <c r="E2" s="77"/>
      <c r="F2" s="75" t="s">
        <v>6</v>
      </c>
      <c r="G2" s="76"/>
      <c r="H2" s="77"/>
      <c r="I2" s="75" t="s">
        <v>7</v>
      </c>
      <c r="J2" s="76"/>
      <c r="K2" s="77"/>
      <c r="L2" s="75" t="s">
        <v>8</v>
      </c>
      <c r="M2" s="76"/>
      <c r="N2" s="77"/>
      <c r="O2" s="75" t="s">
        <v>9</v>
      </c>
      <c r="P2" s="76"/>
      <c r="Q2" s="77"/>
      <c r="R2" s="75" t="s">
        <v>10</v>
      </c>
      <c r="S2" s="76"/>
      <c r="T2" s="77"/>
      <c r="U2" s="75" t="s">
        <v>11</v>
      </c>
      <c r="V2" s="76"/>
      <c r="W2" s="77"/>
      <c r="X2" s="75" t="s">
        <v>26</v>
      </c>
      <c r="Y2" s="76"/>
      <c r="Z2" s="77"/>
      <c r="AA2" s="75" t="s">
        <v>13</v>
      </c>
      <c r="AB2" s="76"/>
      <c r="AC2" s="77"/>
    </row>
    <row r="3" spans="1:31" x14ac:dyDescent="0.3">
      <c r="A3" s="26" t="s">
        <v>19</v>
      </c>
      <c r="C3" s="71" t="s">
        <v>23</v>
      </c>
      <c r="D3" s="69" t="s">
        <v>25</v>
      </c>
      <c r="E3" s="72" t="s">
        <v>24</v>
      </c>
      <c r="F3" s="71" t="s">
        <v>23</v>
      </c>
      <c r="G3" s="69" t="s">
        <v>25</v>
      </c>
      <c r="H3" s="72" t="s">
        <v>24</v>
      </c>
      <c r="I3" s="71" t="s">
        <v>23</v>
      </c>
      <c r="J3" s="69" t="s">
        <v>25</v>
      </c>
      <c r="K3" s="72" t="s">
        <v>24</v>
      </c>
      <c r="L3" s="71" t="s">
        <v>23</v>
      </c>
      <c r="M3" s="69" t="s">
        <v>25</v>
      </c>
      <c r="N3" s="72" t="s">
        <v>24</v>
      </c>
      <c r="O3" s="71" t="s">
        <v>23</v>
      </c>
      <c r="P3" s="69" t="s">
        <v>25</v>
      </c>
      <c r="Q3" s="72" t="s">
        <v>24</v>
      </c>
      <c r="R3" s="71" t="s">
        <v>23</v>
      </c>
      <c r="S3" s="69" t="s">
        <v>25</v>
      </c>
      <c r="T3" s="72" t="s">
        <v>24</v>
      </c>
      <c r="U3" s="71" t="s">
        <v>23</v>
      </c>
      <c r="V3" s="69" t="s">
        <v>25</v>
      </c>
      <c r="W3" s="72" t="s">
        <v>24</v>
      </c>
      <c r="X3" s="71" t="s">
        <v>23</v>
      </c>
      <c r="Y3" s="69" t="s">
        <v>25</v>
      </c>
      <c r="Z3" s="72" t="s">
        <v>24</v>
      </c>
      <c r="AA3" s="71" t="s">
        <v>23</v>
      </c>
      <c r="AB3" s="69" t="s">
        <v>25</v>
      </c>
      <c r="AC3" s="72" t="s">
        <v>24</v>
      </c>
      <c r="AD3" s="27"/>
      <c r="AE3" s="26" t="s">
        <v>17</v>
      </c>
    </row>
    <row r="4" spans="1:31" x14ac:dyDescent="0.3">
      <c r="A4" s="67">
        <v>601004</v>
      </c>
      <c r="C4" s="73" t="e" cm="1">
        <f t="array" ref="C4">SUMPRODUCT((#REF!=$A4)*(#REF!)*(#REF!))+SUMPRODUCT((#REF!=$A4)*(#REF!))</f>
        <v>#REF!</v>
      </c>
      <c r="D4" s="70">
        <v>24780</v>
      </c>
      <c r="E4" s="74" t="e" cm="1">
        <f t="array" ref="E4">#REF!-C4</f>
        <v>#REF!</v>
      </c>
      <c r="F4" s="73" t="e" cm="1">
        <f t="array" ref="F4">SUMPRODUCT((#REF!=$A4)*(#REF!)*(#REF!))+SUMPRODUCT((#REF!=$A4)*(#REF!))</f>
        <v>#REF!</v>
      </c>
      <c r="G4" s="70"/>
      <c r="H4" s="74"/>
      <c r="I4" s="73" t="e" cm="1">
        <f t="array" ref="I4">SUMPRODUCT((#REF!=$A4)*(#REF!)*(#REF!))+SUMPRODUCT((#REF!=$A4)*(#REF!))</f>
        <v>#REF!</v>
      </c>
      <c r="J4" s="70"/>
      <c r="K4" s="74"/>
      <c r="L4" s="73" t="e" cm="1">
        <f t="array" ref="L4">SUMPRODUCT((#REF!=$A4)*(#REF!)*(#REF!))+SUMPRODUCT((#REF!=$A4)*(#REF!))</f>
        <v>#REF!</v>
      </c>
      <c r="M4" s="70"/>
      <c r="N4" s="74"/>
      <c r="O4" s="73" t="e" cm="1">
        <f t="array" ref="O4">SUMPRODUCT((#REF!=$A4)*(#REF!)*(#REF!))+SUMPRODUCT((#REF!=$A4)*(#REF!))</f>
        <v>#REF!</v>
      </c>
      <c r="P4" s="70"/>
      <c r="Q4" s="74"/>
      <c r="R4" s="73" t="e" cm="1">
        <f t="array" ref="R4">SUMPRODUCT((#REF!=$A4)*(#REF!)*(#REF!))+SUMPRODUCT((#REF!=$A4)*(#REF!))</f>
        <v>#REF!</v>
      </c>
      <c r="S4" s="70"/>
      <c r="T4" s="74"/>
      <c r="U4" s="73" t="e" cm="1">
        <f t="array" ref="U4">SUMPRODUCT((#REF!=$A4)*(#REF!)*(#REF!))+SUMPRODUCT((#REF!=$A4)*(#REF!))</f>
        <v>#REF!</v>
      </c>
      <c r="V4" s="70"/>
      <c r="W4" s="74"/>
      <c r="X4" s="73" t="e" cm="1">
        <f t="array" ref="X4">SUMPRODUCT((#REF!=$A4)*(#REF!)*(#REF!))+SUMPRODUCT((#REF!=$A4)*(#REF!))</f>
        <v>#REF!</v>
      </c>
      <c r="Y4" s="70"/>
      <c r="Z4" s="74"/>
      <c r="AA4" s="73" t="e" cm="1">
        <f t="array" ref="AA4">SUMPRODUCT((#REF!=$A4)*(#REF!)*(#REF!))+SUMPRODUCT((#REF!=$A4)*(#REF!))</f>
        <v>#REF!</v>
      </c>
      <c r="AB4" s="70"/>
      <c r="AC4" s="74" t="e" cm="1">
        <f t="array" ref="AC4">SUMPRODUCT((#REF!=$A4)*(#REF!)*(#REF!))+SUMPRODUCT((#REF!=$A4)*(#REF!))</f>
        <v>#REF!</v>
      </c>
      <c r="AD4" s="6"/>
      <c r="AE4" s="7" t="e">
        <f t="shared" ref="AE4:AE13" si="0">SUM(C4:AC4)</f>
        <v>#REF!</v>
      </c>
    </row>
    <row r="5" spans="1:31" ht="14.5" x14ac:dyDescent="0.35">
      <c r="A5" s="67">
        <v>601000</v>
      </c>
      <c r="B5"/>
      <c r="C5" s="73" t="e" cm="1">
        <f t="array" ref="C5">SUMPRODUCT((#REF!=$A5)*(#REF!)*(#REF!))+SUMPRODUCT((#REF!=$A5)*(#REF!))</f>
        <v>#REF!</v>
      </c>
      <c r="D5" s="70"/>
      <c r="E5" s="74" t="e" cm="1">
        <f t="array" ref="E5">#REF!-C5</f>
        <v>#REF!</v>
      </c>
      <c r="F5" s="73" t="e" cm="1">
        <f t="array" ref="F5">SUMPRODUCT((#REF!=$A5)*(#REF!)*(#REF!))+SUMPRODUCT((#REF!=$A5)*(#REF!))</f>
        <v>#REF!</v>
      </c>
      <c r="G5" s="70"/>
      <c r="H5" s="74"/>
      <c r="I5" s="73" t="e" cm="1">
        <f t="array" ref="I5">SUMPRODUCT((#REF!=$A5)*(#REF!)*(#REF!))+SUMPRODUCT((#REF!=$A5)*(#REF!))</f>
        <v>#REF!</v>
      </c>
      <c r="J5" s="70"/>
      <c r="K5" s="74"/>
      <c r="L5" s="73" t="e" cm="1">
        <f t="array" ref="L5">SUMPRODUCT((#REF!=$A5)*(#REF!)*(#REF!))+SUMPRODUCT((#REF!=$A5)*(#REF!))</f>
        <v>#REF!</v>
      </c>
      <c r="M5" s="70"/>
      <c r="N5" s="74"/>
      <c r="O5" s="73" t="e" cm="1">
        <f t="array" ref="O5">SUMPRODUCT((#REF!=$A5)*(#REF!)*(#REF!))+SUMPRODUCT((#REF!=$A5)*(#REF!))</f>
        <v>#REF!</v>
      </c>
      <c r="P5" s="70"/>
      <c r="Q5" s="74"/>
      <c r="R5" s="73" t="e" cm="1">
        <f t="array" ref="R5">SUMPRODUCT((#REF!=$A5)*(#REF!)*(#REF!))+SUMPRODUCT((#REF!=$A5)*(#REF!))</f>
        <v>#REF!</v>
      </c>
      <c r="S5" s="70"/>
      <c r="T5" s="74"/>
      <c r="U5" s="73" t="e" cm="1">
        <f t="array" ref="U5">SUMPRODUCT((#REF!=$A5)*(#REF!)*(#REF!))+SUMPRODUCT((#REF!=$A5)*(#REF!))</f>
        <v>#REF!</v>
      </c>
      <c r="V5" s="70"/>
      <c r="W5" s="74"/>
      <c r="X5" s="73" t="e" cm="1">
        <f t="array" ref="X5">SUMPRODUCT((#REF!=$A5)*(#REF!)*(#REF!))+SUMPRODUCT((#REF!=$A5)*(#REF!))</f>
        <v>#REF!</v>
      </c>
      <c r="Y5" s="70"/>
      <c r="Z5" s="74"/>
      <c r="AA5" s="73" t="e" cm="1">
        <f t="array" ref="AA5">SUMPRODUCT((#REF!=$A5)*(#REF!)*(#REF!))+SUMPRODUCT((#REF!=$A5)*(#REF!))</f>
        <v>#REF!</v>
      </c>
      <c r="AB5" s="70"/>
      <c r="AC5" s="74" t="e" cm="1">
        <f t="array" ref="AC5">SUMPRODUCT((#REF!=$A5)*(#REF!)*(#REF!))+SUMPRODUCT((#REF!=$A5)*(#REF!))</f>
        <v>#REF!</v>
      </c>
      <c r="AD5" s="23"/>
      <c r="AE5" s="7" t="e">
        <f t="shared" si="0"/>
        <v>#REF!</v>
      </c>
    </row>
    <row r="6" spans="1:31" ht="14.5" x14ac:dyDescent="0.35">
      <c r="A6" s="67">
        <v>601079</v>
      </c>
      <c r="B6"/>
      <c r="C6" s="73" t="e" cm="1">
        <f t="array" ref="C6">SUMPRODUCT((#REF!=$A6)*(#REF!)*(#REF!))+SUMPRODUCT((#REF!=$A6)*(#REF!))</f>
        <v>#REF!</v>
      </c>
      <c r="D6" s="70"/>
      <c r="E6" s="74"/>
      <c r="F6" s="73" t="e" cm="1">
        <f t="array" ref="F6">SUMPRODUCT((#REF!=$A6)*(#REF!)*(#REF!))+SUMPRODUCT((#REF!=$A6)*(#REF!))</f>
        <v>#REF!</v>
      </c>
      <c r="G6" s="70"/>
      <c r="H6" s="74"/>
      <c r="I6" s="73" t="e" cm="1">
        <f t="array" ref="I6">SUMPRODUCT((#REF!=$A6)*(#REF!)*(#REF!))+SUMPRODUCT((#REF!=$A6)*(#REF!))</f>
        <v>#REF!</v>
      </c>
      <c r="J6" s="70"/>
      <c r="K6" s="74"/>
      <c r="L6" s="73" t="e" cm="1">
        <f t="array" ref="L6">SUMPRODUCT((#REF!=$A6)*(#REF!)*(#REF!))+SUMPRODUCT((#REF!=$A6)*(#REF!))</f>
        <v>#REF!</v>
      </c>
      <c r="M6" s="70"/>
      <c r="N6" s="74"/>
      <c r="O6" s="73" t="e" cm="1">
        <f t="array" ref="O6">SUMPRODUCT((#REF!=$A6)*(#REF!)*(#REF!))+SUMPRODUCT((#REF!=$A6)*(#REF!))</f>
        <v>#REF!</v>
      </c>
      <c r="P6" s="70"/>
      <c r="Q6" s="74"/>
      <c r="R6" s="73" t="e" cm="1">
        <f t="array" ref="R6">SUMPRODUCT((#REF!=$A6)*(#REF!)*(#REF!))+SUMPRODUCT((#REF!=$A6)*(#REF!))</f>
        <v>#REF!</v>
      </c>
      <c r="S6" s="70"/>
      <c r="T6" s="74"/>
      <c r="U6" s="73" t="e" cm="1">
        <f t="array" ref="U6">SUMPRODUCT((#REF!=$A6)*(#REF!)*(#REF!))+SUMPRODUCT((#REF!=$A6)*(#REF!))</f>
        <v>#REF!</v>
      </c>
      <c r="V6" s="70"/>
      <c r="W6" s="74"/>
      <c r="X6" s="73" t="e" cm="1">
        <f t="array" ref="X6">SUMPRODUCT((#REF!=$A6)*(#REF!)*(#REF!))+SUMPRODUCT((#REF!=$A6)*(#REF!))</f>
        <v>#REF!</v>
      </c>
      <c r="Y6" s="70"/>
      <c r="Z6" s="74"/>
      <c r="AA6" s="73" t="e" cm="1">
        <f t="array" ref="AA6">SUMPRODUCT((#REF!=$A6)*(#REF!)*(#REF!))+SUMPRODUCT((#REF!=$A6)*(#REF!))</f>
        <v>#REF!</v>
      </c>
      <c r="AB6" s="70"/>
      <c r="AC6" s="74" t="e" cm="1">
        <f t="array" ref="AC6">SUMPRODUCT((#REF!=$A6)*(#REF!)*(#REF!))+SUMPRODUCT((#REF!=$A6)*(#REF!))</f>
        <v>#REF!</v>
      </c>
      <c r="AD6" s="16"/>
      <c r="AE6" s="7" t="e">
        <f t="shared" si="0"/>
        <v>#REF!</v>
      </c>
    </row>
    <row r="7" spans="1:31" ht="14.5" x14ac:dyDescent="0.35">
      <c r="A7" s="67">
        <v>601005</v>
      </c>
      <c r="B7"/>
      <c r="C7" s="73" t="e" cm="1">
        <f t="array" ref="C7">SUMPRODUCT((#REF!=$A7)*(#REF!)*(#REF!))+SUMPRODUCT((#REF!=$A7)*(#REF!))</f>
        <v>#REF!</v>
      </c>
      <c r="D7" s="70"/>
      <c r="E7" s="74" t="e" cm="1">
        <f t="array" ref="E7">#REF!-C7</f>
        <v>#REF!</v>
      </c>
      <c r="F7" s="73" t="e" cm="1">
        <f t="array" ref="F7">SUMPRODUCT((#REF!=$A7)*(#REF!)*(#REF!))+SUMPRODUCT((#REF!=$A7)*(#REF!))</f>
        <v>#REF!</v>
      </c>
      <c r="G7" s="70"/>
      <c r="H7" s="74"/>
      <c r="I7" s="73" t="e" cm="1">
        <f t="array" ref="I7">SUMPRODUCT((#REF!=$A7)*(#REF!)*(#REF!))+SUMPRODUCT((#REF!=$A7)*(#REF!))</f>
        <v>#REF!</v>
      </c>
      <c r="J7" s="70"/>
      <c r="K7" s="74"/>
      <c r="L7" s="73" t="e" cm="1">
        <f t="array" ref="L7">SUMPRODUCT((#REF!=$A7)*(#REF!)*(#REF!))+SUMPRODUCT((#REF!=$A7)*(#REF!))</f>
        <v>#REF!</v>
      </c>
      <c r="M7" s="70"/>
      <c r="N7" s="74"/>
      <c r="O7" s="73" t="e" cm="1">
        <f t="array" ref="O7">SUMPRODUCT((#REF!=$A7)*(#REF!)*(#REF!))+SUMPRODUCT((#REF!=$A7)*(#REF!))</f>
        <v>#REF!</v>
      </c>
      <c r="P7" s="70"/>
      <c r="Q7" s="74"/>
      <c r="R7" s="73" t="e" cm="1">
        <f t="array" ref="R7">SUMPRODUCT((#REF!=$A7)*(#REF!)*(#REF!))+SUMPRODUCT((#REF!=$A7)*(#REF!))</f>
        <v>#REF!</v>
      </c>
      <c r="S7" s="70"/>
      <c r="T7" s="74"/>
      <c r="U7" s="73" t="e" cm="1">
        <f t="array" ref="U7">SUMPRODUCT((#REF!=$A7)*(#REF!)*(#REF!))+SUMPRODUCT((#REF!=$A7)*(#REF!))</f>
        <v>#REF!</v>
      </c>
      <c r="V7" s="70"/>
      <c r="W7" s="74"/>
      <c r="X7" s="73" t="e" cm="1">
        <f t="array" ref="X7">SUMPRODUCT((#REF!=$A7)*(#REF!)*(#REF!))+SUMPRODUCT((#REF!=$A7)*(#REF!))</f>
        <v>#REF!</v>
      </c>
      <c r="Y7" s="70"/>
      <c r="Z7" s="74"/>
      <c r="AA7" s="73" t="e" cm="1">
        <f t="array" ref="AA7">SUMPRODUCT((#REF!=$A7)*(#REF!)*(#REF!))+SUMPRODUCT((#REF!=$A7)*(#REF!))</f>
        <v>#REF!</v>
      </c>
      <c r="AB7" s="70"/>
      <c r="AC7" s="74" t="e" cm="1">
        <f t="array" ref="AC7">SUMPRODUCT((#REF!=$A7)*(#REF!)*(#REF!))+SUMPRODUCT((#REF!=$A7)*(#REF!))</f>
        <v>#REF!</v>
      </c>
      <c r="AD7" s="2"/>
      <c r="AE7" s="7" t="e">
        <f t="shared" si="0"/>
        <v>#REF!</v>
      </c>
    </row>
    <row r="8" spans="1:31" ht="14.5" x14ac:dyDescent="0.35">
      <c r="A8" s="67">
        <v>601007</v>
      </c>
      <c r="B8"/>
      <c r="C8" s="73" t="e" cm="1">
        <f t="array" ref="C8">SUMPRODUCT((#REF!=$A8)*(#REF!)*(#REF!))+SUMPRODUCT((#REF!=$A8)*(#REF!))</f>
        <v>#REF!</v>
      </c>
      <c r="D8" s="70"/>
      <c r="E8" s="74" t="e" cm="1">
        <f t="array" ref="E8">#REF!-C8</f>
        <v>#REF!</v>
      </c>
      <c r="F8" s="73" t="e" cm="1">
        <f t="array" ref="F8">SUMPRODUCT((#REF!=$A8)*(#REF!)*(#REF!))+SUMPRODUCT((#REF!=$A8)*(#REF!))</f>
        <v>#REF!</v>
      </c>
      <c r="G8" s="70"/>
      <c r="H8" s="74"/>
      <c r="I8" s="73" t="e" cm="1">
        <f t="array" ref="I8">SUMPRODUCT((#REF!=$A8)*(#REF!)*(#REF!))+SUMPRODUCT((#REF!=$A8)*(#REF!))</f>
        <v>#REF!</v>
      </c>
      <c r="J8" s="70"/>
      <c r="K8" s="74"/>
      <c r="L8" s="73" t="e" cm="1">
        <f t="array" ref="L8">SUMPRODUCT((#REF!=$A8)*(#REF!)*(#REF!))+SUMPRODUCT((#REF!=$A8)*(#REF!))</f>
        <v>#REF!</v>
      </c>
      <c r="M8" s="70"/>
      <c r="N8" s="74"/>
      <c r="O8" s="73" t="e" cm="1">
        <f t="array" ref="O8">SUMPRODUCT((#REF!=$A8)*(#REF!)*(#REF!))+SUMPRODUCT((#REF!=$A8)*(#REF!))</f>
        <v>#REF!</v>
      </c>
      <c r="P8" s="70"/>
      <c r="Q8" s="74"/>
      <c r="R8" s="73" t="e" cm="1">
        <f t="array" ref="R8">SUMPRODUCT((#REF!=$A8)*(#REF!)*(#REF!))+SUMPRODUCT((#REF!=$A8)*(#REF!))</f>
        <v>#REF!</v>
      </c>
      <c r="S8" s="70"/>
      <c r="T8" s="74"/>
      <c r="U8" s="73" t="e" cm="1">
        <f t="array" ref="U8">SUMPRODUCT((#REF!=$A8)*(#REF!)*(#REF!))+SUMPRODUCT((#REF!=$A8)*(#REF!))</f>
        <v>#REF!</v>
      </c>
      <c r="V8" s="70"/>
      <c r="W8" s="74"/>
      <c r="X8" s="73" t="e" cm="1">
        <f t="array" ref="X8">SUMPRODUCT((#REF!=$A8)*(#REF!)*(#REF!))+SUMPRODUCT((#REF!=$A8)*(#REF!))</f>
        <v>#REF!</v>
      </c>
      <c r="Y8" s="70"/>
      <c r="Z8" s="74"/>
      <c r="AA8" s="73" t="e" cm="1">
        <f t="array" ref="AA8">SUMPRODUCT((#REF!=$A8)*(#REF!)*(#REF!))+SUMPRODUCT((#REF!=$A8)*(#REF!))</f>
        <v>#REF!</v>
      </c>
      <c r="AB8" s="70"/>
      <c r="AC8" s="74" t="e" cm="1">
        <f t="array" ref="AC8">SUMPRODUCT((#REF!=$A8)*(#REF!)*(#REF!))+SUMPRODUCT((#REF!=$A8)*(#REF!))</f>
        <v>#REF!</v>
      </c>
      <c r="AD8" s="2"/>
      <c r="AE8" s="7" t="e">
        <f t="shared" si="0"/>
        <v>#REF!</v>
      </c>
    </row>
    <row r="9" spans="1:31" ht="14.5" x14ac:dyDescent="0.35">
      <c r="A9" s="67">
        <v>601008</v>
      </c>
      <c r="B9"/>
      <c r="C9" s="73" t="e" cm="1">
        <f t="array" ref="C9">SUMPRODUCT((#REF!=$A9)*(#REF!)*(#REF!))+SUMPRODUCT((#REF!=$A9)*(#REF!))</f>
        <v>#REF!</v>
      </c>
      <c r="D9" s="70"/>
      <c r="E9" s="74" t="e" cm="1">
        <f t="array" ref="E9">#REF!-C9</f>
        <v>#REF!</v>
      </c>
      <c r="F9" s="73" t="e" cm="1">
        <f t="array" ref="F9">SUMPRODUCT((#REF!=$A9)*(#REF!)*(#REF!))+SUMPRODUCT((#REF!=$A9)*(#REF!))</f>
        <v>#REF!</v>
      </c>
      <c r="G9" s="70"/>
      <c r="H9" s="74"/>
      <c r="I9" s="73" t="e" cm="1">
        <f t="array" ref="I9">SUMPRODUCT((#REF!=$A9)*(#REF!)*(#REF!))+SUMPRODUCT((#REF!=$A9)*(#REF!))</f>
        <v>#REF!</v>
      </c>
      <c r="J9" s="70"/>
      <c r="K9" s="74"/>
      <c r="L9" s="73" t="e" cm="1">
        <f t="array" ref="L9">SUMPRODUCT((#REF!=$A9)*(#REF!)*(#REF!))+SUMPRODUCT((#REF!=$A9)*(#REF!))</f>
        <v>#REF!</v>
      </c>
      <c r="M9" s="70"/>
      <c r="N9" s="74"/>
      <c r="O9" s="73" t="e" cm="1">
        <f t="array" ref="O9">SUMPRODUCT((#REF!=$A9)*(#REF!)*(#REF!))+SUMPRODUCT((#REF!=$A9)*(#REF!))</f>
        <v>#REF!</v>
      </c>
      <c r="P9" s="70"/>
      <c r="Q9" s="74"/>
      <c r="R9" s="73" t="e" cm="1">
        <f t="array" ref="R9">SUMPRODUCT((#REF!=$A9)*(#REF!)*(#REF!))+SUMPRODUCT((#REF!=$A9)*(#REF!))</f>
        <v>#REF!</v>
      </c>
      <c r="S9" s="70"/>
      <c r="T9" s="74"/>
      <c r="U9" s="73" t="e" cm="1">
        <f t="array" ref="U9">SUMPRODUCT((#REF!=$A9)*(#REF!)*(#REF!))+SUMPRODUCT((#REF!=$A9)*(#REF!))</f>
        <v>#REF!</v>
      </c>
      <c r="V9" s="70"/>
      <c r="W9" s="74"/>
      <c r="X9" s="73" t="e" cm="1">
        <f t="array" ref="X9">SUMPRODUCT((#REF!=$A9)*(#REF!)*(#REF!))+SUMPRODUCT((#REF!=$A9)*(#REF!))</f>
        <v>#REF!</v>
      </c>
      <c r="Y9" s="70"/>
      <c r="Z9" s="74"/>
      <c r="AA9" s="73" t="e" cm="1">
        <f t="array" ref="AA9">SUMPRODUCT((#REF!=$A9)*(#REF!)*(#REF!))+SUMPRODUCT((#REF!=$A9)*(#REF!))</f>
        <v>#REF!</v>
      </c>
      <c r="AB9" s="70"/>
      <c r="AC9" s="74" t="e" cm="1">
        <f t="array" ref="AC9">SUMPRODUCT((#REF!=$A9)*(#REF!)*(#REF!))+SUMPRODUCT((#REF!=$A9)*(#REF!))</f>
        <v>#REF!</v>
      </c>
      <c r="AD9" s="9"/>
      <c r="AE9" s="7" t="e">
        <f t="shared" si="0"/>
        <v>#REF!</v>
      </c>
    </row>
    <row r="10" spans="1:31" ht="14.5" x14ac:dyDescent="0.35">
      <c r="A10" s="67">
        <v>600716</v>
      </c>
      <c r="B10"/>
      <c r="C10" s="73" t="e" cm="1">
        <f t="array" ref="C10">SUMPRODUCT((#REF!=$A10)*(#REF!)*(#REF!))+SUMPRODUCT((#REF!=$A10)*(#REF!))</f>
        <v>#REF!</v>
      </c>
      <c r="D10" s="70"/>
      <c r="E10" s="74"/>
      <c r="F10" s="73" t="e" cm="1">
        <f t="array" ref="F10">SUMPRODUCT((#REF!=$A10)*(#REF!)*(#REF!))+SUMPRODUCT((#REF!=$A10)*(#REF!))</f>
        <v>#REF!</v>
      </c>
      <c r="G10" s="70"/>
      <c r="H10" s="74"/>
      <c r="I10" s="73" t="e" cm="1">
        <f t="array" ref="I10">SUMPRODUCT((#REF!=$A10)*(#REF!)*(#REF!))+SUMPRODUCT((#REF!=$A10)*(#REF!))</f>
        <v>#REF!</v>
      </c>
      <c r="J10" s="70"/>
      <c r="K10" s="74"/>
      <c r="L10" s="73" t="e" cm="1">
        <f t="array" ref="L10">SUMPRODUCT((#REF!=$A10)*(#REF!)*(#REF!))+SUMPRODUCT((#REF!=$A10)*(#REF!))</f>
        <v>#REF!</v>
      </c>
      <c r="M10" s="70"/>
      <c r="N10" s="74"/>
      <c r="O10" s="73" t="e" cm="1">
        <f t="array" ref="O10">SUMPRODUCT((#REF!=$A10)*(#REF!)*(#REF!))+SUMPRODUCT((#REF!=$A10)*(#REF!))</f>
        <v>#REF!</v>
      </c>
      <c r="P10" s="70"/>
      <c r="Q10" s="74"/>
      <c r="R10" s="73" t="e" cm="1">
        <f t="array" ref="R10">SUMPRODUCT((#REF!=$A10)*(#REF!)*(#REF!))+SUMPRODUCT((#REF!=$A10)*(#REF!))</f>
        <v>#REF!</v>
      </c>
      <c r="S10" s="70"/>
      <c r="T10" s="74"/>
      <c r="U10" s="73" t="e" cm="1">
        <f t="array" ref="U10">SUMPRODUCT((#REF!=$A10)*(#REF!)*(#REF!))+SUMPRODUCT((#REF!=$A10)*(#REF!))</f>
        <v>#REF!</v>
      </c>
      <c r="V10" s="70"/>
      <c r="W10" s="74"/>
      <c r="X10" s="73" t="e" cm="1">
        <f t="array" ref="X10">SUMPRODUCT((#REF!=$A10)*(#REF!)*(#REF!))+SUMPRODUCT((#REF!=$A10)*(#REF!))</f>
        <v>#REF!</v>
      </c>
      <c r="Y10" s="70"/>
      <c r="Z10" s="74"/>
      <c r="AA10" s="73" t="e" cm="1">
        <f t="array" ref="AA10">SUMPRODUCT((#REF!=$A10)*(#REF!)*(#REF!))+SUMPRODUCT((#REF!=$A10)*(#REF!))</f>
        <v>#REF!</v>
      </c>
      <c r="AB10" s="70"/>
      <c r="AC10" s="74" t="e" cm="1">
        <f t="array" ref="AC10">SUMPRODUCT((#REF!=$A10)*(#REF!)*(#REF!))+SUMPRODUCT((#REF!=$A10)*(#REF!))</f>
        <v>#REF!</v>
      </c>
      <c r="AD10" s="2"/>
      <c r="AE10" s="7" t="e">
        <f t="shared" si="0"/>
        <v>#REF!</v>
      </c>
    </row>
    <row r="11" spans="1:31" ht="14.5" x14ac:dyDescent="0.35">
      <c r="A11" s="67">
        <v>601072</v>
      </c>
      <c r="B11"/>
      <c r="C11" s="73" t="e" cm="1">
        <f t="array" ref="C11">SUMPRODUCT((#REF!=$A11)*(#REF!)*(#REF!))+SUMPRODUCT((#REF!=$A11)*(#REF!))</f>
        <v>#REF!</v>
      </c>
      <c r="D11" s="70"/>
      <c r="E11" s="74" t="e" cm="1">
        <f t="array" ref="E11">#REF!-C11</f>
        <v>#REF!</v>
      </c>
      <c r="F11" s="73" t="e" cm="1">
        <f t="array" ref="F11">SUMPRODUCT((#REF!=$A11)*(#REF!)*(#REF!))+SUMPRODUCT((#REF!=$A11)*(#REF!))</f>
        <v>#REF!</v>
      </c>
      <c r="G11" s="70"/>
      <c r="H11" s="74"/>
      <c r="I11" s="73" t="e" cm="1">
        <f t="array" ref="I11">SUMPRODUCT((#REF!=$A11)*(#REF!)*(#REF!))+SUMPRODUCT((#REF!=$A11)*(#REF!))</f>
        <v>#REF!</v>
      </c>
      <c r="J11" s="70"/>
      <c r="K11" s="74"/>
      <c r="L11" s="73" t="e" cm="1">
        <f t="array" ref="L11">SUMPRODUCT((#REF!=$A11)*(#REF!)*(#REF!))+SUMPRODUCT((#REF!=$A11)*(#REF!))</f>
        <v>#REF!</v>
      </c>
      <c r="M11" s="70"/>
      <c r="N11" s="74"/>
      <c r="O11" s="73" t="e" cm="1">
        <f t="array" ref="O11">SUMPRODUCT((#REF!=$A11)*(#REF!)*(#REF!))+SUMPRODUCT((#REF!=$A11)*(#REF!))</f>
        <v>#REF!</v>
      </c>
      <c r="P11" s="70"/>
      <c r="Q11" s="74"/>
      <c r="R11" s="73" t="e" cm="1">
        <f t="array" ref="R11">SUMPRODUCT((#REF!=$A11)*(#REF!)*(#REF!))+SUMPRODUCT((#REF!=$A11)*(#REF!))</f>
        <v>#REF!</v>
      </c>
      <c r="S11" s="70"/>
      <c r="T11" s="74"/>
      <c r="U11" s="73" t="e" cm="1">
        <f t="array" ref="U11">SUMPRODUCT((#REF!=$A11)*(#REF!)*(#REF!))+SUMPRODUCT((#REF!=$A11)*(#REF!))</f>
        <v>#REF!</v>
      </c>
      <c r="V11" s="70"/>
      <c r="W11" s="74"/>
      <c r="X11" s="73" t="e" cm="1">
        <f t="array" ref="X11">SUMPRODUCT((#REF!=$A11)*(#REF!)*(#REF!))+SUMPRODUCT((#REF!=$A11)*(#REF!))</f>
        <v>#REF!</v>
      </c>
      <c r="Y11" s="70"/>
      <c r="Z11" s="74"/>
      <c r="AA11" s="73" t="e" cm="1">
        <f t="array" ref="AA11">SUMPRODUCT((#REF!=$A11)*(#REF!)*(#REF!))+SUMPRODUCT((#REF!=$A11)*(#REF!))</f>
        <v>#REF!</v>
      </c>
      <c r="AB11" s="70"/>
      <c r="AC11" s="74" t="e" cm="1">
        <f t="array" ref="AC11">SUMPRODUCT((#REF!=$A11)*(#REF!)*(#REF!))+SUMPRODUCT((#REF!=$A11)*(#REF!))</f>
        <v>#REF!</v>
      </c>
      <c r="AD11" s="2"/>
      <c r="AE11" s="7" t="e">
        <f t="shared" si="0"/>
        <v>#REF!</v>
      </c>
    </row>
    <row r="12" spans="1:31" ht="14.5" x14ac:dyDescent="0.35">
      <c r="A12" s="67">
        <v>601006</v>
      </c>
      <c r="B12"/>
      <c r="C12" s="73" t="e" cm="1">
        <f t="array" ref="C12">SUMPRODUCT((#REF!=$A12)*(#REF!)*(#REF!))+SUMPRODUCT((#REF!=$A12)*(#REF!))</f>
        <v>#REF!</v>
      </c>
      <c r="D12" s="70"/>
      <c r="E12" s="74" t="e" cm="1">
        <f t="array" ref="E12">#REF!-C12</f>
        <v>#REF!</v>
      </c>
      <c r="F12" s="73" t="e" cm="1">
        <f t="array" ref="F12">SUMPRODUCT((#REF!=$A12)*(#REF!)*(#REF!))+SUMPRODUCT((#REF!=$A12)*(#REF!))</f>
        <v>#REF!</v>
      </c>
      <c r="G12" s="70"/>
      <c r="H12" s="74"/>
      <c r="I12" s="73" t="e" cm="1">
        <f t="array" ref="I12">SUMPRODUCT((#REF!=$A12)*(#REF!)*(#REF!))+SUMPRODUCT((#REF!=$A12)*(#REF!))</f>
        <v>#REF!</v>
      </c>
      <c r="J12" s="70"/>
      <c r="K12" s="74"/>
      <c r="L12" s="73" t="e" cm="1">
        <f t="array" ref="L12">SUMPRODUCT((#REF!=$A12)*(#REF!)*(#REF!))+SUMPRODUCT((#REF!=$A12)*(#REF!))</f>
        <v>#REF!</v>
      </c>
      <c r="M12" s="70"/>
      <c r="N12" s="74"/>
      <c r="O12" s="73" t="e" cm="1">
        <f t="array" ref="O12">SUMPRODUCT((#REF!=$A12)*(#REF!)*(#REF!))+SUMPRODUCT((#REF!=$A12)*(#REF!))</f>
        <v>#REF!</v>
      </c>
      <c r="P12" s="70"/>
      <c r="Q12" s="74"/>
      <c r="R12" s="73" t="e" cm="1">
        <f t="array" ref="R12">SUMPRODUCT((#REF!=$A12)*(#REF!)*(#REF!))+SUMPRODUCT((#REF!=$A12)*(#REF!))</f>
        <v>#REF!</v>
      </c>
      <c r="S12" s="70"/>
      <c r="T12" s="74"/>
      <c r="U12" s="73" t="e" cm="1">
        <f t="array" ref="U12">SUMPRODUCT((#REF!=$A12)*(#REF!)*(#REF!))+SUMPRODUCT((#REF!=$A12)*(#REF!))</f>
        <v>#REF!</v>
      </c>
      <c r="V12" s="70"/>
      <c r="W12" s="74"/>
      <c r="X12" s="73" t="e" cm="1">
        <f t="array" ref="X12">SUMPRODUCT((#REF!=$A12)*(#REF!)*(#REF!))+SUMPRODUCT((#REF!=$A12)*(#REF!))</f>
        <v>#REF!</v>
      </c>
      <c r="Y12" s="70"/>
      <c r="Z12" s="74"/>
      <c r="AA12" s="73" t="e" cm="1">
        <f t="array" ref="AA12">SUMPRODUCT((#REF!=$A12)*(#REF!)*(#REF!))+SUMPRODUCT((#REF!=$A12)*(#REF!))</f>
        <v>#REF!</v>
      </c>
      <c r="AB12" s="70"/>
      <c r="AC12" s="74" t="e" cm="1">
        <f t="array" ref="AC12">SUMPRODUCT((#REF!=$A12)*(#REF!)*(#REF!))+SUMPRODUCT((#REF!=$A12)*(#REF!))</f>
        <v>#REF!</v>
      </c>
      <c r="AD12" s="2"/>
      <c r="AE12" s="7" t="e">
        <f t="shared" si="0"/>
        <v>#REF!</v>
      </c>
    </row>
    <row r="13" spans="1:31" x14ac:dyDescent="0.3">
      <c r="A13" s="67">
        <v>601009</v>
      </c>
      <c r="C13" s="73" t="e" cm="1">
        <f t="array" ref="C13">SUMPRODUCT((#REF!=$A13)*(#REF!)*(#REF!))+SUMPRODUCT((#REF!=$A13)*(#REF!))</f>
        <v>#REF!</v>
      </c>
      <c r="D13" s="70"/>
      <c r="E13" s="74" t="e" cm="1">
        <f t="array" ref="E13">#REF!-C13</f>
        <v>#REF!</v>
      </c>
      <c r="F13" s="73" t="e" cm="1">
        <f t="array" ref="F13">SUMPRODUCT((#REF!=$A13)*(#REF!)*(#REF!))+SUMPRODUCT((#REF!=$A13)*(#REF!))</f>
        <v>#REF!</v>
      </c>
      <c r="G13" s="70"/>
      <c r="H13" s="74"/>
      <c r="I13" s="73" t="e" cm="1">
        <f t="array" ref="I13">SUMPRODUCT((#REF!=$A13)*(#REF!)*(#REF!))+SUMPRODUCT((#REF!=$A13)*(#REF!))</f>
        <v>#REF!</v>
      </c>
      <c r="J13" s="70"/>
      <c r="K13" s="74"/>
      <c r="L13" s="73" t="e" cm="1">
        <f t="array" ref="L13">SUMPRODUCT((#REF!=$A13)*(#REF!)*(#REF!))+SUMPRODUCT((#REF!=$A13)*(#REF!))</f>
        <v>#REF!</v>
      </c>
      <c r="M13" s="70"/>
      <c r="N13" s="74"/>
      <c r="O13" s="73" t="e" cm="1">
        <f t="array" ref="O13">SUMPRODUCT((#REF!=$A13)*(#REF!)*(#REF!))+SUMPRODUCT((#REF!=$A13)*(#REF!))</f>
        <v>#REF!</v>
      </c>
      <c r="P13" s="70"/>
      <c r="Q13" s="74"/>
      <c r="R13" s="73" t="e" cm="1">
        <f t="array" ref="R13">SUMPRODUCT((#REF!=$A13)*(#REF!)*(#REF!))+SUMPRODUCT((#REF!=$A13)*(#REF!))</f>
        <v>#REF!</v>
      </c>
      <c r="S13" s="70"/>
      <c r="T13" s="74"/>
      <c r="U13" s="73" t="e" cm="1">
        <f t="array" ref="U13">SUMPRODUCT((#REF!=$A13)*(#REF!)*(#REF!))+SUMPRODUCT((#REF!=$A13)*(#REF!))</f>
        <v>#REF!</v>
      </c>
      <c r="V13" s="70"/>
      <c r="W13" s="74"/>
      <c r="X13" s="73" t="e" cm="1">
        <f t="array" ref="X13">SUMPRODUCT((#REF!=$A13)*(#REF!)*(#REF!))+SUMPRODUCT((#REF!=$A13)*(#REF!))</f>
        <v>#REF!</v>
      </c>
      <c r="Y13" s="70"/>
      <c r="Z13" s="74"/>
      <c r="AA13" s="73" t="e" cm="1">
        <f t="array" ref="AA13">SUMPRODUCT((#REF!=$A13)*(#REF!)*(#REF!))+SUMPRODUCT((#REF!=$A13)*(#REF!))</f>
        <v>#REF!</v>
      </c>
      <c r="AB13" s="70"/>
      <c r="AC13" s="74" t="e" cm="1">
        <f t="array" ref="AC13">SUMPRODUCT((#REF!=$A13)*(#REF!)*(#REF!))+SUMPRODUCT((#REF!=$A13)*(#REF!))</f>
        <v>#REF!</v>
      </c>
      <c r="AE13" s="7" t="e">
        <f t="shared" si="0"/>
        <v>#REF!</v>
      </c>
    </row>
    <row r="15" spans="1:31" x14ac:dyDescent="0.3">
      <c r="C15" s="66"/>
      <c r="D15" s="66"/>
      <c r="E15" s="67"/>
      <c r="F15" s="67"/>
      <c r="G15" s="67"/>
      <c r="H15" s="67"/>
      <c r="I15" s="67"/>
      <c r="J15" s="67"/>
      <c r="K15" s="67">
        <v>2021</v>
      </c>
      <c r="L15" s="67"/>
      <c r="M15" s="67"/>
      <c r="N15" s="67"/>
      <c r="O15" s="67"/>
      <c r="P15" s="67"/>
      <c r="Q15" s="67"/>
      <c r="R15" s="67"/>
      <c r="S15" s="67"/>
      <c r="T15" s="67"/>
      <c r="U15" s="67"/>
      <c r="V15" s="67"/>
      <c r="W15" s="67"/>
    </row>
    <row r="16" spans="1:31" x14ac:dyDescent="0.3">
      <c r="C16" s="66" t="s">
        <v>23</v>
      </c>
      <c r="D16" s="66"/>
      <c r="E16" s="67" t="s">
        <v>23</v>
      </c>
      <c r="F16" s="67" t="s">
        <v>23</v>
      </c>
      <c r="G16" s="67"/>
      <c r="H16" s="67" t="s">
        <v>23</v>
      </c>
      <c r="I16" s="67" t="s">
        <v>23</v>
      </c>
      <c r="J16" s="67"/>
      <c r="K16" s="67" t="s">
        <v>23</v>
      </c>
      <c r="L16" s="67" t="s">
        <v>23</v>
      </c>
      <c r="M16" s="67"/>
      <c r="N16" s="67" t="s">
        <v>23</v>
      </c>
      <c r="O16" s="67" t="s">
        <v>23</v>
      </c>
      <c r="P16" s="67"/>
      <c r="Q16" s="67" t="s">
        <v>23</v>
      </c>
      <c r="R16" s="67" t="s">
        <v>23</v>
      </c>
      <c r="S16" s="67"/>
      <c r="T16" s="67"/>
      <c r="U16" s="67"/>
      <c r="V16" s="67"/>
      <c r="W16" s="67"/>
    </row>
    <row r="17" spans="1:23" x14ac:dyDescent="0.3">
      <c r="A17" s="5" t="s">
        <v>19</v>
      </c>
      <c r="C17" s="66" t="s">
        <v>5</v>
      </c>
      <c r="D17" s="66"/>
      <c r="E17" s="67" t="s">
        <v>6</v>
      </c>
      <c r="F17" s="67" t="s">
        <v>7</v>
      </c>
      <c r="G17" s="67"/>
      <c r="H17" s="67" t="s">
        <v>8</v>
      </c>
      <c r="I17" s="67" t="s">
        <v>9</v>
      </c>
      <c r="J17" s="67"/>
      <c r="K17" s="67" t="s">
        <v>10</v>
      </c>
      <c r="L17" s="67" t="s">
        <v>11</v>
      </c>
      <c r="M17" s="67"/>
      <c r="N17" s="67" t="s">
        <v>12</v>
      </c>
      <c r="O17" s="67" t="s">
        <v>13</v>
      </c>
      <c r="P17" s="67"/>
      <c r="Q17" s="67" t="s">
        <v>14</v>
      </c>
      <c r="R17" s="67" t="s">
        <v>15</v>
      </c>
      <c r="S17" s="67" t="s">
        <v>16</v>
      </c>
      <c r="T17" s="67"/>
      <c r="U17" s="67"/>
      <c r="V17" s="67" t="s">
        <v>17</v>
      </c>
      <c r="W17" s="67"/>
    </row>
    <row r="18" spans="1:23" x14ac:dyDescent="0.3">
      <c r="A18" s="67">
        <v>601004</v>
      </c>
      <c r="C18" s="66">
        <v>24320</v>
      </c>
      <c r="D18" s="66"/>
      <c r="E18" s="66">
        <v>0</v>
      </c>
      <c r="F18" s="66">
        <v>29205</v>
      </c>
      <c r="G18" s="66"/>
      <c r="H18" s="66">
        <v>0</v>
      </c>
      <c r="I18" s="66">
        <v>0</v>
      </c>
      <c r="J18" s="66"/>
      <c r="K18" s="66">
        <v>0</v>
      </c>
      <c r="L18" s="66">
        <v>0</v>
      </c>
      <c r="M18" s="66"/>
      <c r="N18" s="66">
        <v>0</v>
      </c>
      <c r="O18" s="66">
        <v>12240</v>
      </c>
      <c r="P18" s="66"/>
      <c r="Q18" s="66">
        <v>13600</v>
      </c>
      <c r="R18" s="66">
        <v>10880</v>
      </c>
      <c r="S18" s="66">
        <v>12240</v>
      </c>
      <c r="T18" s="66"/>
      <c r="U18" s="67"/>
      <c r="V18" s="66">
        <v>102485</v>
      </c>
      <c r="W18" s="66"/>
    </row>
    <row r="19" spans="1:23" x14ac:dyDescent="0.3">
      <c r="A19" s="67">
        <v>601000</v>
      </c>
      <c r="C19" s="66">
        <v>0</v>
      </c>
      <c r="D19" s="66"/>
      <c r="E19" s="66">
        <v>8450</v>
      </c>
      <c r="F19" s="66">
        <v>24590</v>
      </c>
      <c r="G19" s="66"/>
      <c r="H19" s="66">
        <v>27865</v>
      </c>
      <c r="I19" s="66">
        <v>39715</v>
      </c>
      <c r="J19" s="66"/>
      <c r="K19" s="66">
        <v>53585</v>
      </c>
      <c r="L19" s="66">
        <v>46325</v>
      </c>
      <c r="M19" s="66"/>
      <c r="N19" s="66">
        <v>31170</v>
      </c>
      <c r="O19" s="66">
        <v>83367</v>
      </c>
      <c r="P19" s="66"/>
      <c r="Q19" s="66">
        <v>98603</v>
      </c>
      <c r="R19" s="66">
        <v>92970</v>
      </c>
      <c r="S19" s="66">
        <v>86469</v>
      </c>
      <c r="T19" s="66"/>
      <c r="U19" s="67"/>
      <c r="V19" s="66">
        <v>593109</v>
      </c>
      <c r="W19" s="66"/>
    </row>
    <row r="20" spans="1:23" x14ac:dyDescent="0.3">
      <c r="A20" s="67">
        <v>601079</v>
      </c>
      <c r="C20" s="66">
        <v>0</v>
      </c>
      <c r="D20" s="66"/>
      <c r="E20" s="66">
        <v>0</v>
      </c>
      <c r="F20" s="66">
        <v>0</v>
      </c>
      <c r="G20" s="66"/>
      <c r="H20" s="66">
        <v>0</v>
      </c>
      <c r="I20" s="66">
        <v>0</v>
      </c>
      <c r="J20" s="66"/>
      <c r="K20" s="66">
        <v>0</v>
      </c>
      <c r="L20" s="66">
        <v>0</v>
      </c>
      <c r="M20" s="66"/>
      <c r="N20" s="66">
        <v>0</v>
      </c>
      <c r="O20" s="66">
        <v>0</v>
      </c>
      <c r="P20" s="66"/>
      <c r="Q20" s="66">
        <v>0</v>
      </c>
      <c r="R20" s="66">
        <v>0</v>
      </c>
      <c r="S20" s="66">
        <v>0</v>
      </c>
      <c r="T20" s="66"/>
      <c r="U20" s="67"/>
      <c r="V20" s="66">
        <v>0</v>
      </c>
      <c r="W20" s="66"/>
    </row>
    <row r="21" spans="1:23" x14ac:dyDescent="0.3">
      <c r="A21" s="67">
        <v>601005</v>
      </c>
      <c r="C21" s="66">
        <v>0</v>
      </c>
      <c r="D21" s="66"/>
      <c r="E21" s="66">
        <v>27343.01</v>
      </c>
      <c r="F21" s="66">
        <v>119990.97</v>
      </c>
      <c r="G21" s="66"/>
      <c r="H21" s="66">
        <v>41198.550000000003</v>
      </c>
      <c r="I21" s="66">
        <v>58342.75</v>
      </c>
      <c r="J21" s="66"/>
      <c r="K21" s="66">
        <v>81927.75</v>
      </c>
      <c r="L21" s="66">
        <v>52437.5</v>
      </c>
      <c r="M21" s="66"/>
      <c r="N21" s="66">
        <v>44164.125</v>
      </c>
      <c r="O21" s="66">
        <v>58411.14</v>
      </c>
      <c r="P21" s="66"/>
      <c r="Q21" s="66">
        <v>70150.880000000005</v>
      </c>
      <c r="R21" s="66">
        <v>74473.36</v>
      </c>
      <c r="S21" s="66">
        <v>71777.540000000008</v>
      </c>
      <c r="T21" s="66"/>
      <c r="U21" s="67"/>
      <c r="V21" s="66">
        <v>700217.57500000007</v>
      </c>
      <c r="W21" s="66"/>
    </row>
    <row r="22" spans="1:23" x14ac:dyDescent="0.3">
      <c r="A22" s="67">
        <v>601007</v>
      </c>
      <c r="C22" s="66">
        <v>8300</v>
      </c>
      <c r="D22" s="66"/>
      <c r="E22" s="66">
        <v>28465.75</v>
      </c>
      <c r="F22" s="66">
        <v>11528.25</v>
      </c>
      <c r="G22" s="66"/>
      <c r="H22" s="66">
        <v>4503.55</v>
      </c>
      <c r="I22" s="66">
        <v>21645.5</v>
      </c>
      <c r="J22" s="66"/>
      <c r="K22" s="66">
        <v>20860.5</v>
      </c>
      <c r="L22" s="66">
        <v>11347.5</v>
      </c>
      <c r="M22" s="66"/>
      <c r="N22" s="66">
        <v>1750</v>
      </c>
      <c r="O22" s="66">
        <v>8220</v>
      </c>
      <c r="P22" s="66"/>
      <c r="Q22" s="66">
        <v>2970</v>
      </c>
      <c r="R22" s="66">
        <v>6120</v>
      </c>
      <c r="S22" s="66">
        <v>4200</v>
      </c>
      <c r="T22" s="66"/>
      <c r="U22" s="67"/>
      <c r="V22" s="66">
        <v>129911.05</v>
      </c>
      <c r="W22" s="66"/>
    </row>
    <row r="23" spans="1:23" x14ac:dyDescent="0.3">
      <c r="A23" s="67">
        <v>601008</v>
      </c>
      <c r="C23" s="66">
        <v>5262.4</v>
      </c>
      <c r="D23" s="66"/>
      <c r="E23" s="66">
        <v>6685.5</v>
      </c>
      <c r="F23" s="66">
        <v>6685.5</v>
      </c>
      <c r="G23" s="66"/>
      <c r="H23" s="66">
        <v>4503.55</v>
      </c>
      <c r="I23" s="66">
        <v>20577.75</v>
      </c>
      <c r="J23" s="66"/>
      <c r="K23" s="66">
        <v>17767.75</v>
      </c>
      <c r="L23" s="66">
        <v>8915</v>
      </c>
      <c r="M23" s="66"/>
      <c r="N23" s="66">
        <v>3280</v>
      </c>
      <c r="O23" s="66">
        <v>2100</v>
      </c>
      <c r="P23" s="66"/>
      <c r="Q23" s="66">
        <v>14510</v>
      </c>
      <c r="R23" s="66">
        <v>13515</v>
      </c>
      <c r="S23" s="66">
        <v>5200</v>
      </c>
      <c r="T23" s="66"/>
      <c r="U23" s="67"/>
      <c r="V23" s="66">
        <v>109002.45</v>
      </c>
      <c r="W23" s="66"/>
    </row>
    <row r="24" spans="1:23" x14ac:dyDescent="0.3">
      <c r="A24" s="67">
        <v>600716</v>
      </c>
      <c r="C24" s="66">
        <v>0</v>
      </c>
      <c r="D24" s="66"/>
      <c r="E24" s="66">
        <v>0</v>
      </c>
      <c r="F24" s="66">
        <v>0</v>
      </c>
      <c r="G24" s="66"/>
      <c r="H24" s="66">
        <v>0</v>
      </c>
      <c r="I24" s="66">
        <v>0</v>
      </c>
      <c r="J24" s="66"/>
      <c r="K24" s="66">
        <v>0</v>
      </c>
      <c r="L24" s="66">
        <v>0</v>
      </c>
      <c r="M24" s="66"/>
      <c r="N24" s="66">
        <v>0</v>
      </c>
      <c r="O24" s="66">
        <v>5885</v>
      </c>
      <c r="P24" s="66"/>
      <c r="Q24" s="66">
        <v>24500</v>
      </c>
      <c r="R24" s="66">
        <v>28143</v>
      </c>
      <c r="S24" s="66">
        <v>12893</v>
      </c>
      <c r="T24" s="66"/>
      <c r="U24" s="67"/>
      <c r="V24" s="66">
        <v>71421</v>
      </c>
      <c r="W24" s="66"/>
    </row>
    <row r="25" spans="1:23" x14ac:dyDescent="0.3">
      <c r="A25" s="67">
        <v>601072</v>
      </c>
      <c r="C25" s="66">
        <v>0</v>
      </c>
      <c r="D25" s="66"/>
      <c r="E25" s="66">
        <v>0</v>
      </c>
      <c r="F25" s="66">
        <v>0</v>
      </c>
      <c r="G25" s="66"/>
      <c r="H25" s="66">
        <v>0</v>
      </c>
      <c r="I25" s="66">
        <v>0</v>
      </c>
      <c r="J25" s="66"/>
      <c r="K25" s="66">
        <v>0</v>
      </c>
      <c r="L25" s="66">
        <v>0</v>
      </c>
      <c r="M25" s="66"/>
      <c r="N25" s="66">
        <v>0</v>
      </c>
      <c r="O25" s="66">
        <v>0</v>
      </c>
      <c r="P25" s="66"/>
      <c r="Q25" s="66">
        <v>0</v>
      </c>
      <c r="R25" s="66">
        <v>0</v>
      </c>
      <c r="S25" s="66">
        <v>18315</v>
      </c>
      <c r="T25" s="66"/>
      <c r="U25" s="67"/>
      <c r="V25" s="66">
        <v>18315</v>
      </c>
      <c r="W25" s="66"/>
    </row>
    <row r="26" spans="1:23" x14ac:dyDescent="0.3">
      <c r="A26" s="67">
        <v>601006</v>
      </c>
      <c r="C26" s="66">
        <v>0</v>
      </c>
      <c r="D26" s="66"/>
      <c r="E26" s="66">
        <v>0</v>
      </c>
      <c r="F26" s="66">
        <v>2874</v>
      </c>
      <c r="G26" s="66"/>
      <c r="H26" s="66">
        <v>9722</v>
      </c>
      <c r="I26" s="66">
        <v>11682.5</v>
      </c>
      <c r="J26" s="66"/>
      <c r="K26" s="66">
        <v>16038</v>
      </c>
      <c r="L26" s="66">
        <v>11061.5</v>
      </c>
      <c r="M26" s="66"/>
      <c r="N26" s="66">
        <v>5748</v>
      </c>
      <c r="O26" s="66">
        <v>8622</v>
      </c>
      <c r="P26" s="66"/>
      <c r="Q26" s="66">
        <v>0</v>
      </c>
      <c r="R26" s="66">
        <v>11080</v>
      </c>
      <c r="S26" s="66">
        <v>22570</v>
      </c>
      <c r="T26" s="66"/>
      <c r="U26" s="67"/>
      <c r="V26" s="66">
        <v>99398</v>
      </c>
      <c r="W26" s="66"/>
    </row>
    <row r="27" spans="1:23" x14ac:dyDescent="0.3">
      <c r="A27" s="67">
        <v>601009</v>
      </c>
      <c r="C27" s="66">
        <v>8145</v>
      </c>
      <c r="D27" s="66"/>
      <c r="E27" s="66">
        <v>0</v>
      </c>
      <c r="F27" s="66">
        <v>8145</v>
      </c>
      <c r="G27" s="66"/>
      <c r="H27" s="66">
        <v>0</v>
      </c>
      <c r="I27" s="66">
        <v>0</v>
      </c>
      <c r="J27" s="66"/>
      <c r="K27" s="66">
        <v>0</v>
      </c>
      <c r="L27" s="66">
        <v>0</v>
      </c>
      <c r="M27" s="66"/>
      <c r="N27" s="66">
        <v>500</v>
      </c>
      <c r="O27" s="66">
        <v>10750</v>
      </c>
      <c r="P27" s="66"/>
      <c r="Q27" s="66">
        <v>10500</v>
      </c>
      <c r="R27" s="66">
        <v>2500</v>
      </c>
      <c r="S27" s="66">
        <v>8640</v>
      </c>
      <c r="T27" s="66"/>
      <c r="U27" s="67"/>
      <c r="V27" s="66">
        <v>49180</v>
      </c>
      <c r="W27" s="66"/>
    </row>
    <row r="28" spans="1:23" x14ac:dyDescent="0.3">
      <c r="A28" s="67" t="s">
        <v>4</v>
      </c>
      <c r="C28" s="66">
        <v>46027.4</v>
      </c>
      <c r="D28" s="66"/>
      <c r="E28" s="66">
        <v>70944.259999999995</v>
      </c>
      <c r="F28" s="66">
        <v>219948.72</v>
      </c>
      <c r="G28" s="66"/>
      <c r="H28" s="66">
        <v>101702.65000000001</v>
      </c>
      <c r="I28" s="66">
        <v>157963.5</v>
      </c>
      <c r="J28" s="66"/>
      <c r="K28" s="66">
        <v>198819</v>
      </c>
      <c r="L28" s="66">
        <v>139926.5</v>
      </c>
      <c r="M28" s="66"/>
      <c r="N28" s="66">
        <v>89012.125</v>
      </c>
      <c r="O28" s="66">
        <v>189595.14</v>
      </c>
      <c r="P28" s="66"/>
      <c r="Q28" s="66">
        <v>235158.88</v>
      </c>
      <c r="R28" s="66">
        <v>239681.36</v>
      </c>
      <c r="S28" s="66">
        <v>251304.54</v>
      </c>
      <c r="T28" s="66"/>
      <c r="U28" s="67"/>
      <c r="V28" s="66"/>
      <c r="W28" s="66"/>
    </row>
  </sheetData>
  <autoFilter ref="A3:A12" xr:uid="{BAF129B9-44D9-47DB-86DB-BC59E8CABC26}"/>
  <mergeCells count="9">
    <mergeCell ref="R2:T2"/>
    <mergeCell ref="U2:W2"/>
    <mergeCell ref="X2:Z2"/>
    <mergeCell ref="AA2:AC2"/>
    <mergeCell ref="C2:E2"/>
    <mergeCell ref="F2:H2"/>
    <mergeCell ref="I2:K2"/>
    <mergeCell ref="L2:N2"/>
    <mergeCell ref="O2:Q2"/>
  </mergeCells>
  <phoneticPr fontId="3" type="noConversion"/>
  <pageMargins left="0.7" right="0.7" top="0.75" bottom="0.75" header="0.3" footer="0.3"/>
  <pageSetup paperSize="9" orientation="portrait" r:id="rId1"/>
  <headerFooter>
    <oddHeader>&amp;L&amp;"Calibri"&amp;12&amp;K00B294Interne-Proprietary&amp;1#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Dépenses Mensuelles Presta</vt:lpstr>
      <vt:lpstr>Suivi Matériels 2022</vt:lpstr>
      <vt:lpstr>Engagés (Facturés) 2022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Royer, Elodie</dc:creator>
  <cp:lastModifiedBy>Royer, Elodie</cp:lastModifiedBy>
  <dcterms:created xsi:type="dcterms:W3CDTF">2021-12-23T11:25:24Z</dcterms:created>
  <dcterms:modified xsi:type="dcterms:W3CDTF">2022-01-21T10:21:36Z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fd1e3ad-c799-4853-a6fa-a1843e00f4cc_Enabled">
    <vt:lpwstr>true</vt:lpwstr>
  </property>
  <property fmtid="{D5CDD505-2E9C-101B-9397-08002B2CF9AE}" pid="3" name="MSIP_Label_afd1e3ad-c799-4853-a6fa-a1843e00f4cc_SetDate">
    <vt:lpwstr>2021-12-23T11:26:12Z</vt:lpwstr>
  </property>
  <property fmtid="{D5CDD505-2E9C-101B-9397-08002B2CF9AE}" pid="4" name="MSIP_Label_afd1e3ad-c799-4853-a6fa-a1843e00f4cc_Method">
    <vt:lpwstr>Privileged</vt:lpwstr>
  </property>
  <property fmtid="{D5CDD505-2E9C-101B-9397-08002B2CF9AE}" pid="5" name="MSIP_Label_afd1e3ad-c799-4853-a6fa-a1843e00f4cc_Name">
    <vt:lpwstr>French - Proprietary</vt:lpwstr>
  </property>
  <property fmtid="{D5CDD505-2E9C-101B-9397-08002B2CF9AE}" pid="6" name="MSIP_Label_afd1e3ad-c799-4853-a6fa-a1843e00f4cc_SiteId">
    <vt:lpwstr>a00de4ec-48a8-43a6-be74-e31274e2060d</vt:lpwstr>
  </property>
  <property fmtid="{D5CDD505-2E9C-101B-9397-08002B2CF9AE}" pid="7" name="MSIP_Label_afd1e3ad-c799-4853-a6fa-a1843e00f4cc_ActionId">
    <vt:lpwstr>8725851a-c5fb-48f6-b686-664cba237718</vt:lpwstr>
  </property>
  <property fmtid="{D5CDD505-2E9C-101B-9397-08002B2CF9AE}" pid="8" name="MSIP_Label_afd1e3ad-c799-4853-a6fa-a1843e00f4cc_ContentBits">
    <vt:lpwstr>1</vt:lpwstr>
  </property>
  <property fmtid="{D5CDD505-2E9C-101B-9397-08002B2CF9AE}" pid="9" name="MerckAIPLabel">
    <vt:lpwstr>Proprietary</vt:lpwstr>
  </property>
  <property fmtid="{D5CDD505-2E9C-101B-9397-08002B2CF9AE}" pid="10" name="MerckAIPDataExchange">
    <vt:lpwstr>!MRKMIP@Proprietary</vt:lpwstr>
  </property>
</Properties>
</file>