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drive.merck.com/personal/royerel_merck_com/Documents/Desktop/PERSO/"/>
    </mc:Choice>
  </mc:AlternateContent>
  <xr:revisionPtr revIDLastSave="63" documentId="13_ncr:1_{B20EBC44-3912-45A0-BB0F-2E729D5A3EE5}" xr6:coauthVersionLast="46" xr6:coauthVersionMax="46" xr10:uidLastSave="{4E6A8A45-DF5D-45F9-B2F3-11C72032AA9F}"/>
  <bookViews>
    <workbookView xWindow="-110" yWindow="-110" windowWidth="19420" windowHeight="10420" tabRatio="732" activeTab="2" xr2:uid="{BC3773B7-0E19-4C03-8F70-0D71114BDE8F}"/>
  </bookViews>
  <sheets>
    <sheet name="Suivi du temps presta 2022" sheetId="2" r:id="rId1"/>
    <sheet name="Dépenses 601004" sheetId="7" r:id="rId2"/>
    <sheet name="Dépenses 601000 " sheetId="1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3" i="12" l="1"/>
  <c r="N13" i="12"/>
  <c r="M13" i="12"/>
  <c r="L13" i="12"/>
  <c r="K13" i="12"/>
  <c r="J13" i="12"/>
  <c r="I13" i="12"/>
  <c r="H13" i="12"/>
  <c r="G13" i="12"/>
  <c r="F13" i="12"/>
  <c r="E13" i="12"/>
  <c r="D13" i="12"/>
  <c r="Q13" i="12" s="1"/>
  <c r="Q12" i="12"/>
  <c r="O14" i="7"/>
  <c r="N14" i="7"/>
  <c r="M14" i="7"/>
  <c r="L14" i="7"/>
  <c r="K14" i="7"/>
  <c r="J14" i="7"/>
  <c r="I14" i="7"/>
  <c r="H14" i="7"/>
  <c r="G14" i="7"/>
  <c r="F14" i="7"/>
  <c r="E14" i="7"/>
  <c r="D14" i="7"/>
  <c r="Q13" i="7"/>
  <c r="Q10" i="7"/>
  <c r="Q9" i="7"/>
  <c r="Q8" i="7"/>
  <c r="M22" i="2"/>
  <c r="I22" i="2"/>
  <c r="J22" i="2" s="1"/>
  <c r="M21" i="2"/>
  <c r="I21" i="2"/>
  <c r="J21" i="2" s="1"/>
  <c r="M20" i="2"/>
  <c r="I20" i="2"/>
  <c r="J20" i="2" s="1"/>
  <c r="M19" i="2"/>
  <c r="I19" i="2"/>
  <c r="J19" i="2" s="1"/>
  <c r="M18" i="2"/>
  <c r="I18" i="2"/>
  <c r="J18" i="2" s="1"/>
  <c r="M17" i="2"/>
  <c r="I17" i="2"/>
  <c r="J17" i="2" s="1"/>
  <c r="M16" i="2"/>
  <c r="I16" i="2"/>
  <c r="J16" i="2" s="1"/>
  <c r="M15" i="2"/>
  <c r="I15" i="2"/>
  <c r="J15" i="2" s="1"/>
  <c r="M14" i="2"/>
  <c r="I14" i="2"/>
  <c r="J14" i="2" s="1"/>
  <c r="M13" i="2"/>
  <c r="I13" i="2"/>
  <c r="J13" i="2" s="1"/>
  <c r="M12" i="2"/>
  <c r="I12" i="2"/>
  <c r="J12" i="2" s="1"/>
  <c r="M11" i="2"/>
  <c r="I11" i="2"/>
  <c r="J11" i="2" s="1"/>
  <c r="M10" i="2"/>
  <c r="I10" i="2"/>
  <c r="J10" i="2" s="1"/>
  <c r="M9" i="2"/>
  <c r="I9" i="2"/>
  <c r="J9" i="2" s="1"/>
  <c r="M8" i="2"/>
  <c r="I8" i="2"/>
  <c r="J8" i="2" s="1"/>
  <c r="M7" i="2"/>
  <c r="I7" i="2"/>
  <c r="J7" i="2" s="1"/>
  <c r="M6" i="2"/>
  <c r="I6" i="2"/>
  <c r="J6" i="2" s="1"/>
  <c r="M5" i="2"/>
  <c r="I5" i="2"/>
  <c r="J5" i="2" s="1"/>
  <c r="M4" i="2"/>
  <c r="I4" i="2"/>
  <c r="J4" i="2" s="1"/>
  <c r="M3" i="2"/>
  <c r="I3" i="2"/>
  <c r="J3" i="2" s="1"/>
  <c r="Q14" i="7" l="1"/>
</calcChain>
</file>

<file path=xl/sharedStrings.xml><?xml version="1.0" encoding="utf-8"?>
<sst xmlns="http://schemas.openxmlformats.org/spreadsheetml/2006/main" count="95" uniqueCount="61">
  <si>
    <t>Budget</t>
  </si>
  <si>
    <t>PO</t>
  </si>
  <si>
    <t>Société</t>
  </si>
  <si>
    <t>Désignation</t>
  </si>
  <si>
    <t>Prestataires</t>
  </si>
  <si>
    <t>PO-21-1161-01158</t>
  </si>
  <si>
    <t>PO-21-1161-01111</t>
  </si>
  <si>
    <t>PO-21-1161-01137</t>
  </si>
  <si>
    <t>PO-21-1161-01165</t>
  </si>
  <si>
    <t>PO-21-1161-01159</t>
  </si>
  <si>
    <t>PO-21-1161-01126</t>
  </si>
  <si>
    <t>PO-21-1161-01035</t>
  </si>
  <si>
    <t>PO-21-1161-01161</t>
  </si>
  <si>
    <t>PO-21-1161-01125</t>
  </si>
  <si>
    <t>PO-21-1161-01169</t>
  </si>
  <si>
    <t>PO-21-1161-01177</t>
  </si>
  <si>
    <t>PO-22-1161-00039</t>
  </si>
  <si>
    <t>PO-22-1161-00038</t>
  </si>
  <si>
    <t>TJM</t>
  </si>
  <si>
    <t>Jours</t>
  </si>
  <si>
    <t>CP</t>
  </si>
  <si>
    <t>JT</t>
  </si>
  <si>
    <t>JR</t>
  </si>
  <si>
    <t>Début</t>
  </si>
  <si>
    <t>Fin</t>
  </si>
  <si>
    <t>Total</t>
  </si>
  <si>
    <t>janvier-22</t>
  </si>
  <si>
    <t>févr.-22</t>
  </si>
  <si>
    <t>mars-21</t>
  </si>
  <si>
    <t>avril-22</t>
  </si>
  <si>
    <t>mai-22</t>
  </si>
  <si>
    <t>juin-22</t>
  </si>
  <si>
    <t>juillet-22</t>
  </si>
  <si>
    <t>août-22</t>
  </si>
  <si>
    <t>sept.-22</t>
  </si>
  <si>
    <t>octobre-22</t>
  </si>
  <si>
    <t>nov.-22</t>
  </si>
  <si>
    <t>déc.-22</t>
  </si>
  <si>
    <t>Projet - Information</t>
  </si>
  <si>
    <t>Dépenses mensuelles</t>
  </si>
  <si>
    <t>Nom du projet:</t>
  </si>
  <si>
    <r>
      <rPr>
        <b/>
        <u/>
        <sz val="10"/>
        <rFont val="Arial"/>
        <family val="2"/>
      </rPr>
      <t>Objectif</t>
    </r>
    <r>
      <rPr>
        <sz val="11"/>
        <color theme="1"/>
        <rFont val="Calibri"/>
        <family val="2"/>
        <scheme val="minor"/>
      </rPr>
      <t>: calculer le total prévisionnel des coûts par mois pour la durée du projet pour report</t>
    </r>
    <r>
      <rPr>
        <sz val="10"/>
        <rFont val="Arial"/>
        <family val="2"/>
      </rPr>
      <t xml:space="preserve"> au Global FAREVA.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</si>
  <si>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</si>
  <si>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</si>
  <si>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</si>
  <si>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</si>
  <si>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</si>
  <si>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</si>
  <si>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</si>
  <si>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</si>
  <si>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</si>
  <si>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</si>
  <si>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</si>
  <si>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</si>
  <si>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:</t>
  </si>
  <si>
    <t>total mois/mois</t>
  </si>
  <si>
    <t>DUPONT</t>
  </si>
  <si>
    <t>JACQUES</t>
  </si>
  <si>
    <t>TINTIN</t>
  </si>
  <si>
    <t>MILOU</t>
  </si>
  <si>
    <t>nombres de jours travaillés par mois X TJM pour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</si>
</sst>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[$-40C]mmmm\-yy;@"/>
    <numFmt numFmtId="167" formatCode="[$-40C]mmm\-yy;@"/>
    <numFmt numFmtId="168" formatCode="_-* #,##0\ &quot;€&quot;_-;\-* #,##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indexed="9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  <font>
      <b/>
      <sz val="10"/>
      <color indexed="9"/>
      <name val="Calibri"/>
      <family val="2"/>
      <scheme val="minor"/>
    </font>
    <font>
      <b/>
      <u/>
      <sz val="10"/>
      <color theme="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9082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2" fontId="0" fillId="0" borderId="0" xfId="0" applyNumberFormat="1"/>
    <xf numFmtId="2" fontId="5" fillId="0" borderId="0" xfId="0" applyNumberFormat="1" applyFont="1"/>
    <xf numFmtId="14" fontId="6" fillId="0" borderId="0" xfId="0" applyNumberFormat="1" applyFont="1" applyAlignment="1">
      <alignment horizontal="left"/>
    </xf>
    <xf numFmtId="44" fontId="0" fillId="0" borderId="0" xfId="1" applyFont="1"/>
    <xf numFmtId="165" fontId="0" fillId="0" borderId="0" xfId="0" applyNumberFormat="1" applyAlignment="1">
      <alignment horizontal="left"/>
    </xf>
    <xf numFmtId="14" fontId="7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0" fontId="4" fillId="0" borderId="0" xfId="0" applyFont="1" applyAlignment="1">
      <alignment horizontal="left"/>
    </xf>
    <xf numFmtId="165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left"/>
    </xf>
    <xf numFmtId="0" fontId="4" fillId="0" borderId="0" xfId="0" applyFont="1"/>
    <xf numFmtId="14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left"/>
    </xf>
    <xf numFmtId="164" fontId="0" fillId="0" borderId="0" xfId="0" applyNumberFormat="1" applyAlignment="1">
      <alignment horizontal="center"/>
    </xf>
    <xf numFmtId="0" fontId="9" fillId="0" borderId="0" xfId="0" applyFont="1"/>
    <xf numFmtId="2" fontId="4" fillId="2" borderId="0" xfId="0" applyNumberFormat="1" applyFont="1" applyFill="1" applyAlignment="1">
      <alignment horizontal="left"/>
    </xf>
    <xf numFmtId="49" fontId="4" fillId="0" borderId="0" xfId="0" applyNumberFormat="1" applyFont="1" applyAlignment="1">
      <alignment horizontal="left"/>
    </xf>
    <xf numFmtId="2" fontId="4" fillId="3" borderId="0" xfId="0" applyNumberFormat="1" applyFont="1" applyFill="1" applyAlignment="1">
      <alignment horizontal="left"/>
    </xf>
    <xf numFmtId="2" fontId="4" fillId="4" borderId="0" xfId="0" applyNumberFormat="1" applyFont="1" applyFill="1" applyAlignment="1">
      <alignment horizontal="left"/>
    </xf>
    <xf numFmtId="166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0" fontId="13" fillId="0" borderId="0" xfId="0" applyFont="1"/>
    <xf numFmtId="0" fontId="0" fillId="0" borderId="1" xfId="0" applyBorder="1"/>
    <xf numFmtId="0" fontId="15" fillId="5" borderId="1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left"/>
    </xf>
    <xf numFmtId="168" fontId="17" fillId="0" borderId="1" xfId="1" applyNumberFormat="1" applyFont="1" applyBorder="1" applyAlignment="1">
      <alignment horizontal="center"/>
    </xf>
    <xf numFmtId="168" fontId="17" fillId="7" borderId="1" xfId="1" applyNumberFormat="1" applyFont="1" applyFill="1" applyBorder="1" applyAlignment="1">
      <alignment horizontal="center"/>
    </xf>
    <xf numFmtId="168" fontId="17" fillId="0" borderId="3" xfId="1" applyNumberFormat="1" applyFont="1" applyBorder="1" applyAlignment="1">
      <alignment horizontal="center"/>
    </xf>
    <xf numFmtId="168" fontId="17" fillId="8" borderId="1" xfId="1" applyNumberFormat="1" applyFont="1" applyFill="1" applyBorder="1" applyAlignment="1">
      <alignment horizontal="center"/>
    </xf>
    <xf numFmtId="168" fontId="17" fillId="0" borderId="0" xfId="1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left"/>
    </xf>
    <xf numFmtId="0" fontId="7" fillId="0" borderId="4" xfId="0" applyFont="1" applyBorder="1" applyAlignment="1">
      <alignment horizontal="left"/>
    </xf>
    <xf numFmtId="0" fontId="3" fillId="9" borderId="4" xfId="0" applyFont="1" applyFill="1" applyBorder="1" applyAlignment="1">
      <alignment horizontal="left"/>
    </xf>
    <xf numFmtId="168" fontId="18" fillId="0" borderId="1" xfId="1" applyNumberFormat="1" applyFont="1" applyBorder="1" applyAlignment="1">
      <alignment horizontal="center"/>
    </xf>
    <xf numFmtId="164" fontId="19" fillId="0" borderId="0" xfId="0" applyNumberFormat="1" applyFont="1" applyAlignment="1">
      <alignment horizontal="left"/>
    </xf>
  </cellXfs>
  <cellStyles count="2">
    <cellStyle name="Monétaire" xfId="1" builtinId="4"/>
    <cellStyle name="Normal" xfId="0" builtinId="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font>
        <b/>
      </font>
      <numFmt numFmtId="164" formatCode="_-* #,##0.00\ [$€-40C]_-;\-* #,##0.00\ [$€-40C]_-;_-* &quot;-&quot;??\ [$€-40C]_-;_-@_-"/>
      <alignment horizontal="left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</font>
      <alignment horizontal="left" textRotation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7EE688-D1ED-401C-80A6-DFD4313371B5}" name="BDD_PRESTA_ESTIME3" displayName="BDD_PRESTA_ESTIME3" ref="A2:Y23" totalsRowCount="1" headerRowDxfId="52" dataDxfId="51" totalsRowDxfId="50">
  <autoFilter ref="A2:Y22" xr:uid="{00000000-0009-0000-0100-000003000000}"/>
  <tableColumns count="25">
    <tableColumn id="1" xr3:uid="{E0950A63-DA2A-4E31-9A20-FFA9F4A4471A}" name="Budget" dataDxfId="49" totalsRowDxfId="24"/>
    <tableColumn id="2" xr3:uid="{C5FBCD26-9376-491F-9587-7EB80C81EEB5}" name="PO" dataDxfId="48" totalsRowDxfId="23"/>
    <tableColumn id="28" xr3:uid="{15D8B8DC-CA11-4282-AD23-50B7FFDDEEC8}" name="Société" dataDxfId="47" totalsRowDxfId="22"/>
    <tableColumn id="3" xr3:uid="{1AA1036B-12D4-4ACD-94CD-43E7083D3254}" name="Désignation" dataDxfId="46" totalsRowDxfId="21"/>
    <tableColumn id="4" xr3:uid="{113A8705-FCB3-48C4-93FD-91A656CA5B9C}" name="Prestataires" dataDxfId="45" totalsRowDxfId="20"/>
    <tableColumn id="27" xr3:uid="{F3B8C143-A5C3-45C0-B94F-A79E1FB79770}" name="TJM" dataDxfId="44" totalsRowDxfId="19"/>
    <tableColumn id="6" xr3:uid="{7FC4577C-8FBB-4E10-8776-E3FFD12DA74D}" name="Jours" dataDxfId="43" totalsRowDxfId="18"/>
    <tableColumn id="12" xr3:uid="{9245F70B-67DD-48B1-88CC-6CF32EFE6636}" name="CP" dataDxfId="42" totalsRowDxfId="17"/>
    <tableColumn id="13" xr3:uid="{9EA6BEC9-6F55-43E2-B34F-00B5405CCD88}" name="JT" dataDxfId="41" totalsRowDxfId="16">
      <calculatedColumnFormula>SUM(#REF!)</calculatedColumnFormula>
    </tableColumn>
    <tableColumn id="14" xr3:uid="{F3C31B7E-1471-4233-8A7B-5C8112C51219}" name="JR" dataDxfId="40" totalsRowDxfId="15">
      <calculatedColumnFormula>BDD_PRESTA_ESTIME3[[#This Row],[Jours]]-BDD_PRESTA_ESTIME3[[#This Row],[JT]]</calculatedColumnFormula>
    </tableColumn>
    <tableColumn id="7" xr3:uid="{6529B915-4EAB-4224-B4AF-0B3EA08006D0}" name="Début" dataDxfId="39" totalsRowDxfId="14"/>
    <tableColumn id="8" xr3:uid="{2CAB408C-B48B-43E7-A001-510C2511D1DE}" name="Fin" dataDxfId="38" totalsRowDxfId="13"/>
    <tableColumn id="9" xr3:uid="{A7D638C3-BCE2-428F-A8F2-85D38F044EA6}" name="Total" dataDxfId="37" totalsRowDxfId="12"/>
    <tableColumn id="15" xr3:uid="{98E70F62-D019-4EDB-BEBC-4FE8D83D5D02}" name="janvier-22" dataDxfId="36" totalsRowDxfId="11"/>
    <tableColumn id="16" xr3:uid="{165F5D3A-8CCC-4466-8852-8801488B2DA4}" name="févr.-22" dataDxfId="35" totalsRowDxfId="10"/>
    <tableColumn id="17" xr3:uid="{5F7660A8-B4C3-4739-8F4A-6032223B8A6F}" name="mars-21" dataDxfId="34" totalsRowDxfId="9"/>
    <tableColumn id="18" xr3:uid="{CAC52563-9BD9-4752-A613-97AB317DA9F6}" name="avril-22" dataDxfId="33" totalsRowDxfId="8"/>
    <tableColumn id="19" xr3:uid="{42FE1CC3-F6D3-41FD-9E69-EF0FAB27175D}" name="mai-22" dataDxfId="32" totalsRowDxfId="7"/>
    <tableColumn id="20" xr3:uid="{BA565DF3-F3B5-4A8B-ABB7-5956F908CFC5}" name="juin-22" dataDxfId="31" totalsRowDxfId="6"/>
    <tableColumn id="21" xr3:uid="{F1765EC7-4F27-4342-8C7C-EBE4808070A2}" name="juillet-22" dataDxfId="30" totalsRowDxfId="5"/>
    <tableColumn id="22" xr3:uid="{5A771EFD-77E5-4691-ADC4-62C9A9F4147E}" name="août-22" dataDxfId="29" totalsRowDxfId="4"/>
    <tableColumn id="29" xr3:uid="{945A5481-DF88-4532-BF73-944E5B846881}" name="sept.-22" dataDxfId="28" totalsRowDxfId="3"/>
    <tableColumn id="30" xr3:uid="{359B534D-3DBF-4853-BCC5-50F05E0D1473}" name="octobre-22" dataDxfId="27" totalsRowDxfId="2"/>
    <tableColumn id="31" xr3:uid="{B728BE0E-E32D-489A-98F6-4770CBA76D83}" name="nov.-22" dataDxfId="26" totalsRowDxfId="1"/>
    <tableColumn id="32" xr3:uid="{2B5AA697-F015-4FF4-9C53-4C2D708F0DB5}" name="déc.-22" dataDxfId="25" totalsRow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8CFD4-DA86-4E15-B228-34744635E9A5}">
  <sheetPr codeName="Feuil5">
    <tabColor theme="0"/>
    <pageSetUpPr autoPageBreaks="0"/>
  </sheetPr>
  <dimension ref="A1:Y27"/>
  <sheetViews>
    <sheetView topLeftCell="D1" zoomScaleNormal="100" workbookViewId="0">
      <selection activeCell="N4" sqref="N4:N6"/>
    </sheetView>
  </sheetViews>
  <sheetFormatPr baseColWidth="10" defaultRowHeight="14.5" x14ac:dyDescent="0.35"/>
  <cols>
    <col min="1" max="1" width="32.453125" style="1" customWidth="1"/>
    <col min="2" max="2" width="29.453125" style="2" bestFit="1" customWidth="1"/>
    <col min="3" max="3" width="13.54296875" style="1" customWidth="1"/>
    <col min="4" max="4" width="45" style="1" customWidth="1"/>
    <col min="5" max="5" width="19.7265625" style="3" customWidth="1"/>
    <col min="6" max="6" width="13" style="4" customWidth="1"/>
    <col min="7" max="7" width="10.26953125" style="5" customWidth="1"/>
    <col min="8" max="8" width="7.81640625" style="5" customWidth="1"/>
    <col min="9" max="9" width="11.81640625" style="5" customWidth="1"/>
    <col min="10" max="10" width="9.1796875" style="5" customWidth="1"/>
    <col min="11" max="11" width="12.1796875" style="6" customWidth="1"/>
    <col min="12" max="12" width="10.54296875" style="6" customWidth="1"/>
    <col min="13" max="13" width="15.54296875" style="7" customWidth="1"/>
    <col min="14" max="14" width="12.7265625" style="8" bestFit="1" customWidth="1"/>
    <col min="15" max="21" width="8.6328125" style="8" customWidth="1"/>
    <col min="22" max="25" width="8.6328125" style="9" customWidth="1"/>
    <col min="26" max="26" width="47.1796875" bestFit="1" customWidth="1"/>
  </cols>
  <sheetData>
    <row r="1" spans="1:25" ht="20.149999999999999" customHeight="1" x14ac:dyDescent="0.35">
      <c r="L1" s="10"/>
      <c r="Q1" s="11"/>
      <c r="R1" s="11"/>
      <c r="S1" s="11"/>
      <c r="T1" s="11"/>
    </row>
    <row r="2" spans="1:25" x14ac:dyDescent="0.35">
      <c r="A2" s="1" t="s">
        <v>0</v>
      </c>
      <c r="B2" s="2" t="s">
        <v>1</v>
      </c>
      <c r="C2" s="1" t="s">
        <v>2</v>
      </c>
      <c r="D2" s="12" t="s">
        <v>3</v>
      </c>
      <c r="E2" s="3" t="s">
        <v>4</v>
      </c>
      <c r="F2" s="7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13" t="s">
        <v>23</v>
      </c>
      <c r="L2" s="13" t="s">
        <v>24</v>
      </c>
      <c r="M2" s="7" t="s">
        <v>25</v>
      </c>
      <c r="N2" s="32" t="s">
        <v>26</v>
      </c>
      <c r="O2" s="33" t="s">
        <v>27</v>
      </c>
      <c r="P2" s="33" t="s">
        <v>28</v>
      </c>
      <c r="Q2" s="32" t="s">
        <v>29</v>
      </c>
      <c r="R2" s="33" t="s">
        <v>30</v>
      </c>
      <c r="S2" s="33" t="s">
        <v>31</v>
      </c>
      <c r="T2" s="32" t="s">
        <v>32</v>
      </c>
      <c r="U2" s="33" t="s">
        <v>33</v>
      </c>
      <c r="V2" s="33" t="s">
        <v>34</v>
      </c>
      <c r="W2" s="32" t="s">
        <v>35</v>
      </c>
      <c r="X2" s="33" t="s">
        <v>36</v>
      </c>
      <c r="Y2" s="33" t="s">
        <v>37</v>
      </c>
    </row>
    <row r="3" spans="1:25" s="21" customFormat="1" x14ac:dyDescent="0.35">
      <c r="A3" s="15">
        <v>601004</v>
      </c>
      <c r="B3" t="s">
        <v>5</v>
      </c>
      <c r="C3" s="15"/>
      <c r="D3" s="16"/>
      <c r="E3" s="17" t="s">
        <v>56</v>
      </c>
      <c r="F3" s="54">
        <v>680</v>
      </c>
      <c r="G3" s="19">
        <v>60</v>
      </c>
      <c r="H3" s="19"/>
      <c r="I3" s="19">
        <f>SUM(BDD_PRESTA_ESTIME3[[#This Row],[janvier-22]:[déc.-22]])</f>
        <v>12</v>
      </c>
      <c r="J3" s="19">
        <f>BDD_PRESTA_ESTIME3[[#This Row],[Jours]]-BDD_PRESTA_ESTIME3[[#This Row],[JT]]</f>
        <v>48</v>
      </c>
      <c r="K3" s="13">
        <v>44564</v>
      </c>
      <c r="L3" s="13">
        <v>44645</v>
      </c>
      <c r="M3" s="18">
        <f>BDD_PRESTA_ESTIME3[[#This Row],[Jours]]*BDD_PRESTA_ESTIME3[[#This Row],[TJM]]</f>
        <v>40800</v>
      </c>
      <c r="N3" s="25">
        <v>12</v>
      </c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s="21" customFormat="1" x14ac:dyDescent="0.35">
      <c r="A4" s="15">
        <v>601000</v>
      </c>
      <c r="B4" t="s">
        <v>6</v>
      </c>
      <c r="C4" s="15"/>
      <c r="D4" s="16"/>
      <c r="E4" s="17" t="s">
        <v>57</v>
      </c>
      <c r="F4" s="54">
        <v>650</v>
      </c>
      <c r="G4" s="19">
        <v>12</v>
      </c>
      <c r="H4" s="19"/>
      <c r="I4" s="19">
        <f>SUM(BDD_PRESTA_ESTIME3[[#This Row],[janvier-22]:[déc.-22]])</f>
        <v>8</v>
      </c>
      <c r="J4" s="19">
        <f>BDD_PRESTA_ESTIME3[[#This Row],[Jours]]-BDD_PRESTA_ESTIME3[[#This Row],[JT]]</f>
        <v>4</v>
      </c>
      <c r="K4" s="13">
        <v>44562</v>
      </c>
      <c r="L4" s="13">
        <v>44651</v>
      </c>
      <c r="M4" s="18">
        <f>BDD_PRESTA_ESTIME3[[#This Row],[Jours]]*BDD_PRESTA_ESTIME3[[#This Row],[TJM]]</f>
        <v>7800</v>
      </c>
      <c r="N4" s="25">
        <v>8</v>
      </c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</row>
    <row r="5" spans="1:25" x14ac:dyDescent="0.35">
      <c r="A5" s="1">
        <v>601079</v>
      </c>
      <c r="B5" t="s">
        <v>7</v>
      </c>
      <c r="D5" s="12"/>
      <c r="E5" s="3" t="s">
        <v>58</v>
      </c>
      <c r="F5" s="54">
        <v>460</v>
      </c>
      <c r="G5" s="5">
        <v>63</v>
      </c>
      <c r="I5" s="5">
        <f>SUM(BDD_PRESTA_ESTIME3[[#This Row],[janvier-22]:[déc.-22]])</f>
        <v>6</v>
      </c>
      <c r="J5" s="5">
        <f>BDD_PRESTA_ESTIME3[[#This Row],[Jours]]-BDD_PRESTA_ESTIME3[[#This Row],[JT]]</f>
        <v>57</v>
      </c>
      <c r="K5" s="22">
        <v>44566</v>
      </c>
      <c r="L5" s="22">
        <v>44651</v>
      </c>
      <c r="M5" s="7">
        <f>BDD_PRESTA_ESTIME3[[#This Row],[Jours]]*BDD_PRESTA_ESTIME3[[#This Row],[TJM]]</f>
        <v>28980</v>
      </c>
      <c r="N5" s="25">
        <v>6</v>
      </c>
      <c r="O5" s="14"/>
      <c r="P5" s="14"/>
      <c r="Q5" s="14"/>
      <c r="R5" s="14"/>
      <c r="S5" s="14"/>
      <c r="T5" s="14"/>
      <c r="U5" s="14"/>
      <c r="V5" s="20"/>
      <c r="W5" s="20"/>
      <c r="X5" s="20"/>
      <c r="Y5" s="14"/>
    </row>
    <row r="6" spans="1:25" s="21" customFormat="1" x14ac:dyDescent="0.35">
      <c r="A6" s="15">
        <v>601005</v>
      </c>
      <c r="B6" t="s">
        <v>8</v>
      </c>
      <c r="C6" s="15"/>
      <c r="D6" s="16"/>
      <c r="E6" s="17" t="s">
        <v>59</v>
      </c>
      <c r="F6" s="54">
        <v>591.6</v>
      </c>
      <c r="G6" s="19">
        <v>17</v>
      </c>
      <c r="H6" s="19"/>
      <c r="I6" s="19">
        <f>SUM(BDD_PRESTA_ESTIME3[[#This Row],[janvier-22]:[déc.-22]])</f>
        <v>14</v>
      </c>
      <c r="J6" s="19">
        <f>BDD_PRESTA_ESTIME3[[#This Row],[Jours]]-BDD_PRESTA_ESTIME3[[#This Row],[JT]]</f>
        <v>3</v>
      </c>
      <c r="K6" s="13">
        <v>44562</v>
      </c>
      <c r="L6" s="13">
        <v>44651</v>
      </c>
      <c r="M6" s="18">
        <f>BDD_PRESTA_ESTIME3[[#This Row],[Jours]]*BDD_PRESTA_ESTIME3[[#This Row],[TJM]]</f>
        <v>10057.200000000001</v>
      </c>
      <c r="N6" s="25">
        <v>14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 s="21" customFormat="1" x14ac:dyDescent="0.35">
      <c r="A7" s="15">
        <v>601004</v>
      </c>
      <c r="B7" t="s">
        <v>8</v>
      </c>
      <c r="C7" s="15"/>
      <c r="D7" s="16"/>
      <c r="E7" s="17"/>
      <c r="F7" s="18">
        <v>591.6</v>
      </c>
      <c r="G7" s="19">
        <v>18</v>
      </c>
      <c r="H7" s="19"/>
      <c r="I7" s="19">
        <f>SUM(BDD_PRESTA_ESTIME3[[#This Row],[janvier-22]:[déc.-22]])</f>
        <v>0</v>
      </c>
      <c r="J7" s="19">
        <f>BDD_PRESTA_ESTIME3[[#This Row],[Jours]]-BDD_PRESTA_ESTIME3[[#This Row],[JT]]</f>
        <v>18</v>
      </c>
      <c r="K7" s="13">
        <v>44562</v>
      </c>
      <c r="L7" s="13">
        <v>44651</v>
      </c>
      <c r="M7" s="18">
        <f>BDD_PRESTA_ESTIME3[[#This Row],[Jours]]*BDD_PRESTA_ESTIME3[[#This Row],[TJM]]</f>
        <v>10648.800000000001</v>
      </c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 s="21" customFormat="1" x14ac:dyDescent="0.35">
      <c r="A8" s="15">
        <v>601000</v>
      </c>
      <c r="B8" t="s">
        <v>8</v>
      </c>
      <c r="C8" s="15"/>
      <c r="D8" s="16"/>
      <c r="E8" s="17"/>
      <c r="F8" s="18">
        <v>591.6</v>
      </c>
      <c r="G8" s="19">
        <v>17</v>
      </c>
      <c r="H8" s="19"/>
      <c r="I8" s="19">
        <f>SUM(BDD_PRESTA_ESTIME3[[#This Row],[janvier-22]:[déc.-22]])</f>
        <v>0</v>
      </c>
      <c r="J8" s="19">
        <f>BDD_PRESTA_ESTIME3[[#This Row],[Jours]]-BDD_PRESTA_ESTIME3[[#This Row],[JT]]</f>
        <v>17</v>
      </c>
      <c r="K8" s="13">
        <v>44562</v>
      </c>
      <c r="L8" s="13">
        <v>44651</v>
      </c>
      <c r="M8" s="18">
        <f>BDD_PRESTA_ESTIME3[[#This Row],[Jours]]*BDD_PRESTA_ESTIME3[[#This Row],[TJM]]</f>
        <v>10057.200000000001</v>
      </c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 x14ac:dyDescent="0.35">
      <c r="A9" s="1">
        <v>601079</v>
      </c>
      <c r="B9" t="s">
        <v>14</v>
      </c>
      <c r="D9" s="12"/>
      <c r="F9" s="7">
        <v>700</v>
      </c>
      <c r="G9" s="5">
        <v>25</v>
      </c>
      <c r="I9" s="23">
        <f>SUM(BDD_PRESTA_ESTIME3[[#This Row],[janvier-22]:[déc.-22]])</f>
        <v>0</v>
      </c>
      <c r="J9" s="24">
        <f>BDD_PRESTA_ESTIME3[[#This Row],[Jours]]-BDD_PRESTA_ESTIME3[[#This Row],[JT]]</f>
        <v>25</v>
      </c>
      <c r="K9" s="22">
        <v>44562</v>
      </c>
      <c r="L9" s="22">
        <v>44651</v>
      </c>
      <c r="M9" s="18">
        <f>BDD_PRESTA_ESTIME3[[#This Row],[Jours]]*BDD_PRESTA_ESTIME3[[#This Row],[TJM]]</f>
        <v>17500</v>
      </c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s="21" customFormat="1" x14ac:dyDescent="0.35">
      <c r="A10" s="15">
        <v>601005</v>
      </c>
      <c r="B10" s="21" t="s">
        <v>14</v>
      </c>
      <c r="C10" s="15"/>
      <c r="D10" s="16"/>
      <c r="E10" s="17"/>
      <c r="F10" s="18">
        <v>700</v>
      </c>
      <c r="G10" s="19">
        <v>25</v>
      </c>
      <c r="H10" s="19"/>
      <c r="I10" s="19">
        <f>SUM(BDD_PRESTA_ESTIME3[[#This Row],[janvier-22]:[déc.-22]])</f>
        <v>0</v>
      </c>
      <c r="J10" s="19">
        <f>BDD_PRESTA_ESTIME3[[#This Row],[Jours]]-BDD_PRESTA_ESTIME3[[#This Row],[JT]]</f>
        <v>25</v>
      </c>
      <c r="K10" s="13">
        <v>44562</v>
      </c>
      <c r="L10" s="13">
        <v>44651</v>
      </c>
      <c r="M10" s="18">
        <f>BDD_PRESTA_ESTIME3[[#This Row],[Jours]]*BDD_PRESTA_ESTIME3[[#This Row],[TJM]]</f>
        <v>17500</v>
      </c>
      <c r="N10" s="20"/>
      <c r="O10" s="20"/>
      <c r="P10" s="20"/>
      <c r="Q10" s="20"/>
      <c r="R10" s="20"/>
      <c r="S10" s="20"/>
      <c r="T10" s="20"/>
      <c r="U10" s="20"/>
      <c r="V10" s="28"/>
      <c r="W10" s="28"/>
      <c r="X10" s="20"/>
      <c r="Y10" s="20"/>
    </row>
    <row r="11" spans="1:25" s="21" customFormat="1" x14ac:dyDescent="0.35">
      <c r="A11" s="15">
        <v>601004</v>
      </c>
      <c r="B11" s="29" t="s">
        <v>17</v>
      </c>
      <c r="C11" s="15"/>
      <c r="D11" s="16"/>
      <c r="E11" s="17"/>
      <c r="F11" s="18">
        <v>545</v>
      </c>
      <c r="G11" s="19">
        <v>60</v>
      </c>
      <c r="H11" s="19"/>
      <c r="I11" s="19">
        <f>SUM(BDD_PRESTA_ESTIME3[[#This Row],[janvier-22]:[déc.-22]])</f>
        <v>0</v>
      </c>
      <c r="J11" s="19">
        <f>BDD_PRESTA_ESTIME3[[#This Row],[Jours]]-BDD_PRESTA_ESTIME3[[#This Row],[JT]]</f>
        <v>60</v>
      </c>
      <c r="K11" s="13">
        <v>44562</v>
      </c>
      <c r="L11" s="13">
        <v>44651</v>
      </c>
      <c r="M11" s="18">
        <f>BDD_PRESTA_ESTIME3[[#This Row],[Jours]]*BDD_PRESTA_ESTIME3[[#This Row],[TJM]]</f>
        <v>32700</v>
      </c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25" s="21" customFormat="1" x14ac:dyDescent="0.35">
      <c r="A12" s="15">
        <v>601000</v>
      </c>
      <c r="B12" s="21" t="s">
        <v>9</v>
      </c>
      <c r="C12" s="15"/>
      <c r="E12" s="17"/>
      <c r="F12" s="18">
        <v>530</v>
      </c>
      <c r="G12" s="19"/>
      <c r="H12" s="19"/>
      <c r="I12" s="19">
        <f>SUM(BDD_PRESTA_ESTIME3[[#This Row],[janvier-22]:[déc.-22]])</f>
        <v>0</v>
      </c>
      <c r="J12" s="19">
        <f>BDD_PRESTA_ESTIME3[[#This Row],[Jours]]-BDD_PRESTA_ESTIME3[[#This Row],[JT]]</f>
        <v>0</v>
      </c>
      <c r="K12" s="13">
        <v>44562</v>
      </c>
      <c r="L12" s="13">
        <v>44809</v>
      </c>
      <c r="M12" s="18">
        <f>BDD_PRESTA_ESTIME3[[#This Row],[Jours]]*BDD_PRESTA_ESTIME3[[#This Row],[TJM]]</f>
        <v>0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s="21" customFormat="1" x14ac:dyDescent="0.35">
      <c r="A13" s="1">
        <v>601079</v>
      </c>
      <c r="B13" s="21" t="s">
        <v>9</v>
      </c>
      <c r="C13" s="15"/>
      <c r="E13" s="17"/>
      <c r="F13" s="18">
        <v>600</v>
      </c>
      <c r="G13" s="19"/>
      <c r="H13" s="19"/>
      <c r="I13" s="19">
        <f>SUM(BDD_PRESTA_ESTIME3[[#This Row],[janvier-22]:[déc.-22]])</f>
        <v>0</v>
      </c>
      <c r="J13" s="19">
        <f>BDD_PRESTA_ESTIME3[[#This Row],[Jours]]-BDD_PRESTA_ESTIME3[[#This Row],[JT]]</f>
        <v>0</v>
      </c>
      <c r="K13" s="13">
        <v>44562</v>
      </c>
      <c r="L13" s="13">
        <v>44809</v>
      </c>
      <c r="M13" s="18">
        <f>BDD_PRESTA_ESTIME3[[#This Row],[Jours]]*BDD_PRESTA_ESTIME3[[#This Row],[TJM]]</f>
        <v>0</v>
      </c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 s="21" customFormat="1" x14ac:dyDescent="0.35">
      <c r="A14" s="15">
        <v>601005</v>
      </c>
      <c r="B14" s="21" t="s">
        <v>16</v>
      </c>
      <c r="C14" s="15"/>
      <c r="D14" s="16"/>
      <c r="E14" s="17"/>
      <c r="F14" s="18">
        <v>455</v>
      </c>
      <c r="G14" s="19">
        <v>63</v>
      </c>
      <c r="H14" s="19"/>
      <c r="I14" s="19">
        <f>SUM(BDD_PRESTA_ESTIME3[[#This Row],[janvier-22]:[déc.-22]])</f>
        <v>0</v>
      </c>
      <c r="J14" s="19">
        <f>BDD_PRESTA_ESTIME3[[#This Row],[Jours]]-BDD_PRESTA_ESTIME3[[#This Row],[JT]]</f>
        <v>63</v>
      </c>
      <c r="K14" s="13">
        <v>44563</v>
      </c>
      <c r="L14" s="13">
        <v>44650</v>
      </c>
      <c r="M14" s="18">
        <f>BDD_PRESTA_ESTIME3[[#This Row],[Jours]]*BDD_PRESTA_ESTIME3[[#This Row],[TJM]]</f>
        <v>28665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 s="21" customFormat="1" ht="13.5" customHeight="1" x14ac:dyDescent="0.35">
      <c r="A15" s="15">
        <v>601004</v>
      </c>
      <c r="B15" s="21" t="s">
        <v>15</v>
      </c>
      <c r="C15" s="15"/>
      <c r="D15" s="16"/>
      <c r="E15" s="17"/>
      <c r="F15" s="18">
        <v>435</v>
      </c>
      <c r="G15" s="19">
        <v>30</v>
      </c>
      <c r="H15" s="19"/>
      <c r="I15" s="19">
        <f>SUM(BDD_PRESTA_ESTIME3[[#This Row],[janvier-22]:[déc.-22]])</f>
        <v>0</v>
      </c>
      <c r="J15" s="19">
        <f>BDD_PRESTA_ESTIME3[[#This Row],[Jours]]-BDD_PRESTA_ESTIME3[[#This Row],[JT]]</f>
        <v>30</v>
      </c>
      <c r="K15" s="13">
        <v>44563</v>
      </c>
      <c r="L15" s="13">
        <v>44650</v>
      </c>
      <c r="M15" s="18">
        <f>BDD_PRESTA_ESTIME3[[#This Row],[Jours]]*BDD_PRESTA_ESTIME3[[#This Row],[TJM]]</f>
        <v>13050</v>
      </c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 s="21" customFormat="1" ht="13.5" customHeight="1" x14ac:dyDescent="0.35">
      <c r="A16" s="15">
        <v>601000</v>
      </c>
      <c r="B16" s="21" t="s">
        <v>15</v>
      </c>
      <c r="C16" s="15"/>
      <c r="D16" s="16"/>
      <c r="E16" s="17"/>
      <c r="F16" s="18">
        <v>435</v>
      </c>
      <c r="G16" s="19">
        <v>30</v>
      </c>
      <c r="H16" s="19"/>
      <c r="I16" s="19">
        <f>SUM(BDD_PRESTA_ESTIME3[[#This Row],[janvier-22]:[déc.-22]])</f>
        <v>0</v>
      </c>
      <c r="J16" s="19">
        <f>BDD_PRESTA_ESTIME3[[#This Row],[Jours]]-BDD_PRESTA_ESTIME3[[#This Row],[JT]]</f>
        <v>30</v>
      </c>
      <c r="K16" s="13">
        <v>44563</v>
      </c>
      <c r="L16" s="13">
        <v>44650</v>
      </c>
      <c r="M16" s="18">
        <f>BDD_PRESTA_ESTIME3[[#This Row],[Jours]]*BDD_PRESTA_ESTIME3[[#This Row],[TJM]]</f>
        <v>13050</v>
      </c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21" customFormat="1" x14ac:dyDescent="0.35">
      <c r="A17" s="1">
        <v>601079</v>
      </c>
      <c r="B17" s="21" t="s">
        <v>15</v>
      </c>
      <c r="C17" s="15"/>
      <c r="D17" s="16"/>
      <c r="E17" s="17"/>
      <c r="F17" s="18">
        <v>460</v>
      </c>
      <c r="G17" s="19">
        <v>60</v>
      </c>
      <c r="H17" s="19"/>
      <c r="I17" s="19">
        <f>SUM(BDD_PRESTA_ESTIME3[[#This Row],[janvier-22]:[déc.-22]])</f>
        <v>0</v>
      </c>
      <c r="J17" s="19">
        <f>BDD_PRESTA_ESTIME3[[#This Row],[Jours]]-BDD_PRESTA_ESTIME3[[#This Row],[JT]]</f>
        <v>60</v>
      </c>
      <c r="K17" s="13">
        <v>44562</v>
      </c>
      <c r="L17" s="13">
        <v>44651</v>
      </c>
      <c r="M17" s="18">
        <f>BDD_PRESTA_ESTIME3[[#This Row],[Jours]]*BDD_PRESTA_ESTIME3[[#This Row],[TJM]]</f>
        <v>27600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s="21" customFormat="1" x14ac:dyDescent="0.35">
      <c r="A18" s="15">
        <v>601005</v>
      </c>
      <c r="B18" s="29" t="s">
        <v>10</v>
      </c>
      <c r="C18" s="15"/>
      <c r="D18" s="16"/>
      <c r="E18" s="17"/>
      <c r="F18" s="18">
        <v>510</v>
      </c>
      <c r="G18" s="19">
        <v>32</v>
      </c>
      <c r="H18" s="19"/>
      <c r="I18" s="19">
        <f>SUM(BDD_PRESTA_ESTIME3[[#This Row],[janvier-22]:[déc.-22]])</f>
        <v>0</v>
      </c>
      <c r="J18" s="19">
        <f>BDD_PRESTA_ESTIME3[[#This Row],[Jours]]-BDD_PRESTA_ESTIME3[[#This Row],[JT]]</f>
        <v>32</v>
      </c>
      <c r="K18" s="13">
        <v>44562</v>
      </c>
      <c r="L18" s="13">
        <v>44651</v>
      </c>
      <c r="M18" s="18">
        <f>BDD_PRESTA_ESTIME3[[#This Row],[Jours]]*BDD_PRESTA_ESTIME3[[#This Row],[TJM]]</f>
        <v>16320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21" customFormat="1" x14ac:dyDescent="0.35">
      <c r="A19" s="15">
        <v>601004</v>
      </c>
      <c r="B19" s="29" t="s">
        <v>10</v>
      </c>
      <c r="C19" s="15"/>
      <c r="D19" s="16"/>
      <c r="E19" s="17"/>
      <c r="F19" s="18">
        <v>510</v>
      </c>
      <c r="G19" s="19">
        <v>32</v>
      </c>
      <c r="H19" s="19"/>
      <c r="I19" s="19">
        <f>SUM(BDD_PRESTA_ESTIME3[[#This Row],[janvier-22]:[déc.-22]])</f>
        <v>0</v>
      </c>
      <c r="J19" s="19">
        <f>BDD_PRESTA_ESTIME3[[#This Row],[Jours]]-BDD_PRESTA_ESTIME3[[#This Row],[JT]]</f>
        <v>32</v>
      </c>
      <c r="K19" s="13">
        <v>44562</v>
      </c>
      <c r="L19" s="13">
        <v>44651</v>
      </c>
      <c r="M19" s="18">
        <f>BDD_PRESTA_ESTIME3[[#This Row],[Jours]]*BDD_PRESTA_ESTIME3[[#This Row],[TJM]]</f>
        <v>16320</v>
      </c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21" customFormat="1" x14ac:dyDescent="0.35">
      <c r="A20" s="15">
        <v>601000</v>
      </c>
      <c r="B20" s="29" t="s">
        <v>11</v>
      </c>
      <c r="C20" s="15"/>
      <c r="D20" s="16"/>
      <c r="E20" s="17"/>
      <c r="F20" s="18">
        <v>560</v>
      </c>
      <c r="G20" s="19">
        <v>90</v>
      </c>
      <c r="H20" s="19"/>
      <c r="I20" s="19">
        <f>SUM(BDD_PRESTA_ESTIME3[[#This Row],[janvier-22]:[déc.-22]])</f>
        <v>0</v>
      </c>
      <c r="J20" s="19">
        <f>BDD_PRESTA_ESTIME3[[#This Row],[Jours]]-BDD_PRESTA_ESTIME3[[#This Row],[JT]]</f>
        <v>90</v>
      </c>
      <c r="K20" s="13">
        <v>44562</v>
      </c>
      <c r="L20" s="13">
        <v>44711</v>
      </c>
      <c r="M20" s="18">
        <f>BDD_PRESTA_ESTIME3[[#This Row],[Jours]]*BDD_PRESTA_ESTIME3[[#This Row],[TJM]]</f>
        <v>50400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21" customFormat="1" x14ac:dyDescent="0.35">
      <c r="A21" s="1">
        <v>601079</v>
      </c>
      <c r="B21" s="21" t="s">
        <v>12</v>
      </c>
      <c r="C21" s="15"/>
      <c r="D21" s="16"/>
      <c r="E21" s="17"/>
      <c r="F21" s="18">
        <v>710</v>
      </c>
      <c r="G21" s="19">
        <v>64</v>
      </c>
      <c r="H21" s="19"/>
      <c r="I21" s="19">
        <f>SUM(BDD_PRESTA_ESTIME3[[#This Row],[janvier-22]:[déc.-22]])</f>
        <v>0</v>
      </c>
      <c r="J21" s="19">
        <f>BDD_PRESTA_ESTIME3[[#This Row],[Jours]]-BDD_PRESTA_ESTIME3[[#This Row],[JT]]</f>
        <v>64</v>
      </c>
      <c r="K21" s="13">
        <v>44562</v>
      </c>
      <c r="L21" s="13">
        <v>44651</v>
      </c>
      <c r="M21" s="18">
        <f>BDD_PRESTA_ESTIME3[[#This Row],[Jours]]*BDD_PRESTA_ESTIME3[[#This Row],[TJM]]</f>
        <v>45440</v>
      </c>
      <c r="N21" s="20"/>
      <c r="O21" s="20"/>
      <c r="P21" s="20"/>
      <c r="Q21" s="20"/>
      <c r="R21" s="20"/>
      <c r="S21" s="20"/>
      <c r="T21" s="20"/>
      <c r="U21" s="20"/>
      <c r="V21" s="28"/>
      <c r="W21" s="28"/>
      <c r="X21" s="28"/>
      <c r="Y21" s="28"/>
    </row>
    <row r="22" spans="1:25" s="21" customFormat="1" x14ac:dyDescent="0.35">
      <c r="A22" s="15">
        <v>601005</v>
      </c>
      <c r="B22" s="29" t="s">
        <v>13</v>
      </c>
      <c r="C22" s="15"/>
      <c r="D22" s="16"/>
      <c r="E22" s="17"/>
      <c r="F22" s="18">
        <v>694.25</v>
      </c>
      <c r="G22" s="19">
        <v>64</v>
      </c>
      <c r="H22" s="19"/>
      <c r="I22" s="19">
        <f>SUM(BDD_PRESTA_ESTIME3[[#This Row],[janvier-22]:[déc.-22]])</f>
        <v>0</v>
      </c>
      <c r="J22" s="19">
        <f>BDD_PRESTA_ESTIME3[[#This Row],[Jours]]-BDD_PRESTA_ESTIME3[[#This Row],[JT]]</f>
        <v>64</v>
      </c>
      <c r="K22" s="13">
        <v>44562</v>
      </c>
      <c r="L22" s="13">
        <v>44651</v>
      </c>
      <c r="M22" s="18">
        <f>BDD_PRESTA_ESTIME3[[#This Row],[Jours]]*BDD_PRESTA_ESTIME3[[#This Row],[TJM]]</f>
        <v>44432</v>
      </c>
      <c r="N22" s="20"/>
      <c r="O22" s="20"/>
      <c r="P22" s="20"/>
      <c r="Q22" s="20"/>
      <c r="R22" s="20"/>
      <c r="S22" s="20"/>
      <c r="T22" s="20"/>
      <c r="U22" s="20"/>
      <c r="V22" s="20"/>
      <c r="W22" s="30"/>
      <c r="X22" s="31"/>
      <c r="Y22" s="31"/>
    </row>
    <row r="23" spans="1:25" x14ac:dyDescent="0.35">
      <c r="D23" s="12"/>
      <c r="G23" s="26"/>
      <c r="K23" s="13"/>
      <c r="L23" s="13"/>
      <c r="N23" s="14"/>
      <c r="O23" s="14"/>
      <c r="P23" s="14"/>
      <c r="Q23" s="14"/>
      <c r="R23" s="14"/>
      <c r="S23" s="14"/>
      <c r="T23" s="14"/>
      <c r="U23" s="14"/>
    </row>
    <row r="24" spans="1:25" x14ac:dyDescent="0.35">
      <c r="G24" s="26"/>
    </row>
    <row r="25" spans="1:25" x14ac:dyDescent="0.35">
      <c r="A25" s="27"/>
      <c r="G25" s="26"/>
    </row>
    <row r="26" spans="1:25" x14ac:dyDescent="0.35">
      <c r="G26" s="26"/>
    </row>
    <row r="27" spans="1:25" x14ac:dyDescent="0.35">
      <c r="G27" s="26"/>
    </row>
  </sheetData>
  <phoneticPr fontId="10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2203-492B-4C43-881A-EC00B25E53F5}">
  <dimension ref="A1:Q16"/>
  <sheetViews>
    <sheetView workbookViewId="0">
      <selection activeCell="D8" sqref="D8"/>
    </sheetView>
  </sheetViews>
  <sheetFormatPr baseColWidth="10" defaultRowHeight="14.5" x14ac:dyDescent="0.35"/>
  <cols>
    <col min="1" max="1" width="19.1796875" bestFit="1" customWidth="1"/>
    <col min="2" max="2" width="27.453125" customWidth="1"/>
    <col min="4" max="4" width="43.453125" customWidth="1"/>
    <col min="5" max="5" width="12.453125" bestFit="1" customWidth="1"/>
    <col min="6" max="6" width="13" customWidth="1"/>
    <col min="7" max="7" width="12.81640625" customWidth="1"/>
    <col min="8" max="8" width="12.54296875" customWidth="1"/>
    <col min="9" max="9" width="12.453125" customWidth="1"/>
    <col min="10" max="10" width="12.1796875" customWidth="1"/>
    <col min="12" max="12" width="12.26953125" customWidth="1"/>
    <col min="16" max="16" width="3.7265625" customWidth="1"/>
    <col min="17" max="18" width="13.26953125" customWidth="1"/>
  </cols>
  <sheetData>
    <row r="1" spans="1:17" x14ac:dyDescent="0.35">
      <c r="A1" s="44" t="s">
        <v>38</v>
      </c>
      <c r="B1" s="44"/>
      <c r="C1" s="44"/>
      <c r="D1" s="44"/>
      <c r="E1" s="44"/>
      <c r="F1" s="44"/>
      <c r="H1" s="45" t="s">
        <v>39</v>
      </c>
      <c r="I1" s="46"/>
      <c r="J1" s="46"/>
      <c r="K1" s="46"/>
      <c r="L1" s="46"/>
      <c r="M1" s="46"/>
    </row>
    <row r="2" spans="1:17" x14ac:dyDescent="0.35">
      <c r="A2" s="44"/>
      <c r="B2" s="44"/>
      <c r="C2" s="44"/>
      <c r="D2" s="44"/>
      <c r="E2" s="44"/>
      <c r="F2" s="44"/>
      <c r="H2" s="45"/>
      <c r="I2" s="46"/>
      <c r="J2" s="46"/>
      <c r="K2" s="46"/>
      <c r="L2" s="46"/>
      <c r="M2" s="46"/>
    </row>
    <row r="3" spans="1:17" x14ac:dyDescent="0.35">
      <c r="A3" s="47" t="s">
        <v>40</v>
      </c>
      <c r="B3" s="47"/>
      <c r="C3" s="48">
        <v>601004</v>
      </c>
      <c r="D3" s="48"/>
      <c r="E3" s="48"/>
      <c r="F3" s="48"/>
    </row>
    <row r="4" spans="1:17" x14ac:dyDescent="0.35">
      <c r="A4" s="47"/>
      <c r="B4" s="47"/>
      <c r="C4" s="48"/>
      <c r="D4" s="48"/>
      <c r="E4" s="48"/>
      <c r="F4" s="48"/>
      <c r="H4" s="34" t="s">
        <v>41</v>
      </c>
    </row>
    <row r="6" spans="1:17" x14ac:dyDescent="0.35">
      <c r="D6" s="49">
        <v>2022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35"/>
      <c r="Q6" s="36">
        <v>2022</v>
      </c>
    </row>
    <row r="7" spans="1:17" x14ac:dyDescent="0.35">
      <c r="D7" s="43" t="s">
        <v>42</v>
      </c>
      <c r="E7" s="43" t="s">
        <v>43</v>
      </c>
      <c r="F7" s="43" t="s">
        <v>44</v>
      </c>
      <c r="G7" s="43" t="s">
        <v>45</v>
      </c>
      <c r="H7" s="43" t="s">
        <v>46</v>
      </c>
      <c r="I7" s="43" t="s">
        <v>47</v>
      </c>
      <c r="J7" s="43" t="s">
        <v>48</v>
      </c>
      <c r="K7" s="43" t="s">
        <v>49</v>
      </c>
      <c r="L7" s="43" t="s">
        <v>50</v>
      </c>
      <c r="M7" s="43" t="s">
        <v>51</v>
      </c>
      <c r="N7" s="43" t="s">
        <v>52</v>
      </c>
      <c r="O7" s="43" t="s">
        <v>53</v>
      </c>
      <c r="P7" s="35"/>
      <c r="Q7" s="43" t="s">
        <v>54</v>
      </c>
    </row>
    <row r="8" spans="1:17" x14ac:dyDescent="0.35">
      <c r="A8" s="37">
        <v>601004</v>
      </c>
      <c r="B8" s="50" t="s">
        <v>56</v>
      </c>
      <c r="D8" s="53" t="s">
        <v>60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5"/>
      <c r="Q8" s="39">
        <f>SUM(D8:O8)</f>
        <v>0</v>
      </c>
    </row>
    <row r="9" spans="1:17" x14ac:dyDescent="0.35">
      <c r="A9" s="37"/>
      <c r="B9" s="51" t="s">
        <v>57</v>
      </c>
      <c r="D9" s="35"/>
      <c r="E9" s="38"/>
      <c r="F9" s="38"/>
      <c r="G9" s="35"/>
      <c r="H9" s="38"/>
      <c r="I9" s="38"/>
      <c r="J9" s="35"/>
      <c r="K9" s="38"/>
      <c r="L9" s="38"/>
      <c r="M9" s="38"/>
      <c r="N9" s="38"/>
      <c r="O9" s="38"/>
      <c r="P9" s="35"/>
      <c r="Q9" s="39">
        <f t="shared" ref="Q9:Q14" si="0">SUM(D9:O9)</f>
        <v>0</v>
      </c>
    </row>
    <row r="10" spans="1:17" x14ac:dyDescent="0.35">
      <c r="A10" s="37"/>
      <c r="B10" s="52" t="s">
        <v>58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5"/>
      <c r="Q10" s="39">
        <f t="shared" si="0"/>
        <v>0</v>
      </c>
    </row>
    <row r="11" spans="1:17" x14ac:dyDescent="0.35">
      <c r="A11" s="37"/>
      <c r="B11" s="51" t="s">
        <v>59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35"/>
      <c r="Q11" s="39"/>
    </row>
    <row r="12" spans="1:17" x14ac:dyDescent="0.35">
      <c r="A12" s="37"/>
      <c r="B12" s="37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35"/>
      <c r="Q12" s="39"/>
    </row>
    <row r="13" spans="1:17" x14ac:dyDescent="0.35">
      <c r="A13" s="37"/>
      <c r="B13" s="37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35"/>
      <c r="Q13" s="39">
        <f t="shared" si="0"/>
        <v>0</v>
      </c>
    </row>
    <row r="14" spans="1:17" x14ac:dyDescent="0.35">
      <c r="A14" s="37"/>
      <c r="B14" s="37" t="s">
        <v>55</v>
      </c>
      <c r="D14" s="41">
        <f>SUM(D8:D13)</f>
        <v>0</v>
      </c>
      <c r="E14" s="41">
        <f t="shared" ref="E14:O14" si="1">SUM(E8:E13)</f>
        <v>0</v>
      </c>
      <c r="F14" s="41">
        <f t="shared" si="1"/>
        <v>0</v>
      </c>
      <c r="G14" s="41">
        <f t="shared" si="1"/>
        <v>0</v>
      </c>
      <c r="H14" s="41">
        <f t="shared" si="1"/>
        <v>0</v>
      </c>
      <c r="I14" s="41">
        <f t="shared" si="1"/>
        <v>0</v>
      </c>
      <c r="J14" s="41">
        <f t="shared" si="1"/>
        <v>0</v>
      </c>
      <c r="K14" s="41">
        <f t="shared" si="1"/>
        <v>0</v>
      </c>
      <c r="L14" s="41">
        <f t="shared" si="1"/>
        <v>0</v>
      </c>
      <c r="M14" s="41">
        <f t="shared" si="1"/>
        <v>0</v>
      </c>
      <c r="N14" s="41">
        <f t="shared" si="1"/>
        <v>0</v>
      </c>
      <c r="O14" s="41">
        <f t="shared" si="1"/>
        <v>0</v>
      </c>
      <c r="P14" s="35"/>
      <c r="Q14" s="39">
        <f t="shared" si="0"/>
        <v>0</v>
      </c>
    </row>
    <row r="15" spans="1:17" x14ac:dyDescent="0.35"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</row>
    <row r="16" spans="1:17" x14ac:dyDescent="0.35"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</sheetData>
  <mergeCells count="5">
    <mergeCell ref="A1:F2"/>
    <mergeCell ref="H1:M2"/>
    <mergeCell ref="A3:B4"/>
    <mergeCell ref="C3:F4"/>
    <mergeCell ref="D6:O6"/>
  </mergeCells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2796E-C58F-4A03-B2A8-CE57AC0F0DF6}">
  <dimension ref="A1:Q15"/>
  <sheetViews>
    <sheetView tabSelected="1" workbookViewId="0">
      <selection activeCell="D11" sqref="D11"/>
    </sheetView>
  </sheetViews>
  <sheetFormatPr baseColWidth="10" defaultRowHeight="14.5" x14ac:dyDescent="0.35"/>
  <cols>
    <col min="1" max="1" width="13.90625" bestFit="1" customWidth="1"/>
    <col min="2" max="2" width="19.08984375" bestFit="1" customWidth="1"/>
    <col min="4" max="4" width="46.08984375" bestFit="1" customWidth="1"/>
    <col min="5" max="5" width="12.453125" bestFit="1" customWidth="1"/>
    <col min="6" max="6" width="13" customWidth="1"/>
    <col min="7" max="7" width="12.81640625" customWidth="1"/>
    <col min="8" max="8" width="12.54296875" customWidth="1"/>
    <col min="9" max="9" width="12.453125" customWidth="1"/>
    <col min="10" max="10" width="12.1796875" customWidth="1"/>
    <col min="12" max="12" width="12.26953125" customWidth="1"/>
    <col min="16" max="16" width="3.7265625" customWidth="1"/>
    <col min="17" max="18" width="13.26953125" customWidth="1"/>
  </cols>
  <sheetData>
    <row r="1" spans="1:17" x14ac:dyDescent="0.35">
      <c r="A1" s="44" t="s">
        <v>38</v>
      </c>
      <c r="B1" s="44"/>
      <c r="C1" s="44"/>
      <c r="D1" s="44"/>
      <c r="E1" s="44"/>
      <c r="F1" s="44"/>
      <c r="H1" s="45" t="s">
        <v>39</v>
      </c>
      <c r="I1" s="46"/>
      <c r="J1" s="46"/>
      <c r="K1" s="46"/>
      <c r="L1" s="46"/>
      <c r="M1" s="46"/>
    </row>
    <row r="2" spans="1:17" x14ac:dyDescent="0.35">
      <c r="A2" s="44"/>
      <c r="B2" s="44"/>
      <c r="C2" s="44"/>
      <c r="D2" s="44"/>
      <c r="E2" s="44"/>
      <c r="F2" s="44"/>
      <c r="H2" s="45"/>
      <c r="I2" s="46"/>
      <c r="J2" s="46"/>
      <c r="K2" s="46"/>
      <c r="L2" s="46"/>
      <c r="M2" s="46"/>
    </row>
    <row r="3" spans="1:17" x14ac:dyDescent="0.35">
      <c r="A3" s="47" t="s">
        <v>40</v>
      </c>
      <c r="B3" s="47"/>
      <c r="C3" s="48">
        <v>601000</v>
      </c>
      <c r="D3" s="48"/>
      <c r="E3" s="48"/>
      <c r="F3" s="48"/>
    </row>
    <row r="4" spans="1:17" x14ac:dyDescent="0.35">
      <c r="A4" s="47"/>
      <c r="B4" s="47"/>
      <c r="C4" s="48"/>
      <c r="D4" s="48"/>
      <c r="E4" s="48"/>
      <c r="F4" s="48"/>
      <c r="H4" s="34" t="s">
        <v>41</v>
      </c>
    </row>
    <row r="6" spans="1:17" x14ac:dyDescent="0.35">
      <c r="D6" s="49">
        <v>2022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35"/>
      <c r="Q6" s="36">
        <v>2022</v>
      </c>
    </row>
    <row r="7" spans="1:17" x14ac:dyDescent="0.35">
      <c r="D7" s="43" t="s">
        <v>42</v>
      </c>
      <c r="E7" s="43" t="s">
        <v>43</v>
      </c>
      <c r="F7" s="43" t="s">
        <v>44</v>
      </c>
      <c r="G7" s="43" t="s">
        <v>45</v>
      </c>
      <c r="H7" s="43" t="s">
        <v>46</v>
      </c>
      <c r="I7" s="43" t="s">
        <v>47</v>
      </c>
      <c r="J7" s="43" t="s">
        <v>48</v>
      </c>
      <c r="K7" s="43" t="s">
        <v>49</v>
      </c>
      <c r="L7" s="43" t="s">
        <v>50</v>
      </c>
      <c r="M7" s="43" t="s">
        <v>51</v>
      </c>
      <c r="N7" s="43" t="s">
        <v>52</v>
      </c>
      <c r="O7" s="43" t="s">
        <v>53</v>
      </c>
      <c r="P7" s="35"/>
      <c r="Q7" s="43" t="s">
        <v>54</v>
      </c>
    </row>
    <row r="8" spans="1:17" x14ac:dyDescent="0.35">
      <c r="A8" s="37">
        <v>601000</v>
      </c>
      <c r="B8" s="50" t="s">
        <v>56</v>
      </c>
      <c r="D8" s="53" t="s">
        <v>60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35"/>
      <c r="Q8" s="43"/>
    </row>
    <row r="9" spans="1:17" x14ac:dyDescent="0.35">
      <c r="A9" s="37"/>
      <c r="B9" s="51" t="s">
        <v>57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35"/>
      <c r="Q9" s="43"/>
    </row>
    <row r="10" spans="1:17" x14ac:dyDescent="0.35">
      <c r="A10" s="37"/>
      <c r="B10" s="52" t="s">
        <v>58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35"/>
      <c r="Q10" s="43"/>
    </row>
    <row r="11" spans="1:17" x14ac:dyDescent="0.35">
      <c r="A11" s="37"/>
      <c r="B11" s="51" t="s">
        <v>59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35"/>
      <c r="Q11" s="43"/>
    </row>
    <row r="12" spans="1:17" x14ac:dyDescent="0.35">
      <c r="A12" s="37"/>
      <c r="B12" s="37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5"/>
      <c r="Q12" s="39">
        <f>SUM(D12:O12)</f>
        <v>0</v>
      </c>
    </row>
    <row r="13" spans="1:17" x14ac:dyDescent="0.35">
      <c r="A13" s="37"/>
      <c r="B13" s="37" t="s">
        <v>55</v>
      </c>
      <c r="D13" s="41">
        <f t="shared" ref="D13:O13" si="0">SUM(D12:D12)</f>
        <v>0</v>
      </c>
      <c r="E13" s="41">
        <f t="shared" si="0"/>
        <v>0</v>
      </c>
      <c r="F13" s="41">
        <f t="shared" si="0"/>
        <v>0</v>
      </c>
      <c r="G13" s="41">
        <f t="shared" si="0"/>
        <v>0</v>
      </c>
      <c r="H13" s="41">
        <f t="shared" si="0"/>
        <v>0</v>
      </c>
      <c r="I13" s="41">
        <f t="shared" si="0"/>
        <v>0</v>
      </c>
      <c r="J13" s="41">
        <f t="shared" si="0"/>
        <v>0</v>
      </c>
      <c r="K13" s="41">
        <f t="shared" si="0"/>
        <v>0</v>
      </c>
      <c r="L13" s="41">
        <f t="shared" si="0"/>
        <v>0</v>
      </c>
      <c r="M13" s="41">
        <f t="shared" si="0"/>
        <v>0</v>
      </c>
      <c r="N13" s="41">
        <f t="shared" si="0"/>
        <v>0</v>
      </c>
      <c r="O13" s="41">
        <f t="shared" si="0"/>
        <v>0</v>
      </c>
      <c r="P13" s="35"/>
      <c r="Q13" s="39">
        <f t="shared" ref="Q13" si="1">SUM(D13:O13)</f>
        <v>0</v>
      </c>
    </row>
    <row r="14" spans="1:17" x14ac:dyDescent="0.35"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</row>
    <row r="15" spans="1:17" x14ac:dyDescent="0.35"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</row>
  </sheetData>
  <mergeCells count="5">
    <mergeCell ref="A1:F2"/>
    <mergeCell ref="H1:M2"/>
    <mergeCell ref="A3:B4"/>
    <mergeCell ref="C3:F4"/>
    <mergeCell ref="D6:O6"/>
  </mergeCells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du temps presta 2022</vt:lpstr>
      <vt:lpstr>Dépenses 601004</vt:lpstr>
      <vt:lpstr>Dépenses 601000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2022-01-09T15:19:39Z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