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rojets\Transition\BUDGET\02 - Gestion_Prestataires\01-Suivi du temps\"/>
    </mc:Choice>
  </mc:AlternateContent>
  <xr:revisionPtr revIDLastSave="0" documentId="13_ncr:1_{35862A5E-17AE-46D5-9AAA-5CDC82F4112A}" xr6:coauthVersionLast="46" xr6:coauthVersionMax="46" xr10:uidLastSave="{00000000-0000-0000-0000-000000000000}"/>
  <bookViews>
    <workbookView xWindow="-110" yWindow="-110" windowWidth="19420" windowHeight="10420" xr2:uid="{BC3773B7-0E19-4C03-8F70-0D71114BDE8F}"/>
  </bookViews>
  <sheets>
    <sheet name="Suivi du temps presta 202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2" l="1"/>
  <c r="K6" i="2" s="1"/>
  <c r="J7" i="2"/>
  <c r="K7" i="2" s="1"/>
  <c r="J8" i="2"/>
  <c r="K8" i="2" s="1"/>
  <c r="P6" i="2"/>
  <c r="R6" i="2"/>
  <c r="P7" i="2"/>
  <c r="R7" i="2"/>
  <c r="P8" i="2"/>
  <c r="R8" i="2"/>
  <c r="R5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P5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N52" i="2"/>
  <c r="N60" i="2"/>
  <c r="N59" i="2"/>
  <c r="N56" i="2"/>
  <c r="N55" i="2"/>
  <c r="N54" i="2"/>
  <c r="N53" i="2"/>
  <c r="N51" i="2"/>
  <c r="N50" i="2"/>
  <c r="N49" i="2"/>
  <c r="N48" i="2"/>
  <c r="N47" i="2"/>
  <c r="N46" i="2"/>
  <c r="N45" i="2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5" i="2"/>
  <c r="J19" i="2" l="1"/>
  <c r="K19" i="2" s="1"/>
  <c r="J52" i="2"/>
  <c r="K52" i="2" s="1"/>
  <c r="J59" i="2"/>
  <c r="K59" i="2" s="1"/>
  <c r="J11" i="2"/>
  <c r="K11" i="2" s="1"/>
  <c r="J42" i="2"/>
  <c r="K42" i="2" s="1"/>
  <c r="J10" i="2"/>
  <c r="K10" i="2" s="1"/>
  <c r="J24" i="2"/>
  <c r="K24" i="2" s="1"/>
  <c r="J49" i="2"/>
  <c r="K49" i="2" s="1"/>
  <c r="J33" i="2"/>
  <c r="K33" i="2" s="1"/>
  <c r="J25" i="2"/>
  <c r="K25" i="2" s="1"/>
  <c r="J17" i="2"/>
  <c r="K17" i="2" s="1"/>
  <c r="J9" i="2"/>
  <c r="K9" i="2" s="1"/>
  <c r="J14" i="2"/>
  <c r="K14" i="2" s="1"/>
  <c r="J57" i="2"/>
  <c r="K57" i="2" s="1"/>
  <c r="J41" i="2"/>
  <c r="K41" i="2" s="1"/>
  <c r="J56" i="2"/>
  <c r="K56" i="2" s="1"/>
  <c r="J48" i="2"/>
  <c r="K48" i="2" s="1"/>
  <c r="J40" i="2"/>
  <c r="K40" i="2" s="1"/>
  <c r="J32" i="2"/>
  <c r="K32" i="2" s="1"/>
  <c r="J16" i="2"/>
  <c r="K16" i="2" s="1"/>
  <c r="J5" i="2"/>
  <c r="K5" i="2" s="1"/>
  <c r="J44" i="2"/>
  <c r="K44" i="2" s="1"/>
  <c r="J28" i="2"/>
  <c r="K28" i="2" s="1"/>
  <c r="J20" i="2"/>
  <c r="K20" i="2" s="1"/>
  <c r="J12" i="2"/>
  <c r="K12" i="2" s="1"/>
  <c r="J60" i="2"/>
  <c r="K60" i="2" s="1"/>
  <c r="J36" i="2"/>
  <c r="K36" i="2" s="1"/>
  <c r="J51" i="2"/>
  <c r="K51" i="2" s="1"/>
  <c r="J53" i="2"/>
  <c r="K53" i="2" s="1"/>
  <c r="J54" i="2"/>
  <c r="K54" i="2" s="1"/>
  <c r="J46" i="2"/>
  <c r="K46" i="2" s="1"/>
  <c r="J30" i="2"/>
  <c r="K30" i="2" s="1"/>
  <c r="J22" i="2"/>
  <c r="K22" i="2" s="1"/>
  <c r="J43" i="2"/>
  <c r="K43" i="2" s="1"/>
  <c r="J35" i="2"/>
  <c r="K35" i="2" s="1"/>
  <c r="J27" i="2"/>
  <c r="K27" i="2" s="1"/>
  <c r="J45" i="2"/>
  <c r="K45" i="2" s="1"/>
  <c r="J37" i="2"/>
  <c r="K37" i="2" s="1"/>
  <c r="J29" i="2"/>
  <c r="K29" i="2" s="1"/>
  <c r="J21" i="2"/>
  <c r="K21" i="2" s="1"/>
  <c r="J13" i="2"/>
  <c r="K13" i="2" s="1"/>
  <c r="J38" i="2"/>
  <c r="K38" i="2" s="1"/>
  <c r="J58" i="2"/>
  <c r="K58" i="2" s="1"/>
  <c r="J50" i="2"/>
  <c r="K50" i="2" s="1"/>
  <c r="J34" i="2"/>
  <c r="K34" i="2" s="1"/>
  <c r="J26" i="2"/>
  <c r="K26" i="2" s="1"/>
  <c r="J18" i="2"/>
  <c r="K18" i="2" s="1"/>
  <c r="J55" i="2"/>
  <c r="K55" i="2" s="1"/>
  <c r="J47" i="2"/>
  <c r="K47" i="2" s="1"/>
  <c r="J39" i="2"/>
  <c r="K39" i="2" s="1"/>
  <c r="J31" i="2"/>
  <c r="K31" i="2" s="1"/>
  <c r="J23" i="2"/>
  <c r="K23" i="2" s="1"/>
  <c r="J15" i="2"/>
  <c r="K15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tc={2D2CD972-78F6-403B-B5BB-9A000815D788}</author>
  </authors>
  <commentList>
    <comment ref="H52" authorId="0" shapeId="0" xr:uid="{2D2CD972-78F6-403B-B5BB-9A000815D78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report jours 2021</t>
      </text>
    </comment>
  </commentList>
</comments>
</file>

<file path=xl/sharedStrings.xml><?xml version="1.0" encoding="utf-8"?>
<sst xmlns="http://schemas.openxmlformats.org/spreadsheetml/2006/main" count="210" uniqueCount="140">
  <si>
    <t xml:space="preserve"> </t>
  </si>
  <si>
    <t>Budget</t>
  </si>
  <si>
    <t>Société</t>
  </si>
  <si>
    <t>Désignation</t>
  </si>
  <si>
    <t>Prestataires</t>
  </si>
  <si>
    <t>Taux Journalier</t>
  </si>
  <si>
    <t>Nbre de jours prévus</t>
  </si>
  <si>
    <t>Congés</t>
  </si>
  <si>
    <t>Jours Travaillés</t>
  </si>
  <si>
    <t>Jours restants</t>
  </si>
  <si>
    <t>Date début</t>
  </si>
  <si>
    <t>Date Fin</t>
  </si>
  <si>
    <t>Montant Prestataires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</si>
  <si>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</si>
  <si>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</si>
  <si>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</si>
  <si>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</si>
  <si>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</si>
  <si>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</si>
  <si>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</si>
  <si>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</si>
  <si>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</si>
  <si>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</si>
  <si>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PO-21-1161-01158</t>
  </si>
  <si>
    <t>PO-21-1161-01111</t>
  </si>
  <si>
    <t>PO-21-1161-01137</t>
  </si>
  <si>
    <t>PO-21-1161-01165</t>
  </si>
  <si>
    <t>OAAS</t>
  </si>
  <si>
    <t>PO-21-1161-01159</t>
  </si>
  <si>
    <t>CGI</t>
  </si>
  <si>
    <t>PO-21-1161-01126</t>
  </si>
  <si>
    <t>NEO2</t>
  </si>
  <si>
    <t>PO-21-1161-01035</t>
  </si>
  <si>
    <t>PO-21-1161-01161</t>
  </si>
  <si>
    <t>PO-21-1161-01125</t>
  </si>
  <si>
    <t>PO-21-1161-01123</t>
  </si>
  <si>
    <t>PO-21-1161-01109</t>
  </si>
  <si>
    <t>PO-21-1161-01157</t>
  </si>
  <si>
    <t>PO-21-1161-00986</t>
  </si>
  <si>
    <t>PO-21-1161-01108</t>
  </si>
  <si>
    <t>PO-21-1161-01133</t>
  </si>
  <si>
    <t>PO-21-1161-01136</t>
  </si>
  <si>
    <t>PO-21-1161-00804</t>
  </si>
  <si>
    <t>PO-21-1161-01119</t>
  </si>
  <si>
    <t>PO-21-1161-01156</t>
  </si>
  <si>
    <t>PO-21-1161-01160</t>
  </si>
  <si>
    <t>PO-21-1161-01155</t>
  </si>
  <si>
    <t>PO-21-1161-01143</t>
  </si>
  <si>
    <t>Support Validation Systèmes Informatiques OFM Janvier à Mars</t>
  </si>
  <si>
    <t>PO-21-1161-01154</t>
  </si>
  <si>
    <t>Chef de Projet VSI Transition Janvier à Mars</t>
  </si>
  <si>
    <t>8103431716 (report 2021)</t>
  </si>
  <si>
    <t>PO-21-1161-01168</t>
  </si>
  <si>
    <t>PO-21-1161-01169</t>
  </si>
  <si>
    <t>PO-21-1161-00452 (report 2021)</t>
  </si>
  <si>
    <t>PO-21-1161-01177</t>
  </si>
  <si>
    <t>PO-22-1161-00008</t>
  </si>
  <si>
    <t>PO-22-1161-00039</t>
  </si>
  <si>
    <t>PO-22-1161-00038</t>
  </si>
  <si>
    <t>PO-22-1161-00023</t>
  </si>
  <si>
    <t>Janvier (exemple)</t>
  </si>
  <si>
    <t>Total Févr</t>
  </si>
  <si>
    <t>Total Janv</t>
  </si>
  <si>
    <t>Jours Janv</t>
  </si>
  <si>
    <t>Jours Fév</t>
  </si>
  <si>
    <t>Février (exemple</t>
  </si>
  <si>
    <t>CA</t>
  </si>
  <si>
    <t>PHA</t>
  </si>
  <si>
    <t>SCA</t>
  </si>
  <si>
    <t>PER</t>
  </si>
  <si>
    <t>ALPHA</t>
  </si>
  <si>
    <t>CVO</t>
  </si>
  <si>
    <t>ALI</t>
  </si>
  <si>
    <t>Synthèse 2022</t>
  </si>
  <si>
    <t>Numéro Commandes</t>
  </si>
  <si>
    <t>Numéro</t>
  </si>
  <si>
    <t>11610356</t>
  </si>
  <si>
    <t>Total par mois</t>
  </si>
  <si>
    <t>Total Par Prestataire</t>
  </si>
  <si>
    <t>NEO3</t>
  </si>
  <si>
    <t>NEO4</t>
  </si>
  <si>
    <t>NEO5</t>
  </si>
  <si>
    <t>Commande à venir</t>
  </si>
  <si>
    <t xml:space="preserve"> TOTAL JANVIER </t>
  </si>
  <si>
    <t xml:space="preserve"> TOTAL FEVRIER </t>
  </si>
  <si>
    <t>TOTAL DUPONT</t>
  </si>
  <si>
    <t>Jfhciji SDY Qijptxucpd - Lnqkrio e Padp</t>
  </si>
  <si>
    <t>Qnokhejl Igqb v Kul</t>
  </si>
  <si>
    <t>Okziqisw Faud p Dyfx</t>
  </si>
  <si>
    <t>Bxtdypyv Vmyh u Wxjdqlcen</t>
  </si>
  <si>
    <t>Koudzlw Shkjoxpyiu YHX Jzosxxk l Brpd</t>
  </si>
  <si>
    <t>Hkzlpoc Uppsmykzlim M48 C2 Ptcpfrr f Mnzx</t>
  </si>
  <si>
    <t>Pkfvixe Ixocezeekz Nsb Tspjlbgtov Fycweoh b Digj 6571</t>
  </si>
  <si>
    <t>Mhfhdsb Rmmaizlcsc Cpo Fakhnbsebv Gfrasah w Cgbf 7668</t>
  </si>
  <si>
    <t>Hcwwfzs Hkjuxyuive Ceh Icwgwxzrkb Oqdhcrk p Vvhj 9269</t>
  </si>
  <si>
    <t>Xqmxzxh TYMOF/Zgpiywl Wtmtgob w Przu (aujgb 9 wjiyk oqaieytj nxibgejsfb)</t>
  </si>
  <si>
    <t>Ylgyjiu TRGNA/Qlthfrm Mkfimxf k Znvh (qlmzq 6 vltbk nomjjuev zedqdxdzgf)</t>
  </si>
  <si>
    <t>Fobhedj Nptncodfww Gwrdruyfkt DES Rlrdzcp h Buzs 2340</t>
  </si>
  <si>
    <t>Wpdzfcoxela NSRC otui erf lribvdiwc ZQI rh 76 nf 36/50/7261</t>
  </si>
  <si>
    <t>Uangopbyvmo HJNA iyfy jqu ehkwdlgoj FUW eh 49 ej 46/81/5113</t>
  </si>
  <si>
    <t>Ufsbine Fqesifkj Hxrmuv Kkctgeepsu Vektqbm p Bocw 2481</t>
  </si>
  <si>
    <t>Dpfhdid Ipsnhztbjazba Q34 P4 Wyshmwl l Vpme</t>
  </si>
  <si>
    <t>Dlpoktz Zxonfpdywnoha J06 H7 Mkxbokk l Usnp</t>
  </si>
  <si>
    <t>Thfkcur Ayopepmtkfyej Z45 M6 Vnkgewu c Olan</t>
  </si>
  <si>
    <t>Kvaarsh Grfgmd Pkatdxdqkq Hbjgfmb f Tooy 0057</t>
  </si>
  <si>
    <t>Upbpwtr Phsaqs Lknrnlyeem Nupajox f Disu 8272</t>
  </si>
  <si>
    <t>Frmyphs Zsnuncwaetz 22/33/8035 lp 67/66/4201</t>
  </si>
  <si>
    <t>Xxyvlxtaepvyl Myycwybtevw X87 S8 Vwpxvjk y Kntx</t>
  </si>
  <si>
    <t>Stajrsn YB Sol Gskgzgjmkj - Vuyudom j Veac 8222</t>
  </si>
  <si>
    <t>Knvteaf Srgfcgctav Awxnbiep Hvngecf q Ldmi (GKU)</t>
  </si>
  <si>
    <t xml:space="preserve">Npujsyp Obplbmnlhbs Nopeldf u Jfda </t>
  </si>
  <si>
    <t>Kuntmklqle Fvxxpolmtt Cubdacj -  Hzrpnnh v Pkks</t>
  </si>
  <si>
    <t>Fxxantc MH Btadiauosc Wzvqdmo q Ebyt 0303</t>
  </si>
  <si>
    <t>Vlzxrbe CXG Bgagyxrspnrfn N69 O5 GEO Podkfav f Zycb</t>
  </si>
  <si>
    <t>Viipwoa ATY Sqqmtyhmlgela A45 K8 OBE Gplkevp t Uomb</t>
  </si>
  <si>
    <t>Dopnxkj Vwemsm Yydunumxsx MGZ Dbktqwy f Jygb 0995</t>
  </si>
  <si>
    <t>Ivzkrfd Fkcfkwmwhqxdk G72 U2 Hemxtxa v Jmyq</t>
  </si>
  <si>
    <t>Bixujnr XQ MJ Qqodxzs Ltnswllnqgs Opskmrt z Emdd</t>
  </si>
  <si>
    <t>Wcejnfu QI BY Cupjvrz Evaxprkczfg Lqjxmuj w Utbw</t>
  </si>
  <si>
    <t>Hweiisx Lamjym Juszsxhtqf YOY Goyxtmd d Xifb 1005</t>
  </si>
  <si>
    <t>Uhofjbi Peslxk Vgtxhiwzlv XIV Ruqpgug 0455</t>
  </si>
  <si>
    <t>Gwijyfr Vptawyezfw Smhjdvcqkk NHX Tzhdnxl m Mxzs 5275</t>
  </si>
  <si>
    <t>Hspsmya Uuivvs nnhwyuwnmqfxn om 45/54 bp 98/20/6992</t>
  </si>
  <si>
    <t>Mkdzsvo Gadfzr Unkfcx Xroj Xvcucrt w Dxxz</t>
  </si>
  <si>
    <t>Lrujqczhlb o'jmvoiqmodt vanxuvsoc Xjjigmh u Wjgz 4746</t>
  </si>
  <si>
    <t xml:space="preserve">Anoemit - Odrwjck gg Tijkkyr vx 53 Ysnh </t>
  </si>
  <si>
    <t>Pnyq xg Rijuhh HWL - JMO Pfhyapj m Oxszcaj</t>
  </si>
  <si>
    <t>Mvodaab Bfwwbb Cdrjubpjji - Htipwd Tcaewfa - Zorsnkg c Lced</t>
  </si>
  <si>
    <t>Wjijiui Moeiiz iugqgtozalgas qk 58/57 dg 22/95/5030</t>
  </si>
  <si>
    <t>Twxpogx QY/DJ XZUOC LH Xnydcxtzxr Zhwjqtk l Gdrx</t>
  </si>
  <si>
    <t>Mmuqgvy IFO Tfxkavrrht Xsoxyrw p Jxct</t>
  </si>
  <si>
    <t>Jbvlnwsluowfxw Tgnvja Wlvibfb j Lswj (sopzs 21 mhsnh lc 1006)</t>
  </si>
  <si>
    <t>Xqgjxwu Vplvutqpbl Anmiih QU Gugsoxz e Rlxg</t>
  </si>
  <si>
    <t>Gpmfiin Sukfmopmywdsa Ujjxpiyjdiu  Xwrnehp y Wwnq (cwfkj 70,1jwpoc aqb 1002)</t>
  </si>
  <si>
    <t>Hyxdmko Tuipscbiio Gdkkalnn Qovihnvkvxqwf VKT Rrafeid w Jyys</t>
  </si>
  <si>
    <t>Xtnqyrk XY DL Xtvqqtheft Jzmkgpe x Glia 9621</t>
  </si>
  <si>
    <t>Woravuw EY TG Dfwmjodifd Kzftjen o Dyux 8278</t>
  </si>
  <si>
    <t>Ogdzvxr MN FH Dqrhmvlpal Abkjcgb h Mnro 1680</t>
  </si>
  <si>
    <t>Sthddbu - Qgqrhuc td Lugudcr cz 62 Dkbx</t>
  </si>
  <si>
    <t xml:space="preserve">Nvxnpjq - Okuivmg gu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</si>
</sst>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i/>
      <sz val="14"/>
      <color rgb="FF7F7F7F"/>
      <name val="Calibri"/>
      <family val="2"/>
      <scheme val="minor"/>
    </font>
    <font>
      <sz val="22"/>
      <color theme="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4" fillId="0" borderId="0" applyNumberForma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5" fillId="0" borderId="0" xfId="0" applyFont="1" applyAlignment="1">
      <alignment horizontal="left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14" fontId="6" fillId="0" borderId="0" xfId="0" applyNumberFormat="1" applyFont="1" applyAlignment="1">
      <alignment horizontal="left"/>
    </xf>
    <xf numFmtId="164" fontId="5" fillId="0" borderId="0" xfId="0" applyNumberFormat="1" applyFont="1" applyAlignment="1">
      <alignment horizontal="left"/>
    </xf>
    <xf numFmtId="2" fontId="0" fillId="0" borderId="0" xfId="0" applyNumberFormat="1"/>
    <xf numFmtId="2" fontId="7" fillId="0" borderId="0" xfId="0" applyNumberFormat="1" applyFont="1"/>
    <xf numFmtId="0" fontId="2" fillId="0" borderId="1" xfId="2" applyAlignment="1">
      <alignment horizontal="left"/>
    </xf>
    <xf numFmtId="0" fontId="8" fillId="0" borderId="0" xfId="3" applyFont="1" applyAlignment="1">
      <alignment horizontal="left"/>
    </xf>
    <xf numFmtId="164" fontId="9" fillId="0" borderId="0" xfId="0" applyNumberFormat="1" applyFont="1" applyAlignment="1">
      <alignment horizontal="left"/>
    </xf>
    <xf numFmtId="14" fontId="10" fillId="0" borderId="0" xfId="0" applyNumberFormat="1" applyFont="1" applyAlignment="1">
      <alignment horizontal="left"/>
    </xf>
    <xf numFmtId="44" fontId="0" fillId="0" borderId="0" xfId="1" applyFont="1"/>
    <xf numFmtId="165" fontId="0" fillId="0" borderId="0" xfId="0" applyNumberFormat="1" applyAlignment="1">
      <alignment horizontal="left"/>
    </xf>
    <xf numFmtId="14" fontId="11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0" fontId="6" fillId="0" borderId="0" xfId="0" applyFont="1" applyAlignment="1">
      <alignment horizontal="left"/>
    </xf>
    <xf numFmtId="165" fontId="6" fillId="0" borderId="0" xfId="0" applyNumberFormat="1" applyFont="1" applyAlignment="1">
      <alignment horizontal="left"/>
    </xf>
    <xf numFmtId="0" fontId="11" fillId="0" borderId="0" xfId="0" applyFont="1" applyAlignment="1">
      <alignment horizontal="left"/>
    </xf>
    <xf numFmtId="164" fontId="11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2" fontId="6" fillId="0" borderId="0" xfId="0" applyNumberFormat="1" applyFont="1" applyAlignment="1">
      <alignment horizontal="left"/>
    </xf>
    <xf numFmtId="0" fontId="6" fillId="0" borderId="0" xfId="0" applyFont="1"/>
    <xf numFmtId="2" fontId="6" fillId="2" borderId="0" xfId="0" applyNumberFormat="1" applyFont="1" applyFill="1" applyAlignment="1">
      <alignment horizontal="left"/>
    </xf>
    <xf numFmtId="14" fontId="5" fillId="0" borderId="0" xfId="0" applyNumberFormat="1" applyFont="1" applyAlignment="1">
      <alignment horizontal="left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2" fontId="0" fillId="3" borderId="0" xfId="0" applyNumberFormat="1" applyFill="1" applyAlignment="1">
      <alignment horizontal="left"/>
    </xf>
    <xf numFmtId="2" fontId="3" fillId="0" borderId="0" xfId="0" applyNumberFormat="1" applyFont="1" applyAlignment="1">
      <alignment horizontal="left"/>
    </xf>
    <xf numFmtId="0" fontId="3" fillId="0" borderId="0" xfId="0" applyFont="1"/>
    <xf numFmtId="2" fontId="0" fillId="4" borderId="0" xfId="0" applyNumberFormat="1" applyFill="1" applyAlignment="1">
      <alignment horizontal="left"/>
    </xf>
    <xf numFmtId="2" fontId="0" fillId="2" borderId="0" xfId="0" applyNumberFormat="1" applyFill="1" applyAlignment="1">
      <alignment horizontal="left"/>
    </xf>
    <xf numFmtId="2" fontId="7" fillId="0" borderId="0" xfId="0" applyNumberFormat="1" applyFont="1" applyAlignment="1">
      <alignment horizontal="left"/>
    </xf>
    <xf numFmtId="2" fontId="7" fillId="3" borderId="0" xfId="0" applyNumberFormat="1" applyFont="1" applyFill="1" applyAlignment="1">
      <alignment horizontal="left"/>
    </xf>
    <xf numFmtId="2" fontId="7" fillId="2" borderId="0" xfId="0" applyNumberFormat="1" applyFont="1" applyFill="1" applyAlignment="1">
      <alignment horizontal="left"/>
    </xf>
    <xf numFmtId="164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165" fontId="0" fillId="0" borderId="0" xfId="0" applyNumberFormat="1" applyFont="1" applyAlignment="1">
      <alignment horizontal="left"/>
    </xf>
    <xf numFmtId="0" fontId="0" fillId="0" borderId="0" xfId="0" applyFont="1" applyAlignment="1">
      <alignment horizontal="center"/>
    </xf>
    <xf numFmtId="2" fontId="0" fillId="0" borderId="0" xfId="0" applyNumberFormat="1" applyFont="1" applyAlignment="1">
      <alignment horizontal="left"/>
    </xf>
    <xf numFmtId="0" fontId="0" fillId="0" borderId="0" xfId="0" applyFont="1"/>
    <xf numFmtId="0" fontId="13" fillId="0" borderId="0" xfId="0" applyFont="1" applyAlignment="1">
      <alignment horizontal="center"/>
    </xf>
    <xf numFmtId="2" fontId="6" fillId="3" borderId="0" xfId="0" applyNumberFormat="1" applyFont="1" applyFill="1" applyAlignment="1">
      <alignment horizontal="left"/>
    </xf>
    <xf numFmtId="49" fontId="6" fillId="0" borderId="0" xfId="0" applyNumberFormat="1" applyFont="1" applyAlignment="1">
      <alignment horizontal="left"/>
    </xf>
    <xf numFmtId="2" fontId="6" fillId="4" borderId="0" xfId="0" applyNumberFormat="1" applyFont="1" applyFill="1" applyAlignment="1">
      <alignment horizontal="left"/>
    </xf>
    <xf numFmtId="2" fontId="6" fillId="5" borderId="0" xfId="0" applyNumberFormat="1" applyFont="1" applyFill="1" applyAlignment="1">
      <alignment horizontal="left"/>
    </xf>
    <xf numFmtId="164" fontId="11" fillId="5" borderId="0" xfId="0" applyNumberFormat="1" applyFont="1" applyFill="1" applyAlignment="1">
      <alignment horizontal="left"/>
    </xf>
    <xf numFmtId="0" fontId="0" fillId="0" borderId="0" xfId="0" applyNumberFormat="1" applyAlignment="1">
      <alignment horizontal="center"/>
    </xf>
    <xf numFmtId="0" fontId="5" fillId="0" borderId="0" xfId="0" applyFont="1"/>
    <xf numFmtId="2" fontId="3" fillId="3" borderId="9" xfId="0" applyNumberFormat="1" applyFont="1" applyFill="1" applyBorder="1" applyAlignment="1">
      <alignment horizontal="left"/>
    </xf>
    <xf numFmtId="44" fontId="3" fillId="3" borderId="10" xfId="1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44" fontId="3" fillId="3" borderId="0" xfId="1" applyFont="1" applyFill="1" applyBorder="1"/>
    <xf numFmtId="2" fontId="3" fillId="3" borderId="7" xfId="0" applyNumberFormat="1" applyFont="1" applyFill="1" applyBorder="1"/>
    <xf numFmtId="44" fontId="3" fillId="3" borderId="8" xfId="1" applyFont="1" applyFill="1" applyBorder="1"/>
    <xf numFmtId="44" fontId="3" fillId="3" borderId="0" xfId="1" applyFont="1" applyFill="1" applyAlignment="1">
      <alignment horizontal="left"/>
    </xf>
    <xf numFmtId="164" fontId="3" fillId="3" borderId="0" xfId="0" applyNumberFormat="1" applyFont="1" applyFill="1" applyAlignment="1">
      <alignment horizontal="left"/>
    </xf>
    <xf numFmtId="2" fontId="3" fillId="3" borderId="11" xfId="0" applyNumberFormat="1" applyFont="1" applyFill="1" applyBorder="1" applyAlignment="1">
      <alignment horizontal="left"/>
    </xf>
    <xf numFmtId="44" fontId="3" fillId="3" borderId="12" xfId="1" applyFont="1" applyFill="1" applyBorder="1" applyAlignment="1">
      <alignment horizontal="left"/>
    </xf>
    <xf numFmtId="0" fontId="7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49" fontId="3" fillId="0" borderId="14" xfId="0" applyNumberFormat="1" applyFont="1" applyBorder="1" applyAlignment="1">
      <alignment horizontal="left"/>
    </xf>
    <xf numFmtId="165" fontId="3" fillId="0" borderId="14" xfId="0" applyNumberFormat="1" applyFont="1" applyBorder="1" applyAlignment="1">
      <alignment horizontal="left"/>
    </xf>
    <xf numFmtId="0" fontId="15" fillId="0" borderId="14" xfId="0" applyFont="1" applyBorder="1" applyAlignment="1">
      <alignment horizontal="left"/>
    </xf>
    <xf numFmtId="164" fontId="3" fillId="0" borderId="14" xfId="0" applyNumberFormat="1" applyFont="1" applyBorder="1" applyAlignment="1">
      <alignment horizontal="left"/>
    </xf>
    <xf numFmtId="164" fontId="3" fillId="0" borderId="14" xfId="0" applyNumberFormat="1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14" fontId="15" fillId="0" borderId="14" xfId="0" applyNumberFormat="1" applyFont="1" applyBorder="1" applyAlignment="1">
      <alignment horizontal="left"/>
    </xf>
    <xf numFmtId="164" fontId="15" fillId="0" borderId="14" xfId="0" applyNumberFormat="1" applyFont="1" applyBorder="1" applyAlignment="1">
      <alignment horizontal="left"/>
    </xf>
    <xf numFmtId="44" fontId="3" fillId="0" borderId="14" xfId="0" applyNumberFormat="1" applyFont="1" applyBorder="1" applyAlignment="1">
      <alignment horizontal="left"/>
    </xf>
    <xf numFmtId="2" fontId="3" fillId="0" borderId="14" xfId="0" applyNumberFormat="1" applyFont="1" applyBorder="1" applyAlignment="1">
      <alignment horizontal="left"/>
    </xf>
    <xf numFmtId="2" fontId="3" fillId="0" borderId="14" xfId="0" applyNumberFormat="1" applyFont="1" applyBorder="1"/>
    <xf numFmtId="2" fontId="3" fillId="0" borderId="15" xfId="0" applyNumberFormat="1" applyFont="1" applyBorder="1"/>
    <xf numFmtId="164" fontId="3" fillId="3" borderId="3" xfId="0" applyNumberFormat="1" applyFont="1" applyFill="1" applyBorder="1" applyAlignment="1">
      <alignment horizontal="left"/>
    </xf>
    <xf numFmtId="44" fontId="3" fillId="3" borderId="0" xfId="1" applyFont="1" applyFill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3" fillId="0" borderId="16" xfId="0" applyFont="1" applyBorder="1"/>
    <xf numFmtId="165" fontId="3" fillId="0" borderId="16" xfId="0" applyNumberFormat="1" applyFont="1" applyBorder="1" applyAlignment="1">
      <alignment horizontal="left"/>
    </xf>
    <xf numFmtId="0" fontId="15" fillId="0" borderId="16" xfId="0" applyFont="1" applyBorder="1" applyAlignment="1">
      <alignment horizontal="left"/>
    </xf>
    <xf numFmtId="164" fontId="15" fillId="0" borderId="16" xfId="0" applyNumberFormat="1" applyFont="1" applyBorder="1" applyAlignment="1">
      <alignment horizontal="left"/>
    </xf>
    <xf numFmtId="0" fontId="3" fillId="0" borderId="16" xfId="0" applyFont="1" applyBorder="1" applyAlignment="1">
      <alignment horizontal="center"/>
    </xf>
    <xf numFmtId="14" fontId="15" fillId="0" borderId="16" xfId="0" applyNumberFormat="1" applyFont="1" applyBorder="1" applyAlignment="1">
      <alignment horizontal="left"/>
    </xf>
    <xf numFmtId="164" fontId="15" fillId="3" borderId="16" xfId="0" applyNumberFormat="1" applyFont="1" applyFill="1" applyBorder="1" applyAlignment="1">
      <alignment horizontal="left"/>
    </xf>
    <xf numFmtId="44" fontId="3" fillId="3" borderId="16" xfId="1" applyFont="1" applyFill="1" applyBorder="1" applyAlignment="1">
      <alignment horizontal="left"/>
    </xf>
    <xf numFmtId="2" fontId="3" fillId="3" borderId="5" xfId="0" applyNumberFormat="1" applyFont="1" applyFill="1" applyBorder="1" applyAlignment="1">
      <alignment horizontal="left"/>
    </xf>
    <xf numFmtId="44" fontId="3" fillId="3" borderId="6" xfId="1" applyFont="1" applyFill="1" applyBorder="1" applyAlignment="1">
      <alignment horizontal="left"/>
    </xf>
    <xf numFmtId="2" fontId="3" fillId="0" borderId="16" xfId="0" applyNumberFormat="1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165" fontId="3" fillId="0" borderId="0" xfId="0" applyNumberFormat="1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164" fontId="15" fillId="0" borderId="0" xfId="0" applyNumberFormat="1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NumberFormat="1" applyFont="1" applyBorder="1" applyAlignment="1">
      <alignment horizontal="center"/>
    </xf>
    <xf numFmtId="14" fontId="15" fillId="0" borderId="0" xfId="0" applyNumberFormat="1" applyFont="1" applyBorder="1" applyAlignment="1">
      <alignment horizontal="left"/>
    </xf>
    <xf numFmtId="164" fontId="15" fillId="3" borderId="0" xfId="0" applyNumberFormat="1" applyFont="1" applyFill="1" applyBorder="1" applyAlignment="1">
      <alignment horizontal="left"/>
    </xf>
    <xf numFmtId="2" fontId="3" fillId="0" borderId="0" xfId="0" applyNumberFormat="1" applyFont="1" applyBorder="1" applyAlignment="1">
      <alignment horizontal="left"/>
    </xf>
    <xf numFmtId="0" fontId="3" fillId="0" borderId="0" xfId="0" applyFont="1" applyBorder="1"/>
    <xf numFmtId="0" fontId="3" fillId="0" borderId="11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49" fontId="3" fillId="0" borderId="17" xfId="0" applyNumberFormat="1" applyFont="1" applyBorder="1" applyAlignment="1">
      <alignment horizontal="left"/>
    </xf>
    <xf numFmtId="165" fontId="3" fillId="0" borderId="17" xfId="0" applyNumberFormat="1" applyFont="1" applyBorder="1" applyAlignment="1">
      <alignment horizontal="left"/>
    </xf>
    <xf numFmtId="0" fontId="15" fillId="0" borderId="17" xfId="0" applyFont="1" applyBorder="1" applyAlignment="1">
      <alignment horizontal="left"/>
    </xf>
    <xf numFmtId="164" fontId="15" fillId="0" borderId="17" xfId="0" applyNumberFormat="1" applyFont="1" applyBorder="1" applyAlignment="1">
      <alignment horizontal="left"/>
    </xf>
    <xf numFmtId="0" fontId="3" fillId="0" borderId="17" xfId="0" applyFont="1" applyBorder="1" applyAlignment="1">
      <alignment horizontal="center"/>
    </xf>
    <xf numFmtId="0" fontId="3" fillId="0" borderId="17" xfId="0" applyNumberFormat="1" applyFont="1" applyBorder="1" applyAlignment="1">
      <alignment horizontal="center"/>
    </xf>
    <xf numFmtId="14" fontId="15" fillId="0" borderId="17" xfId="0" applyNumberFormat="1" applyFont="1" applyBorder="1" applyAlignment="1">
      <alignment horizontal="left"/>
    </xf>
    <xf numFmtId="164" fontId="15" fillId="3" borderId="17" xfId="0" applyNumberFormat="1" applyFont="1" applyFill="1" applyBorder="1" applyAlignment="1">
      <alignment horizontal="left"/>
    </xf>
    <xf numFmtId="44" fontId="3" fillId="3" borderId="17" xfId="1" applyFont="1" applyFill="1" applyBorder="1" applyAlignment="1">
      <alignment horizontal="left"/>
    </xf>
    <xf numFmtId="2" fontId="3" fillId="0" borderId="17" xfId="0" applyNumberFormat="1" applyFont="1" applyBorder="1" applyAlignment="1">
      <alignment horizontal="left"/>
    </xf>
    <xf numFmtId="0" fontId="3" fillId="0" borderId="17" xfId="0" applyFont="1" applyBorder="1"/>
    <xf numFmtId="0" fontId="3" fillId="3" borderId="2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2" fontId="3" fillId="3" borderId="5" xfId="0" applyNumberFormat="1" applyFont="1" applyFill="1" applyBorder="1" applyAlignment="1">
      <alignment horizontal="center"/>
    </xf>
    <xf numFmtId="2" fontId="3" fillId="3" borderId="6" xfId="0" applyNumberFormat="1" applyFont="1" applyFill="1" applyBorder="1" applyAlignment="1">
      <alignment horizontal="center"/>
    </xf>
  </cellXfs>
  <cellStyles count="4">
    <cellStyle name="Monétaire" xfId="1" builtinId="4"/>
    <cellStyle name="Normal" xfId="0" builtinId="0"/>
    <cellStyle name="Texte explicatif" xfId="3" builtinId="53"/>
    <cellStyle name="Titre 1" xfId="2" builtinId="16"/>
  </cellStyles>
  <dxfs count="6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lef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lef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lef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lef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lef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lef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lef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lef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lef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_-* #,##0.00\ [$€-40C]_-;\-* #,##0.00\ [$€-40C]_-;_-* &quot;-&quot;??\ [$€-40C]_-;_-@_-"/>
      <alignment horizontal="lef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_-* #,##0.00\ [$€-40C]_-;\-* #,##0.00\ [$€-40C]_-;_-* &quot;-&quot;??\ [$€-40C]_-;_-@_-"/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_-* #,##0.00\ [$€-40C]_-;\-* #,##0.00\ [$€-40C]_-;_-* &quot;-&quot;??\ [$€-40C]_-;_-@_-"/>
      <alignment horizontal="lef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5" formatCode="#,##0.00\ &quot;€&quot;"/>
      <alignment horizontal="lef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0" formatCode="@"/>
      <alignment horizontal="lef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</dxf>
    <dxf>
      <numFmt numFmtId="2" formatCode="0.00"/>
      <alignment horizontal="left" textRotation="0" indent="0" justifyLastLine="0" shrinkToFit="0" readingOrder="0"/>
    </dxf>
    <dxf>
      <numFmt numFmtId="2" formatCode="0.00"/>
      <alignment horizontal="left" textRotation="0" indent="0" justifyLastLine="0" shrinkToFit="0" readingOrder="0"/>
    </dxf>
    <dxf>
      <numFmt numFmtId="2" formatCode="0.00"/>
      <alignment horizontal="left" textRotation="0" indent="0" justifyLastLine="0" shrinkToFit="0" readingOrder="0"/>
    </dxf>
    <dxf>
      <numFmt numFmtId="2" formatCode="0.00"/>
      <alignment horizontal="left" textRotation="0" indent="0" justifyLastLine="0" shrinkToFit="0" readingOrder="0"/>
    </dxf>
    <dxf>
      <numFmt numFmtId="2" formatCode="0.00"/>
      <alignment horizontal="left" textRotation="0" indent="0" justifyLastLine="0" shrinkToFit="0" readingOrder="0"/>
    </dxf>
    <dxf>
      <numFmt numFmtId="2" formatCode="0.00"/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medium">
          <color indexed="64"/>
        </right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textRotation="0" indent="0" justifyLastLine="0" shrinkToFit="0" readingOrder="0"/>
      <border diagonalUp="0" diagonalDown="0" outline="0">
        <left style="medium">
          <color indexed="64"/>
        </left>
        <right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</font>
      <numFmt numFmtId="164" formatCode="_-* #,##0.00\ [$€-40C]_-;\-* #,##0.00\ [$€-40C]_-;_-* &quot;-&quot;??\ [$€-40C]_-;_-@_-"/>
      <alignment horizontal="left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left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numFmt numFmtId="164" formatCode="_-* #,##0.00\ [$€-40C]_-;\-* #,##0.00\ [$€-40C]_-;_-* &quot;-&quot;??\ [$€-40C]_-;_-@_-"/>
      <alignment horizontal="left" vertical="bottom" textRotation="0" wrapText="0" indent="0" justifyLastLine="0" shrinkToFit="0" readingOrder="0"/>
    </dxf>
    <dxf>
      <font>
        <b/>
      </font>
      <alignment horizontal="left" textRotation="0" indent="0" justifyLastLine="0" shrinkToFit="0" readingOrder="0"/>
    </dxf>
    <dxf>
      <numFmt numFmtId="165" formatCode="#,##0.00\ &quot;€&quot;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left" vertical="bottom" textRotation="0" wrapText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Royer, Elodie" id="{C17EE081-845F-42F8-B4A9-1E27C2C12E22}" userId="S::royerel@merck.com::3b1a6fdc-e8c8-44ce-8ef1-ee30cf93c7f4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C7EE688-D1ED-401C-80A6-DFD4313371B5}" name="BDD_PRESTA_ESTIME3" displayName="BDD_PRESTA_ESTIME3" ref="A4:AC61" totalsRowCount="1" headerRowDxfId="60" dataDxfId="59" totalsRowDxfId="58">
  <autoFilter ref="A4:AC60" xr:uid="{00000000-0009-0000-0100-000003000000}"/>
  <tableColumns count="29">
    <tableColumn id="1" xr3:uid="{E0950A63-DA2A-4E31-9A20-FFA9F4A4471A}" name="Budget" totalsRowLabel="Total par mois" dataDxfId="57" totalsRowDxfId="28"/>
    <tableColumn id="25" xr3:uid="{E3260185-654F-4C80-A956-DBF180B39021}" name="Numéro" dataDxfId="56" totalsRowDxfId="27"/>
    <tableColumn id="2" xr3:uid="{C5FBCD26-9376-491F-9587-7EB80C81EEB5}" name="Numéro Commandes" dataDxfId="55" totalsRowDxfId="26"/>
    <tableColumn id="28" xr3:uid="{15D8B8DC-CA11-4282-AD23-50B7FFDDEEC8}" name="Société" dataDxfId="54" totalsRowDxfId="25"/>
    <tableColumn id="3" xr3:uid="{1AA1036B-12D4-4ACD-94CD-43E7083D3254}" name="Désignation" dataDxfId="53" totalsRowDxfId="24"/>
    <tableColumn id="4" xr3:uid="{113A8705-FCB3-48C4-93FD-91A656CA5B9C}" name="Prestataires" dataDxfId="52" totalsRowDxfId="23"/>
    <tableColumn id="27" xr3:uid="{F3B8C143-A5C3-45C0-B94F-A79E1FB79770}" name="Taux Journalier" dataDxfId="51" totalsRowDxfId="22"/>
    <tableColumn id="6" xr3:uid="{7FC4577C-8FBB-4E10-8776-E3FFD12DA74D}" name="Nbre de jours prévus" dataDxfId="50" totalsRowDxfId="21"/>
    <tableColumn id="12" xr3:uid="{9245F70B-67DD-48B1-88CC-6CF32EFE6636}" name="Congés" dataDxfId="49" totalsRowDxfId="20"/>
    <tableColumn id="13" xr3:uid="{9EA6BEC9-6F55-43E2-B34F-00B5405CCD88}" name="Jours Travaillés" dataDxfId="48" totalsRowDxfId="19">
      <calculatedColumnFormula>SUM(#REF!)</calculatedColumnFormula>
    </tableColumn>
    <tableColumn id="14" xr3:uid="{F3C31B7E-1471-4233-8A7B-5C8112C51219}" name="Jours restants" dataDxfId="47" totalsRowDxfId="18">
      <calculatedColumnFormula>BDD_PRESTA_ESTIME3[[#This Row],[Nbre de jours prévus]]-BDD_PRESTA_ESTIME3[[#This Row],[Jours Travaillés]]</calculatedColumnFormula>
    </tableColumn>
    <tableColumn id="7" xr3:uid="{6529B915-4EAB-4224-B4AF-0B3EA08006D0}" name="Date début" dataDxfId="46" totalsRowDxfId="17"/>
    <tableColumn id="8" xr3:uid="{2CAB408C-B48B-43E7-A001-510C2511D1DE}" name="Date Fin" dataDxfId="45" totalsRowDxfId="16"/>
    <tableColumn id="9" xr3:uid="{A7D638C3-BCE2-428F-A8F2-85D38F044EA6}" name="Montant Prestataires" dataDxfId="44" totalsRowDxfId="15"/>
    <tableColumn id="23" xr3:uid="{319F034C-E072-4761-849E-5541E9410710}" name="Jours Janv" dataDxfId="43" totalsRowDxfId="14"/>
    <tableColumn id="15" xr3:uid="{98E70F62-D019-4EDB-BEBC-4FE8D83D5D02}" name="Total Janv" totalsRowLabel=" TOTAL JANVIER " dataDxfId="42" totalsRowDxfId="13" dataCellStyle="Monétaire">
      <calculatedColumnFormula>BDD_PRESTA_ESTIME3[[#This Row],[Jours Janv]]*BDD_PRESTA_ESTIME3[[#This Row],[Taux Journalier]]</calculatedColumnFormula>
    </tableColumn>
    <tableColumn id="16" xr3:uid="{165F5D3A-8CCC-4466-8852-8801488B2DA4}" name="Jours Fév" dataDxfId="41" totalsRowDxfId="12"/>
    <tableColumn id="24" xr3:uid="{C4C2DF3D-8E64-4F2B-A530-4091EAE1673D}" name="Total Févr" totalsRowLabel=" TOTAL FEVRIER " dataDxfId="40" totalsRowDxfId="11" dataCellStyle="Monétaire">
      <calculatedColumnFormula>BDD_PRESTA_ESTIME3[[#This Row],[Jours Fév]]*BDD_PRESTA_ESTIME3[[#This Row],[Taux Journalier]]</calculatedColumnFormula>
    </tableColumn>
    <tableColumn id="17" xr3:uid="{5F7660A8-B4C3-4739-8F4A-6032223B8A6F}" name="Mars" dataDxfId="39" totalsRowDxfId="10"/>
    <tableColumn id="18" xr3:uid="{CAC52563-9BD9-4752-A613-97AB317DA9F6}" name="Avril" dataDxfId="38" totalsRowDxfId="9"/>
    <tableColumn id="19" xr3:uid="{42FE1CC3-F6D3-41FD-9E69-EF0FAB27175D}" name="Mai" dataDxfId="37" totalsRowDxfId="8"/>
    <tableColumn id="20" xr3:uid="{BA565DF3-F3B5-4A8B-ABB7-5956F908CFC5}" name="Juin" dataDxfId="36" totalsRowDxfId="7"/>
    <tableColumn id="21" xr3:uid="{F1765EC7-4F27-4342-8C7C-EBE4808070A2}" name="Juillet" dataDxfId="35" totalsRowDxfId="6"/>
    <tableColumn id="22" xr3:uid="{5A771EFD-77E5-4691-ADC4-62C9A9F4147E}" name="Août" dataDxfId="34" totalsRowDxfId="5"/>
    <tableColumn id="29" xr3:uid="{945A5481-DF88-4532-BF73-944E5B846881}" name="Septembre" dataDxfId="33" totalsRowDxfId="4"/>
    <tableColumn id="30" xr3:uid="{359B534D-3DBF-4853-BCC5-50F05E0D1473}" name="Octobre" dataDxfId="32" totalsRowDxfId="3"/>
    <tableColumn id="31" xr3:uid="{B728BE0E-E32D-489A-98F6-4770CBA76D83}" name="Novembre" dataDxfId="31" totalsRowDxfId="2"/>
    <tableColumn id="32" xr3:uid="{2B5AA697-F015-4FF4-9C53-4C2D708F0DB5}" name="Décembre" dataDxfId="30" totalsRowDxfId="1"/>
    <tableColumn id="26" xr3:uid="{514FA0D9-0B6F-4771-9751-EF20FB5CEE0E}" name="Total Par Prestataire" dataDxfId="29" totalsRow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H52" dT="2021-12-23T11:37:20.13" personId="{C17EE081-845F-42F8-B4A9-1E27C2C12E22}" id="{2D2CD972-78F6-403B-B5BB-9A000815D788}">
    <text>report jours 2021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8CFD4-DA86-4E15-B228-34744635E9A5}">
  <sheetPr codeName="Feuil5">
    <tabColor theme="0"/>
    <pageSetUpPr autoPageBreaks="0"/>
  </sheetPr>
  <dimension ref="A1:AC62"/>
  <sheetViews>
    <sheetView tabSelected="1" zoomScaleNormal="100" workbookViewId="0">
      <selection activeCell="E10" sqref="E10"/>
    </sheetView>
  </sheetViews>
  <sheetFormatPr baseColWidth="10" defaultRowHeight="14.5" outlineLevelCol="1" x14ac:dyDescent="0.35"/>
  <cols>
    <col min="1" max="1" width="18.81640625" style="1" customWidth="1"/>
    <col min="2" max="2" width="8.08984375" style="1" customWidth="1"/>
    <col min="3" max="3" width="29.453125" style="2" bestFit="1" customWidth="1"/>
    <col min="4" max="4" width="13.54296875" style="1" customWidth="1"/>
    <col min="5" max="5" width="67.81640625" style="1" customWidth="1"/>
    <col min="6" max="6" width="19.7265625" style="3" customWidth="1"/>
    <col min="7" max="7" width="13" style="4" customWidth="1"/>
    <col min="8" max="8" width="10.26953125" style="5" customWidth="1"/>
    <col min="9" max="9" width="7.81640625" style="5" customWidth="1"/>
    <col min="10" max="10" width="11.81640625" style="5" customWidth="1"/>
    <col min="11" max="11" width="9.1796875" style="5" customWidth="1"/>
    <col min="12" max="12" width="12.1796875" style="6" customWidth="1"/>
    <col min="13" max="13" width="10.54296875" style="6" customWidth="1"/>
    <col min="14" max="14" width="15.54296875" style="7" customWidth="1"/>
    <col min="15" max="15" width="14.453125" style="1" customWidth="1"/>
    <col min="16" max="16" width="10.81640625" style="14" customWidth="1" outlineLevel="1"/>
    <col min="17" max="17" width="10.81640625" style="8" customWidth="1" outlineLevel="1"/>
    <col min="18" max="18" width="10.81640625" style="14" customWidth="1" outlineLevel="1"/>
    <col min="19" max="23" width="10.81640625" style="8" customWidth="1" outlineLevel="1"/>
    <col min="24" max="24" width="10.81640625" style="8"/>
    <col min="25" max="25" width="10.81640625" style="9" customWidth="1"/>
    <col min="26" max="26" width="9.81640625" style="9" customWidth="1"/>
    <col min="27" max="27" width="9.54296875" style="9" customWidth="1"/>
    <col min="28" max="28" width="8.81640625" style="9" customWidth="1"/>
    <col min="29" max="29" width="47.1796875" bestFit="1" customWidth="1"/>
  </cols>
  <sheetData>
    <row r="1" spans="1:29" ht="15" thickBot="1" x14ac:dyDescent="0.4">
      <c r="L1" s="6" t="s">
        <v>0</v>
      </c>
    </row>
    <row r="2" spans="1:29" ht="29" thickBot="1" x14ac:dyDescent="0.7">
      <c r="A2" s="10" t="s">
        <v>73</v>
      </c>
      <c r="B2" s="10"/>
      <c r="E2" s="11"/>
      <c r="H2" s="12"/>
      <c r="O2" s="117" t="s">
        <v>60</v>
      </c>
      <c r="P2" s="118"/>
      <c r="Q2" s="119" t="s">
        <v>65</v>
      </c>
      <c r="R2" s="120"/>
    </row>
    <row r="3" spans="1:29" ht="20.149999999999999" customHeight="1" thickTop="1" x14ac:dyDescent="0.35">
      <c r="M3" s="13"/>
      <c r="O3" s="53"/>
      <c r="P3" s="54"/>
      <c r="Q3" s="55"/>
      <c r="R3" s="56"/>
      <c r="T3" s="14"/>
      <c r="U3" s="14"/>
      <c r="V3" s="14"/>
      <c r="W3" s="14"/>
    </row>
    <row r="4" spans="1:29" ht="15" thickBot="1" x14ac:dyDescent="0.4">
      <c r="A4" s="1" t="s">
        <v>1</v>
      </c>
      <c r="B4" s="1" t="s">
        <v>75</v>
      </c>
      <c r="C4" s="2" t="s">
        <v>74</v>
      </c>
      <c r="D4" s="1" t="s">
        <v>2</v>
      </c>
      <c r="E4" s="15" t="s">
        <v>3</v>
      </c>
      <c r="F4" s="3" t="s">
        <v>4</v>
      </c>
      <c r="G4" s="7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16" t="s">
        <v>10</v>
      </c>
      <c r="M4" s="16" t="s">
        <v>11</v>
      </c>
      <c r="N4" s="7" t="s">
        <v>12</v>
      </c>
      <c r="O4" s="77" t="s">
        <v>63</v>
      </c>
      <c r="P4" s="78" t="s">
        <v>62</v>
      </c>
      <c r="Q4" s="51" t="s">
        <v>64</v>
      </c>
      <c r="R4" s="52" t="s">
        <v>61</v>
      </c>
      <c r="S4" s="17" t="s">
        <v>13</v>
      </c>
      <c r="T4" s="17" t="s">
        <v>14</v>
      </c>
      <c r="U4" s="17" t="s">
        <v>15</v>
      </c>
      <c r="V4" s="17" t="s">
        <v>16</v>
      </c>
      <c r="W4" s="17" t="s">
        <v>17</v>
      </c>
      <c r="X4" s="17" t="s">
        <v>18</v>
      </c>
      <c r="Y4" s="17" t="s">
        <v>19</v>
      </c>
      <c r="Z4" s="17" t="s">
        <v>20</v>
      </c>
      <c r="AA4" s="17" t="s">
        <v>21</v>
      </c>
      <c r="AB4" s="17" t="s">
        <v>22</v>
      </c>
      <c r="AC4" s="1" t="s">
        <v>78</v>
      </c>
    </row>
    <row r="5" spans="1:29" s="81" customFormat="1" ht="15" thickBot="1" x14ac:dyDescent="0.4">
      <c r="A5" s="79">
        <v>601004</v>
      </c>
      <c r="B5" s="80">
        <v>1</v>
      </c>
      <c r="C5" s="81" t="s">
        <v>23</v>
      </c>
      <c r="D5" s="80" t="s">
        <v>66</v>
      </c>
      <c r="E5" s="82" t="s">
        <v>86</v>
      </c>
      <c r="F5" s="83"/>
      <c r="G5" s="84">
        <v>680</v>
      </c>
      <c r="H5" s="85">
        <v>60</v>
      </c>
      <c r="I5" s="85"/>
      <c r="J5" s="85">
        <f>SUM(BDD_PRESTA_ESTIME3[[#This Row],[Total Janv]:[Décembre]])</f>
        <v>0</v>
      </c>
      <c r="K5" s="85">
        <f>BDD_PRESTA_ESTIME3[[#This Row],[Nbre de jours prévus]]-BDD_PRESTA_ESTIME3[[#This Row],[Jours Travaillés]]</f>
        <v>60</v>
      </c>
      <c r="L5" s="86">
        <v>44564</v>
      </c>
      <c r="M5" s="86">
        <v>44645</v>
      </c>
      <c r="N5" s="84">
        <f>BDD_PRESTA_ESTIME3[[#This Row],[Nbre de jours prévus]]*BDD_PRESTA_ESTIME3[[#This Row],[Taux Journalier]]</f>
        <v>40800</v>
      </c>
      <c r="O5" s="87"/>
      <c r="P5" s="88">
        <f>BDD_PRESTA_ESTIME3[[#This Row],[Jours Janv]]*BDD_PRESTA_ESTIME3[[#This Row],[Taux Journalier]]</f>
        <v>0</v>
      </c>
      <c r="Q5" s="89"/>
      <c r="R5" s="90">
        <f>BDD_PRESTA_ESTIME3[[#This Row],[Jours Fév]]*BDD_PRESTA_ESTIME3[[#This Row],[Taux Journalier]]</f>
        <v>0</v>
      </c>
      <c r="S5" s="91"/>
      <c r="T5" s="91"/>
      <c r="U5" s="91"/>
      <c r="V5" s="91"/>
      <c r="W5" s="91"/>
      <c r="X5" s="91"/>
      <c r="AB5" s="91"/>
      <c r="AC5" s="80" t="s">
        <v>85</v>
      </c>
    </row>
    <row r="6" spans="1:29" s="103" customFormat="1" ht="15" thickBot="1" x14ac:dyDescent="0.4">
      <c r="A6" s="92"/>
      <c r="B6" s="93"/>
      <c r="C6" s="94" t="s">
        <v>82</v>
      </c>
      <c r="D6" s="93" t="s">
        <v>66</v>
      </c>
      <c r="E6" s="95" t="s">
        <v>87</v>
      </c>
      <c r="F6" s="96"/>
      <c r="G6" s="97">
        <v>680</v>
      </c>
      <c r="H6" s="98"/>
      <c r="I6" s="98"/>
      <c r="J6" s="98">
        <f>SUM(BDD_PRESTA_ESTIME3[[#This Row],[Total Janv]:[Décembre]])</f>
        <v>0</v>
      </c>
      <c r="K6" s="99">
        <f>BDD_PRESTA_ESTIME3[[#This Row],[Nbre de jours prévus]]-BDD_PRESTA_ESTIME3[[#This Row],[Jours Travaillés]]</f>
        <v>0</v>
      </c>
      <c r="L6" s="100">
        <v>44621</v>
      </c>
      <c r="M6" s="100">
        <v>44711</v>
      </c>
      <c r="N6" s="97"/>
      <c r="O6" s="101"/>
      <c r="P6" s="78">
        <f>BDD_PRESTA_ESTIME3[[#This Row],[Jours Janv]]*BDD_PRESTA_ESTIME3[[#This Row],[Taux Journalier]]</f>
        <v>0</v>
      </c>
      <c r="Q6" s="51"/>
      <c r="R6" s="52">
        <f>BDD_PRESTA_ESTIME3[[#This Row],[Jours Fév]]*BDD_PRESTA_ESTIME3[[#This Row],[Taux Journalier]]</f>
        <v>0</v>
      </c>
      <c r="S6" s="102"/>
      <c r="T6" s="102"/>
      <c r="U6" s="102"/>
      <c r="V6" s="102"/>
      <c r="W6" s="102"/>
      <c r="X6" s="102"/>
      <c r="AB6" s="102"/>
      <c r="AC6" s="80" t="s">
        <v>85</v>
      </c>
    </row>
    <row r="7" spans="1:29" s="103" customFormat="1" ht="15" thickBot="1" x14ac:dyDescent="0.4">
      <c r="A7" s="92"/>
      <c r="B7" s="93"/>
      <c r="C7" s="94" t="s">
        <v>82</v>
      </c>
      <c r="D7" s="93" t="s">
        <v>66</v>
      </c>
      <c r="E7" s="95" t="s">
        <v>88</v>
      </c>
      <c r="F7" s="96"/>
      <c r="G7" s="97">
        <v>680</v>
      </c>
      <c r="H7" s="98"/>
      <c r="I7" s="98"/>
      <c r="J7" s="98">
        <f>SUM(BDD_PRESTA_ESTIME3[[#This Row],[Total Janv]:[Décembre]])</f>
        <v>0</v>
      </c>
      <c r="K7" s="99">
        <f>BDD_PRESTA_ESTIME3[[#This Row],[Nbre de jours prévus]]-BDD_PRESTA_ESTIME3[[#This Row],[Jours Travaillés]]</f>
        <v>0</v>
      </c>
      <c r="L7" s="100">
        <v>44713</v>
      </c>
      <c r="M7" s="100">
        <v>44793</v>
      </c>
      <c r="N7" s="97"/>
      <c r="O7" s="101"/>
      <c r="P7" s="78">
        <f>BDD_PRESTA_ESTIME3[[#This Row],[Jours Janv]]*BDD_PRESTA_ESTIME3[[#This Row],[Taux Journalier]]</f>
        <v>0</v>
      </c>
      <c r="Q7" s="51"/>
      <c r="R7" s="52">
        <f>BDD_PRESTA_ESTIME3[[#This Row],[Jours Fév]]*BDD_PRESTA_ESTIME3[[#This Row],[Taux Journalier]]</f>
        <v>0</v>
      </c>
      <c r="S7" s="102"/>
      <c r="T7" s="102"/>
      <c r="U7" s="102"/>
      <c r="V7" s="102"/>
      <c r="W7" s="102"/>
      <c r="X7" s="102"/>
      <c r="AB7" s="102"/>
      <c r="AC7" s="80" t="s">
        <v>85</v>
      </c>
    </row>
    <row r="8" spans="1:29" s="116" customFormat="1" ht="15" thickBot="1" x14ac:dyDescent="0.4">
      <c r="A8" s="104"/>
      <c r="B8" s="105"/>
      <c r="C8" s="106" t="s">
        <v>82</v>
      </c>
      <c r="D8" s="105" t="s">
        <v>66</v>
      </c>
      <c r="E8" s="107" t="s">
        <v>89</v>
      </c>
      <c r="F8" s="108"/>
      <c r="G8" s="109">
        <v>680</v>
      </c>
      <c r="H8" s="110"/>
      <c r="I8" s="110"/>
      <c r="J8" s="110">
        <f>SUM(BDD_PRESTA_ESTIME3[[#This Row],[Total Janv]:[Décembre]])</f>
        <v>0</v>
      </c>
      <c r="K8" s="111">
        <f>BDD_PRESTA_ESTIME3[[#This Row],[Nbre de jours prévus]]-BDD_PRESTA_ESTIME3[[#This Row],[Jours Travaillés]]</f>
        <v>0</v>
      </c>
      <c r="L8" s="112">
        <v>44794</v>
      </c>
      <c r="M8" s="112">
        <v>44834</v>
      </c>
      <c r="N8" s="109"/>
      <c r="O8" s="113"/>
      <c r="P8" s="114">
        <f>BDD_PRESTA_ESTIME3[[#This Row],[Jours Janv]]*BDD_PRESTA_ESTIME3[[#This Row],[Taux Journalier]]</f>
        <v>0</v>
      </c>
      <c r="Q8" s="59"/>
      <c r="R8" s="60">
        <f>BDD_PRESTA_ESTIME3[[#This Row],[Jours Fév]]*BDD_PRESTA_ESTIME3[[#This Row],[Taux Journalier]]</f>
        <v>0</v>
      </c>
      <c r="S8" s="115"/>
      <c r="T8" s="115"/>
      <c r="U8" s="115"/>
      <c r="V8" s="115"/>
      <c r="W8" s="115"/>
      <c r="X8" s="115"/>
      <c r="AB8" s="115"/>
      <c r="AC8" s="80" t="s">
        <v>85</v>
      </c>
    </row>
    <row r="9" spans="1:29" s="24" customFormat="1" x14ac:dyDescent="0.35">
      <c r="A9" s="18">
        <v>601000</v>
      </c>
      <c r="B9" s="18">
        <v>1</v>
      </c>
      <c r="C9" t="s">
        <v>24</v>
      </c>
      <c r="D9" s="18" t="s">
        <v>67</v>
      </c>
      <c r="E9" s="19" t="s">
        <v>90</v>
      </c>
      <c r="F9" s="20"/>
      <c r="G9" s="21">
        <v>650</v>
      </c>
      <c r="H9" s="22">
        <v>12</v>
      </c>
      <c r="I9" s="22"/>
      <c r="J9" s="22">
        <f>SUM(BDD_PRESTA_ESTIME3[[#This Row],[Total Janv]:[Décembre]])</f>
        <v>0</v>
      </c>
      <c r="K9" s="22">
        <f>BDD_PRESTA_ESTIME3[[#This Row],[Nbre de jours prévus]]-BDD_PRESTA_ESTIME3[[#This Row],[Jours Travaillés]]</f>
        <v>12</v>
      </c>
      <c r="L9" s="16">
        <v>44562</v>
      </c>
      <c r="M9" s="16">
        <v>44651</v>
      </c>
      <c r="N9" s="21">
        <f>BDD_PRESTA_ESTIME3[[#This Row],[Nbre de jours prévus]]*BDD_PRESTA_ESTIME3[[#This Row],[Taux Journalier]]</f>
        <v>7800</v>
      </c>
      <c r="O9" s="58"/>
      <c r="P9" s="57">
        <f>BDD_PRESTA_ESTIME3[[#This Row],[Jours Janv]]*BDD_PRESTA_ESTIME3[[#This Row],[Taux Journalier]]</f>
        <v>0</v>
      </c>
      <c r="Q9" s="51"/>
      <c r="R9" s="52">
        <f>BDD_PRESTA_ESTIME3[[#This Row],[Jours Fév]]*BDD_PRESTA_ESTIME3[[#This Row],[Taux Journalier]]</f>
        <v>0</v>
      </c>
      <c r="S9" s="23"/>
      <c r="T9" s="23"/>
      <c r="U9" s="23"/>
      <c r="V9" s="23"/>
      <c r="W9" s="23"/>
      <c r="X9" s="23"/>
      <c r="Y9" s="25"/>
      <c r="Z9" s="25"/>
      <c r="AA9" s="25"/>
      <c r="AB9" s="23"/>
      <c r="AC9" s="61"/>
    </row>
    <row r="10" spans="1:29" x14ac:dyDescent="0.35">
      <c r="A10" s="1">
        <v>601079</v>
      </c>
      <c r="B10" s="18">
        <v>1</v>
      </c>
      <c r="C10" t="s">
        <v>25</v>
      </c>
      <c r="D10" s="1" t="s">
        <v>68</v>
      </c>
      <c r="E10" s="15" t="s">
        <v>91</v>
      </c>
      <c r="G10" s="7">
        <v>460</v>
      </c>
      <c r="H10" s="5">
        <v>63</v>
      </c>
      <c r="J10" s="5">
        <f>SUM(BDD_PRESTA_ESTIME3[[#This Row],[Total Janv]:[Décembre]])</f>
        <v>0</v>
      </c>
      <c r="K10" s="5">
        <f>BDD_PRESTA_ESTIME3[[#This Row],[Nbre de jours prévus]]-BDD_PRESTA_ESTIME3[[#This Row],[Jours Travaillés]]</f>
        <v>63</v>
      </c>
      <c r="L10" s="26">
        <v>44566</v>
      </c>
      <c r="M10" s="26">
        <v>44651</v>
      </c>
      <c r="N10" s="7">
        <f>BDD_PRESTA_ESTIME3[[#This Row],[Nbre de jours prévus]]*BDD_PRESTA_ESTIME3[[#This Row],[Taux Journalier]]</f>
        <v>28980</v>
      </c>
      <c r="O10" s="58"/>
      <c r="P10" s="57">
        <f>BDD_PRESTA_ESTIME3[[#This Row],[Jours Janv]]*BDD_PRESTA_ESTIME3[[#This Row],[Taux Journalier]]</f>
        <v>0</v>
      </c>
      <c r="Q10" s="51"/>
      <c r="R10" s="52">
        <f>BDD_PRESTA_ESTIME3[[#This Row],[Jours Fév]]*BDD_PRESTA_ESTIME3[[#This Row],[Taux Journalier]]</f>
        <v>0</v>
      </c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61"/>
    </row>
    <row r="11" spans="1:29" s="24" customFormat="1" x14ac:dyDescent="0.35">
      <c r="A11" s="18">
        <v>601005</v>
      </c>
      <c r="B11" s="18">
        <v>1</v>
      </c>
      <c r="C11" t="s">
        <v>26</v>
      </c>
      <c r="D11" s="18" t="s">
        <v>69</v>
      </c>
      <c r="E11" s="19" t="s">
        <v>92</v>
      </c>
      <c r="F11" s="20"/>
      <c r="G11" s="21">
        <v>591.6</v>
      </c>
      <c r="H11" s="22">
        <v>17</v>
      </c>
      <c r="I11" s="22"/>
      <c r="J11" s="22">
        <f>SUM(BDD_PRESTA_ESTIME3[[#This Row],[Total Janv]:[Décembre]])</f>
        <v>0</v>
      </c>
      <c r="K11" s="22">
        <f>BDD_PRESTA_ESTIME3[[#This Row],[Nbre de jours prévus]]-BDD_PRESTA_ESTIME3[[#This Row],[Jours Travaillés]]</f>
        <v>17</v>
      </c>
      <c r="L11" s="16">
        <v>44562</v>
      </c>
      <c r="M11" s="16">
        <v>44651</v>
      </c>
      <c r="N11" s="21">
        <f>BDD_PRESTA_ESTIME3[[#This Row],[Nbre de jours prévus]]*BDD_PRESTA_ESTIME3[[#This Row],[Taux Journalier]]</f>
        <v>10057.200000000001</v>
      </c>
      <c r="O11" s="58"/>
      <c r="P11" s="57">
        <f>BDD_PRESTA_ESTIME3[[#This Row],[Jours Janv]]*BDD_PRESTA_ESTIME3[[#This Row],[Taux Journalier]]</f>
        <v>0</v>
      </c>
      <c r="Q11" s="51"/>
      <c r="R11" s="52">
        <f>BDD_PRESTA_ESTIME3[[#This Row],[Jours Fév]]*BDD_PRESTA_ESTIME3[[#This Row],[Taux Journalier]]</f>
        <v>0</v>
      </c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61"/>
    </row>
    <row r="12" spans="1:29" s="24" customFormat="1" x14ac:dyDescent="0.35">
      <c r="A12" s="18">
        <v>601007</v>
      </c>
      <c r="B12" s="18">
        <v>1</v>
      </c>
      <c r="C12" t="s">
        <v>26</v>
      </c>
      <c r="D12" s="18" t="s">
        <v>69</v>
      </c>
      <c r="E12" s="19" t="s">
        <v>93</v>
      </c>
      <c r="F12" s="20"/>
      <c r="G12" s="21">
        <v>591.6</v>
      </c>
      <c r="H12" s="22">
        <v>18</v>
      </c>
      <c r="I12" s="22"/>
      <c r="J12" s="22">
        <f>SUM(BDD_PRESTA_ESTIME3[[#This Row],[Total Janv]:[Décembre]])</f>
        <v>0</v>
      </c>
      <c r="K12" s="22">
        <f>BDD_PRESTA_ESTIME3[[#This Row],[Nbre de jours prévus]]-BDD_PRESTA_ESTIME3[[#This Row],[Jours Travaillés]]</f>
        <v>18</v>
      </c>
      <c r="L12" s="16">
        <v>44562</v>
      </c>
      <c r="M12" s="16">
        <v>44651</v>
      </c>
      <c r="N12" s="21">
        <f>BDD_PRESTA_ESTIME3[[#This Row],[Nbre de jours prévus]]*BDD_PRESTA_ESTIME3[[#This Row],[Taux Journalier]]</f>
        <v>10648.800000000001</v>
      </c>
      <c r="O12" s="58"/>
      <c r="P12" s="57">
        <f>BDD_PRESTA_ESTIME3[[#This Row],[Jours Janv]]*BDD_PRESTA_ESTIME3[[#This Row],[Taux Journalier]]</f>
        <v>0</v>
      </c>
      <c r="Q12" s="51"/>
      <c r="R12" s="52">
        <f>BDD_PRESTA_ESTIME3[[#This Row],[Jours Fév]]*BDD_PRESTA_ESTIME3[[#This Row],[Taux Journalier]]</f>
        <v>0</v>
      </c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61"/>
    </row>
    <row r="13" spans="1:29" s="24" customFormat="1" x14ac:dyDescent="0.35">
      <c r="A13" s="18">
        <v>601008</v>
      </c>
      <c r="B13" s="18">
        <v>1</v>
      </c>
      <c r="C13" t="s">
        <v>26</v>
      </c>
      <c r="D13" s="18" t="s">
        <v>69</v>
      </c>
      <c r="E13" s="19" t="s">
        <v>94</v>
      </c>
      <c r="F13" s="20"/>
      <c r="G13" s="21">
        <v>591.6</v>
      </c>
      <c r="H13" s="22">
        <v>17</v>
      </c>
      <c r="I13" s="22"/>
      <c r="J13" s="22">
        <f>SUM(BDD_PRESTA_ESTIME3[[#This Row],[Total Janv]:[Décembre]])</f>
        <v>0</v>
      </c>
      <c r="K13" s="22">
        <f>BDD_PRESTA_ESTIME3[[#This Row],[Nbre de jours prévus]]-BDD_PRESTA_ESTIME3[[#This Row],[Jours Travaillés]]</f>
        <v>17</v>
      </c>
      <c r="L13" s="16">
        <v>44562</v>
      </c>
      <c r="M13" s="16">
        <v>44651</v>
      </c>
      <c r="N13" s="21">
        <f>BDD_PRESTA_ESTIME3[[#This Row],[Nbre de jours prévus]]*BDD_PRESTA_ESTIME3[[#This Row],[Taux Journalier]]</f>
        <v>10057.200000000001</v>
      </c>
      <c r="O13" s="58"/>
      <c r="P13" s="57">
        <f>BDD_PRESTA_ESTIME3[[#This Row],[Jours Janv]]*BDD_PRESTA_ESTIME3[[#This Row],[Taux Journalier]]</f>
        <v>0</v>
      </c>
      <c r="Q13" s="51"/>
      <c r="R13" s="52">
        <f>BDD_PRESTA_ESTIME3[[#This Row],[Jours Fév]]*BDD_PRESTA_ESTIME3[[#This Row],[Taux Journalier]]</f>
        <v>0</v>
      </c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61"/>
    </row>
    <row r="14" spans="1:29" x14ac:dyDescent="0.35">
      <c r="A14" s="1">
        <v>601007</v>
      </c>
      <c r="B14" s="18">
        <v>1</v>
      </c>
      <c r="C14" t="s">
        <v>53</v>
      </c>
      <c r="D14" s="1" t="s">
        <v>27</v>
      </c>
      <c r="E14" s="15" t="s">
        <v>95</v>
      </c>
      <c r="G14" s="7">
        <v>700</v>
      </c>
      <c r="H14" s="5">
        <v>25</v>
      </c>
      <c r="J14" s="27">
        <f>SUM(BDD_PRESTA_ESTIME3[[#This Row],[Total Janv]:[Décembre]])</f>
        <v>0</v>
      </c>
      <c r="K14" s="28">
        <f>BDD_PRESTA_ESTIME3[[#This Row],[Nbre de jours prévus]]-BDD_PRESTA_ESTIME3[[#This Row],[Jours Travaillés]]</f>
        <v>25</v>
      </c>
      <c r="L14" s="26">
        <v>44562</v>
      </c>
      <c r="M14" s="26">
        <v>44651</v>
      </c>
      <c r="N14" s="21">
        <f>BDD_PRESTA_ESTIME3[[#This Row],[Nbre de jours prévus]]*BDD_PRESTA_ESTIME3[[#This Row],[Taux Journalier]]</f>
        <v>17500</v>
      </c>
      <c r="O14" s="58"/>
      <c r="P14" s="57">
        <f>BDD_PRESTA_ESTIME3[[#This Row],[Jours Janv]]*BDD_PRESTA_ESTIME3[[#This Row],[Taux Journalier]]</f>
        <v>0</v>
      </c>
      <c r="Q14" s="51"/>
      <c r="R14" s="52">
        <f>BDD_PRESTA_ESTIME3[[#This Row],[Jours Fév]]*BDD_PRESTA_ESTIME3[[#This Row],[Taux Journalier]]</f>
        <v>0</v>
      </c>
      <c r="S14" s="17"/>
      <c r="T14" s="17"/>
      <c r="U14" s="17"/>
      <c r="V14" s="17"/>
      <c r="W14" s="17"/>
      <c r="X14" s="17"/>
      <c r="Y14" s="29"/>
      <c r="Z14" s="29"/>
      <c r="AA14" s="17"/>
      <c r="AB14" s="17"/>
      <c r="AC14" s="61"/>
    </row>
    <row r="15" spans="1:29" s="24" customFormat="1" x14ac:dyDescent="0.35">
      <c r="A15" s="18">
        <v>601008</v>
      </c>
      <c r="B15" s="18">
        <v>1</v>
      </c>
      <c r="C15" s="24" t="s">
        <v>53</v>
      </c>
      <c r="D15" s="18" t="s">
        <v>27</v>
      </c>
      <c r="E15" s="19" t="s">
        <v>96</v>
      </c>
      <c r="F15" s="20"/>
      <c r="G15" s="21">
        <v>700</v>
      </c>
      <c r="H15" s="22">
        <v>25</v>
      </c>
      <c r="I15" s="22"/>
      <c r="J15" s="22">
        <f>SUM(BDD_PRESTA_ESTIME3[[#This Row],[Total Janv]:[Décembre]])</f>
        <v>0</v>
      </c>
      <c r="K15" s="22">
        <f>BDD_PRESTA_ESTIME3[[#This Row],[Nbre de jours prévus]]-BDD_PRESTA_ESTIME3[[#This Row],[Jours Travaillés]]</f>
        <v>25</v>
      </c>
      <c r="L15" s="16">
        <v>44562</v>
      </c>
      <c r="M15" s="16">
        <v>44651</v>
      </c>
      <c r="N15" s="21">
        <f>BDD_PRESTA_ESTIME3[[#This Row],[Nbre de jours prévus]]*BDD_PRESTA_ESTIME3[[#This Row],[Taux Journalier]]</f>
        <v>17500</v>
      </c>
      <c r="O15" s="58"/>
      <c r="P15" s="57">
        <f>BDD_PRESTA_ESTIME3[[#This Row],[Jours Janv]]*BDD_PRESTA_ESTIME3[[#This Row],[Taux Journalier]]</f>
        <v>0</v>
      </c>
      <c r="Q15" s="51"/>
      <c r="R15" s="52">
        <f>BDD_PRESTA_ESTIME3[[#This Row],[Jours Fév]]*BDD_PRESTA_ESTIME3[[#This Row],[Taux Journalier]]</f>
        <v>0</v>
      </c>
      <c r="S15" s="23"/>
      <c r="T15" s="23"/>
      <c r="U15" s="23"/>
      <c r="V15" s="23"/>
      <c r="W15" s="23"/>
      <c r="X15" s="23"/>
      <c r="Y15" s="44"/>
      <c r="Z15" s="44"/>
      <c r="AA15" s="23"/>
      <c r="AB15" s="23"/>
      <c r="AC15" s="61"/>
    </row>
    <row r="16" spans="1:29" s="24" customFormat="1" x14ac:dyDescent="0.35">
      <c r="A16" s="18">
        <v>600716</v>
      </c>
      <c r="B16" s="18">
        <v>1</v>
      </c>
      <c r="C16" s="45" t="s">
        <v>58</v>
      </c>
      <c r="D16" s="18" t="s">
        <v>70</v>
      </c>
      <c r="E16" s="19" t="s">
        <v>97</v>
      </c>
      <c r="F16" s="20"/>
      <c r="G16" s="21">
        <v>545</v>
      </c>
      <c r="H16" s="22">
        <v>60</v>
      </c>
      <c r="I16" s="22"/>
      <c r="J16" s="22">
        <f>SUM(BDD_PRESTA_ESTIME3[[#This Row],[Total Janv]:[Décembre]])</f>
        <v>0</v>
      </c>
      <c r="K16" s="22">
        <f>BDD_PRESTA_ESTIME3[[#This Row],[Nbre de jours prévus]]-BDD_PRESTA_ESTIME3[[#This Row],[Jours Travaillés]]</f>
        <v>60</v>
      </c>
      <c r="L16" s="16">
        <v>44562</v>
      </c>
      <c r="M16" s="16">
        <v>44651</v>
      </c>
      <c r="N16" s="21">
        <f>BDD_PRESTA_ESTIME3[[#This Row],[Nbre de jours prévus]]*BDD_PRESTA_ESTIME3[[#This Row],[Taux Journalier]]</f>
        <v>32700</v>
      </c>
      <c r="O16" s="58"/>
      <c r="P16" s="57">
        <f>BDD_PRESTA_ESTIME3[[#This Row],[Jours Janv]]*BDD_PRESTA_ESTIME3[[#This Row],[Taux Journalier]]</f>
        <v>0</v>
      </c>
      <c r="Q16" s="51"/>
      <c r="R16" s="52">
        <f>BDD_PRESTA_ESTIME3[[#This Row],[Jours Fév]]*BDD_PRESTA_ESTIME3[[#This Row],[Taux Journalier]]</f>
        <v>0</v>
      </c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61"/>
    </row>
    <row r="17" spans="1:29" s="24" customFormat="1" x14ac:dyDescent="0.35">
      <c r="A17" s="18">
        <v>601072</v>
      </c>
      <c r="B17" s="18">
        <v>1</v>
      </c>
      <c r="C17" s="24" t="s">
        <v>28</v>
      </c>
      <c r="D17" s="18" t="s">
        <v>29</v>
      </c>
      <c r="E17" s="24" t="s">
        <v>98</v>
      </c>
      <c r="F17" s="20"/>
      <c r="G17" s="21">
        <v>530</v>
      </c>
      <c r="H17" s="22"/>
      <c r="I17" s="22"/>
      <c r="J17" s="22">
        <f>SUM(BDD_PRESTA_ESTIME3[[#This Row],[Total Janv]:[Décembre]])</f>
        <v>0</v>
      </c>
      <c r="K17" s="22">
        <f>BDD_PRESTA_ESTIME3[[#This Row],[Nbre de jours prévus]]-BDD_PRESTA_ESTIME3[[#This Row],[Jours Travaillés]]</f>
        <v>0</v>
      </c>
      <c r="L17" s="16">
        <v>44562</v>
      </c>
      <c r="M17" s="16">
        <v>44809</v>
      </c>
      <c r="N17" s="21">
        <f>BDD_PRESTA_ESTIME3[[#This Row],[Nbre de jours prévus]]*BDD_PRESTA_ESTIME3[[#This Row],[Taux Journalier]]</f>
        <v>0</v>
      </c>
      <c r="O17" s="58"/>
      <c r="P17" s="57">
        <f>BDD_PRESTA_ESTIME3[[#This Row],[Jours Janv]]*BDD_PRESTA_ESTIME3[[#This Row],[Taux Journalier]]</f>
        <v>0</v>
      </c>
      <c r="Q17" s="51"/>
      <c r="R17" s="52">
        <f>BDD_PRESTA_ESTIME3[[#This Row],[Jours Fév]]*BDD_PRESTA_ESTIME3[[#This Row],[Taux Journalier]]</f>
        <v>0</v>
      </c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61"/>
    </row>
    <row r="18" spans="1:29" s="24" customFormat="1" x14ac:dyDescent="0.35">
      <c r="A18" s="18">
        <v>601072</v>
      </c>
      <c r="B18" s="18">
        <v>1</v>
      </c>
      <c r="C18" s="24" t="s">
        <v>28</v>
      </c>
      <c r="D18" s="18" t="s">
        <v>29</v>
      </c>
      <c r="E18" s="24" t="s">
        <v>99</v>
      </c>
      <c r="F18" s="20"/>
      <c r="G18" s="21">
        <v>600</v>
      </c>
      <c r="H18" s="22"/>
      <c r="I18" s="22"/>
      <c r="J18" s="22">
        <f>SUM(BDD_PRESTA_ESTIME3[[#This Row],[Total Janv]:[Décembre]])</f>
        <v>0</v>
      </c>
      <c r="K18" s="22">
        <f>BDD_PRESTA_ESTIME3[[#This Row],[Nbre de jours prévus]]-BDD_PRESTA_ESTIME3[[#This Row],[Jours Travaillés]]</f>
        <v>0</v>
      </c>
      <c r="L18" s="16">
        <v>44562</v>
      </c>
      <c r="M18" s="16">
        <v>44809</v>
      </c>
      <c r="N18" s="21">
        <f>BDD_PRESTA_ESTIME3[[#This Row],[Nbre de jours prévus]]*BDD_PRESTA_ESTIME3[[#This Row],[Taux Journalier]]</f>
        <v>0</v>
      </c>
      <c r="O18" s="58"/>
      <c r="P18" s="57">
        <f>BDD_PRESTA_ESTIME3[[#This Row],[Jours Janv]]*BDD_PRESTA_ESTIME3[[#This Row],[Taux Journalier]]</f>
        <v>0</v>
      </c>
      <c r="Q18" s="51"/>
      <c r="R18" s="52">
        <f>BDD_PRESTA_ESTIME3[[#This Row],[Jours Fév]]*BDD_PRESTA_ESTIME3[[#This Row],[Taux Journalier]]</f>
        <v>0</v>
      </c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61"/>
    </row>
    <row r="19" spans="1:29" s="24" customFormat="1" x14ac:dyDescent="0.35">
      <c r="A19" s="18">
        <v>601005</v>
      </c>
      <c r="B19" s="18">
        <v>1</v>
      </c>
      <c r="C19" s="24" t="s">
        <v>57</v>
      </c>
      <c r="D19" s="18" t="s">
        <v>71</v>
      </c>
      <c r="E19" s="19" t="s">
        <v>100</v>
      </c>
      <c r="F19" s="20"/>
      <c r="G19" s="21">
        <v>455</v>
      </c>
      <c r="H19" s="22">
        <v>63</v>
      </c>
      <c r="I19" s="22"/>
      <c r="J19" s="22">
        <f>SUM(BDD_PRESTA_ESTIME3[[#This Row],[Total Janv]:[Décembre]])</f>
        <v>0</v>
      </c>
      <c r="K19" s="22">
        <f>BDD_PRESTA_ESTIME3[[#This Row],[Nbre de jours prévus]]-BDD_PRESTA_ESTIME3[[#This Row],[Jours Travaillés]]</f>
        <v>63</v>
      </c>
      <c r="L19" s="16">
        <v>44563</v>
      </c>
      <c r="M19" s="16">
        <v>44650</v>
      </c>
      <c r="N19" s="21">
        <f>BDD_PRESTA_ESTIME3[[#This Row],[Nbre de jours prévus]]*BDD_PRESTA_ESTIME3[[#This Row],[Taux Journalier]]</f>
        <v>28665</v>
      </c>
      <c r="O19" s="58"/>
      <c r="P19" s="57">
        <f>BDD_PRESTA_ESTIME3[[#This Row],[Jours Janv]]*BDD_PRESTA_ESTIME3[[#This Row],[Taux Journalier]]</f>
        <v>0</v>
      </c>
      <c r="Q19" s="51"/>
      <c r="R19" s="52">
        <f>BDD_PRESTA_ESTIME3[[#This Row],[Jours Fév]]*BDD_PRESTA_ESTIME3[[#This Row],[Taux Journalier]]</f>
        <v>0</v>
      </c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61"/>
    </row>
    <row r="20" spans="1:29" s="24" customFormat="1" ht="13.5" customHeight="1" x14ac:dyDescent="0.35">
      <c r="A20" s="18">
        <v>600716</v>
      </c>
      <c r="B20" s="18">
        <v>1</v>
      </c>
      <c r="C20" s="24" t="s">
        <v>55</v>
      </c>
      <c r="D20" s="18" t="s">
        <v>72</v>
      </c>
      <c r="E20" s="19" t="s">
        <v>101</v>
      </c>
      <c r="F20" s="20"/>
      <c r="G20" s="21">
        <v>435</v>
      </c>
      <c r="H20" s="22">
        <v>30</v>
      </c>
      <c r="I20" s="22"/>
      <c r="J20" s="22">
        <f>SUM(BDD_PRESTA_ESTIME3[[#This Row],[Total Janv]:[Décembre]])</f>
        <v>0</v>
      </c>
      <c r="K20" s="22">
        <f>BDD_PRESTA_ESTIME3[[#This Row],[Nbre de jours prévus]]-BDD_PRESTA_ESTIME3[[#This Row],[Jours Travaillés]]</f>
        <v>30</v>
      </c>
      <c r="L20" s="16">
        <v>44563</v>
      </c>
      <c r="M20" s="16">
        <v>44650</v>
      </c>
      <c r="N20" s="21">
        <f>BDD_PRESTA_ESTIME3[[#This Row],[Nbre de jours prévus]]*BDD_PRESTA_ESTIME3[[#This Row],[Taux Journalier]]</f>
        <v>13050</v>
      </c>
      <c r="O20" s="58"/>
      <c r="P20" s="57">
        <f>BDD_PRESTA_ESTIME3[[#This Row],[Jours Janv]]*BDD_PRESTA_ESTIME3[[#This Row],[Taux Journalier]]</f>
        <v>0</v>
      </c>
      <c r="Q20" s="51"/>
      <c r="R20" s="52">
        <f>BDD_PRESTA_ESTIME3[[#This Row],[Jours Fév]]*BDD_PRESTA_ESTIME3[[#This Row],[Taux Journalier]]</f>
        <v>0</v>
      </c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61"/>
    </row>
    <row r="21" spans="1:29" s="24" customFormat="1" ht="13.5" customHeight="1" x14ac:dyDescent="0.35">
      <c r="A21" s="18">
        <v>601079</v>
      </c>
      <c r="B21" s="18">
        <v>1</v>
      </c>
      <c r="C21" s="24" t="s">
        <v>55</v>
      </c>
      <c r="D21" s="18" t="s">
        <v>72</v>
      </c>
      <c r="E21" s="19" t="s">
        <v>102</v>
      </c>
      <c r="F21" s="20"/>
      <c r="G21" s="21">
        <v>435</v>
      </c>
      <c r="H21" s="22">
        <v>30</v>
      </c>
      <c r="I21" s="22"/>
      <c r="J21" s="22">
        <f>SUM(BDD_PRESTA_ESTIME3[[#This Row],[Total Janv]:[Décembre]])</f>
        <v>0</v>
      </c>
      <c r="K21" s="22">
        <f>BDD_PRESTA_ESTIME3[[#This Row],[Nbre de jours prévus]]-BDD_PRESTA_ESTIME3[[#This Row],[Jours Travaillés]]</f>
        <v>30</v>
      </c>
      <c r="L21" s="16">
        <v>44563</v>
      </c>
      <c r="M21" s="16">
        <v>44650</v>
      </c>
      <c r="N21" s="21">
        <f>BDD_PRESTA_ESTIME3[[#This Row],[Nbre de jours prévus]]*BDD_PRESTA_ESTIME3[[#This Row],[Taux Journalier]]</f>
        <v>13050</v>
      </c>
      <c r="O21" s="58"/>
      <c r="P21" s="57">
        <f>BDD_PRESTA_ESTIME3[[#This Row],[Jours Janv]]*BDD_PRESTA_ESTIME3[[#This Row],[Taux Journalier]]</f>
        <v>0</v>
      </c>
      <c r="Q21" s="51"/>
      <c r="R21" s="52">
        <f>BDD_PRESTA_ESTIME3[[#This Row],[Jours Fév]]*BDD_PRESTA_ESTIME3[[#This Row],[Taux Journalier]]</f>
        <v>0</v>
      </c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61"/>
    </row>
    <row r="22" spans="1:29" s="24" customFormat="1" x14ac:dyDescent="0.35">
      <c r="A22" s="18">
        <v>601079</v>
      </c>
      <c r="B22" s="18">
        <v>1</v>
      </c>
      <c r="C22" s="24" t="s">
        <v>55</v>
      </c>
      <c r="D22" s="18" t="s">
        <v>72</v>
      </c>
      <c r="E22" s="19" t="s">
        <v>103</v>
      </c>
      <c r="F22" s="20"/>
      <c r="G22" s="21">
        <v>460</v>
      </c>
      <c r="H22" s="22">
        <v>60</v>
      </c>
      <c r="I22" s="22"/>
      <c r="J22" s="22">
        <f>SUM(BDD_PRESTA_ESTIME3[[#This Row],[Total Janv]:[Décembre]])</f>
        <v>0</v>
      </c>
      <c r="K22" s="22">
        <f>BDD_PRESTA_ESTIME3[[#This Row],[Nbre de jours prévus]]-BDD_PRESTA_ESTIME3[[#This Row],[Jours Travaillés]]</f>
        <v>60</v>
      </c>
      <c r="L22" s="16">
        <v>44562</v>
      </c>
      <c r="M22" s="16">
        <v>44651</v>
      </c>
      <c r="N22" s="21">
        <f>BDD_PRESTA_ESTIME3[[#This Row],[Nbre de jours prévus]]*BDD_PRESTA_ESTIME3[[#This Row],[Taux Journalier]]</f>
        <v>27600</v>
      </c>
      <c r="O22" s="58"/>
      <c r="P22" s="57">
        <f>BDD_PRESTA_ESTIME3[[#This Row],[Jours Janv]]*BDD_PRESTA_ESTIME3[[#This Row],[Taux Journalier]]</f>
        <v>0</v>
      </c>
      <c r="Q22" s="51"/>
      <c r="R22" s="52">
        <f>BDD_PRESTA_ESTIME3[[#This Row],[Jours Fév]]*BDD_PRESTA_ESTIME3[[#This Row],[Taux Journalier]]</f>
        <v>0</v>
      </c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61"/>
    </row>
    <row r="23" spans="1:29" s="24" customFormat="1" x14ac:dyDescent="0.35">
      <c r="A23" s="18">
        <v>601006</v>
      </c>
      <c r="B23" s="18">
        <v>1</v>
      </c>
      <c r="C23" s="45" t="s">
        <v>30</v>
      </c>
      <c r="D23" s="18" t="s">
        <v>66</v>
      </c>
      <c r="E23" s="19" t="s">
        <v>104</v>
      </c>
      <c r="F23" s="20"/>
      <c r="G23" s="21">
        <v>510</v>
      </c>
      <c r="H23" s="22">
        <v>32</v>
      </c>
      <c r="I23" s="22"/>
      <c r="J23" s="22">
        <f>SUM(BDD_PRESTA_ESTIME3[[#This Row],[Total Janv]:[Décembre]])</f>
        <v>0</v>
      </c>
      <c r="K23" s="22">
        <f>BDD_PRESTA_ESTIME3[[#This Row],[Nbre de jours prévus]]-BDD_PRESTA_ESTIME3[[#This Row],[Jours Travaillés]]</f>
        <v>32</v>
      </c>
      <c r="L23" s="16">
        <v>44562</v>
      </c>
      <c r="M23" s="16">
        <v>44651</v>
      </c>
      <c r="N23" s="21">
        <f>BDD_PRESTA_ESTIME3[[#This Row],[Nbre de jours prévus]]*BDD_PRESTA_ESTIME3[[#This Row],[Taux Journalier]]</f>
        <v>16320</v>
      </c>
      <c r="O23" s="58"/>
      <c r="P23" s="57">
        <f>BDD_PRESTA_ESTIME3[[#This Row],[Jours Janv]]*BDD_PRESTA_ESTIME3[[#This Row],[Taux Journalier]]</f>
        <v>0</v>
      </c>
      <c r="Q23" s="51"/>
      <c r="R23" s="52">
        <f>BDD_PRESTA_ESTIME3[[#This Row],[Jours Fév]]*BDD_PRESTA_ESTIME3[[#This Row],[Taux Journalier]]</f>
        <v>0</v>
      </c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61"/>
    </row>
    <row r="24" spans="1:29" s="24" customFormat="1" x14ac:dyDescent="0.35">
      <c r="A24" s="18">
        <v>601009</v>
      </c>
      <c r="B24" s="18">
        <v>1</v>
      </c>
      <c r="C24" s="45" t="s">
        <v>30</v>
      </c>
      <c r="D24" s="18" t="s">
        <v>67</v>
      </c>
      <c r="E24" s="19" t="s">
        <v>105</v>
      </c>
      <c r="F24" s="20"/>
      <c r="G24" s="21">
        <v>510</v>
      </c>
      <c r="H24" s="22">
        <v>32</v>
      </c>
      <c r="I24" s="22"/>
      <c r="J24" s="22">
        <f>SUM(BDD_PRESTA_ESTIME3[[#This Row],[Total Janv]:[Décembre]])</f>
        <v>0</v>
      </c>
      <c r="K24" s="22">
        <f>BDD_PRESTA_ESTIME3[[#This Row],[Nbre de jours prévus]]-BDD_PRESTA_ESTIME3[[#This Row],[Jours Travaillés]]</f>
        <v>32</v>
      </c>
      <c r="L24" s="16">
        <v>44562</v>
      </c>
      <c r="M24" s="16">
        <v>44651</v>
      </c>
      <c r="N24" s="21">
        <f>BDD_PRESTA_ESTIME3[[#This Row],[Nbre de jours prévus]]*BDD_PRESTA_ESTIME3[[#This Row],[Taux Journalier]]</f>
        <v>16320</v>
      </c>
      <c r="O24" s="58"/>
      <c r="P24" s="57">
        <f>BDD_PRESTA_ESTIME3[[#This Row],[Jours Janv]]*BDD_PRESTA_ESTIME3[[#This Row],[Taux Journalier]]</f>
        <v>0</v>
      </c>
      <c r="Q24" s="51"/>
      <c r="R24" s="52">
        <f>BDD_PRESTA_ESTIME3[[#This Row],[Jours Fév]]*BDD_PRESTA_ESTIME3[[#This Row],[Taux Journalier]]</f>
        <v>0</v>
      </c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61"/>
    </row>
    <row r="25" spans="1:29" s="24" customFormat="1" x14ac:dyDescent="0.35">
      <c r="A25" s="45" t="s">
        <v>76</v>
      </c>
      <c r="B25" s="18">
        <v>1</v>
      </c>
      <c r="C25" s="45" t="s">
        <v>32</v>
      </c>
      <c r="D25" s="1" t="s">
        <v>68</v>
      </c>
      <c r="E25" s="19" t="s">
        <v>106</v>
      </c>
      <c r="F25" s="20"/>
      <c r="G25" s="21">
        <v>560</v>
      </c>
      <c r="H25" s="22">
        <v>90</v>
      </c>
      <c r="I25" s="22"/>
      <c r="J25" s="22">
        <f>SUM(BDD_PRESTA_ESTIME3[[#This Row],[Total Janv]:[Décembre]])</f>
        <v>0</v>
      </c>
      <c r="K25" s="22">
        <f>BDD_PRESTA_ESTIME3[[#This Row],[Nbre de jours prévus]]-BDD_PRESTA_ESTIME3[[#This Row],[Jours Travaillés]]</f>
        <v>90</v>
      </c>
      <c r="L25" s="16">
        <v>44562</v>
      </c>
      <c r="M25" s="16">
        <v>44711</v>
      </c>
      <c r="N25" s="21">
        <f>BDD_PRESTA_ESTIME3[[#This Row],[Nbre de jours prévus]]*BDD_PRESTA_ESTIME3[[#This Row],[Taux Journalier]]</f>
        <v>50400</v>
      </c>
      <c r="O25" s="58"/>
      <c r="P25" s="57">
        <f>BDD_PRESTA_ESTIME3[[#This Row],[Jours Janv]]*BDD_PRESTA_ESTIME3[[#This Row],[Taux Journalier]]</f>
        <v>0</v>
      </c>
      <c r="Q25" s="51"/>
      <c r="R25" s="52">
        <f>BDD_PRESTA_ESTIME3[[#This Row],[Jours Fév]]*BDD_PRESTA_ESTIME3[[#This Row],[Taux Journalier]]</f>
        <v>0</v>
      </c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61"/>
    </row>
    <row r="26" spans="1:29" s="24" customFormat="1" x14ac:dyDescent="0.35">
      <c r="A26" s="18">
        <v>601079</v>
      </c>
      <c r="B26" s="18">
        <v>1</v>
      </c>
      <c r="C26" s="24" t="s">
        <v>33</v>
      </c>
      <c r="D26" s="18" t="s">
        <v>69</v>
      </c>
      <c r="E26" s="19" t="s">
        <v>107</v>
      </c>
      <c r="F26" s="20"/>
      <c r="G26" s="21">
        <v>710</v>
      </c>
      <c r="H26" s="22">
        <v>64</v>
      </c>
      <c r="I26" s="22"/>
      <c r="J26" s="22">
        <f>SUM(BDD_PRESTA_ESTIME3[[#This Row],[Total Janv]:[Décembre]])</f>
        <v>0</v>
      </c>
      <c r="K26" s="22">
        <f>BDD_PRESTA_ESTIME3[[#This Row],[Nbre de jours prévus]]-BDD_PRESTA_ESTIME3[[#This Row],[Jours Travaillés]]</f>
        <v>64</v>
      </c>
      <c r="L26" s="16">
        <v>44562</v>
      </c>
      <c r="M26" s="16">
        <v>44651</v>
      </c>
      <c r="N26" s="21">
        <f>BDD_PRESTA_ESTIME3[[#This Row],[Nbre de jours prévus]]*BDD_PRESTA_ESTIME3[[#This Row],[Taux Journalier]]</f>
        <v>45440</v>
      </c>
      <c r="O26" s="58"/>
      <c r="P26" s="57">
        <f>BDD_PRESTA_ESTIME3[[#This Row],[Jours Janv]]*BDD_PRESTA_ESTIME3[[#This Row],[Taux Journalier]]</f>
        <v>0</v>
      </c>
      <c r="Q26" s="51"/>
      <c r="R26" s="52">
        <f>BDD_PRESTA_ESTIME3[[#This Row],[Jours Fév]]*BDD_PRESTA_ESTIME3[[#This Row],[Taux Journalier]]</f>
        <v>0</v>
      </c>
      <c r="S26" s="23"/>
      <c r="T26" s="23"/>
      <c r="U26" s="23"/>
      <c r="V26" s="23"/>
      <c r="W26" s="23"/>
      <c r="X26" s="23"/>
      <c r="Y26" s="44"/>
      <c r="Z26" s="44"/>
      <c r="AA26" s="44"/>
      <c r="AB26" s="44"/>
      <c r="AC26" s="61"/>
    </row>
    <row r="27" spans="1:29" s="24" customFormat="1" x14ac:dyDescent="0.35">
      <c r="A27" s="18">
        <v>601005</v>
      </c>
      <c r="B27" s="18">
        <v>1</v>
      </c>
      <c r="C27" s="45" t="s">
        <v>34</v>
      </c>
      <c r="D27" s="18" t="s">
        <v>69</v>
      </c>
      <c r="E27" s="19" t="s">
        <v>108</v>
      </c>
      <c r="F27" s="20"/>
      <c r="G27" s="21">
        <v>694.25</v>
      </c>
      <c r="H27" s="22">
        <v>64</v>
      </c>
      <c r="I27" s="22"/>
      <c r="J27" s="22">
        <f>SUM(BDD_PRESTA_ESTIME3[[#This Row],[Total Janv]:[Décembre]])</f>
        <v>0</v>
      </c>
      <c r="K27" s="22">
        <f>BDD_PRESTA_ESTIME3[[#This Row],[Nbre de jours prévus]]-BDD_PRESTA_ESTIME3[[#This Row],[Jours Travaillés]]</f>
        <v>64</v>
      </c>
      <c r="L27" s="16">
        <v>44562</v>
      </c>
      <c r="M27" s="16">
        <v>44651</v>
      </c>
      <c r="N27" s="21">
        <f>BDD_PRESTA_ESTIME3[[#This Row],[Nbre de jours prévus]]*BDD_PRESTA_ESTIME3[[#This Row],[Taux Journalier]]</f>
        <v>44432</v>
      </c>
      <c r="O27" s="58"/>
      <c r="P27" s="57">
        <f>BDD_PRESTA_ESTIME3[[#This Row],[Jours Janv]]*BDD_PRESTA_ESTIME3[[#This Row],[Taux Journalier]]</f>
        <v>0</v>
      </c>
      <c r="Q27" s="51"/>
      <c r="R27" s="52">
        <f>BDD_PRESTA_ESTIME3[[#This Row],[Jours Fév]]*BDD_PRESTA_ESTIME3[[#This Row],[Taux Journalier]]</f>
        <v>0</v>
      </c>
      <c r="S27" s="23"/>
      <c r="T27" s="23"/>
      <c r="U27" s="23"/>
      <c r="V27" s="23"/>
      <c r="W27" s="23"/>
      <c r="X27" s="23"/>
      <c r="Y27" s="23"/>
      <c r="Z27" s="46"/>
      <c r="AA27" s="47"/>
      <c r="AB27" s="47"/>
      <c r="AC27" s="61"/>
    </row>
    <row r="28" spans="1:29" s="24" customFormat="1" x14ac:dyDescent="0.35">
      <c r="A28" s="18">
        <v>601072</v>
      </c>
      <c r="B28" s="18">
        <v>1</v>
      </c>
      <c r="C28" s="24" t="s">
        <v>55</v>
      </c>
      <c r="D28" s="18" t="s">
        <v>69</v>
      </c>
      <c r="E28" s="19" t="s">
        <v>109</v>
      </c>
      <c r="F28" s="20"/>
      <c r="G28" s="21">
        <v>515</v>
      </c>
      <c r="H28" s="22">
        <v>60</v>
      </c>
      <c r="I28" s="22"/>
      <c r="J28" s="22">
        <f>SUM(BDD_PRESTA_ESTIME3[[#This Row],[Total Janv]:[Décembre]])</f>
        <v>0</v>
      </c>
      <c r="K28" s="22">
        <f>BDD_PRESTA_ESTIME3[[#This Row],[Nbre de jours prévus]]-BDD_PRESTA_ESTIME3[[#This Row],[Jours Travaillés]]</f>
        <v>60</v>
      </c>
      <c r="L28" s="16">
        <v>44562</v>
      </c>
      <c r="M28" s="16">
        <v>44651</v>
      </c>
      <c r="N28" s="21">
        <f>BDD_PRESTA_ESTIME3[[#This Row],[Nbre de jours prévus]]*BDD_PRESTA_ESTIME3[[#This Row],[Taux Journalier]]</f>
        <v>30900</v>
      </c>
      <c r="O28" s="58"/>
      <c r="P28" s="57">
        <f>BDD_PRESTA_ESTIME3[[#This Row],[Jours Janv]]*BDD_PRESTA_ESTIME3[[#This Row],[Taux Journalier]]</f>
        <v>0</v>
      </c>
      <c r="Q28" s="51"/>
      <c r="R28" s="52">
        <f>BDD_PRESTA_ESTIME3[[#This Row],[Jours Fév]]*BDD_PRESTA_ESTIME3[[#This Row],[Taux Journalier]]</f>
        <v>0</v>
      </c>
      <c r="S28" s="23"/>
      <c r="T28" s="23"/>
      <c r="U28" s="23"/>
      <c r="V28" s="23"/>
      <c r="W28" s="23"/>
      <c r="X28" s="23"/>
      <c r="Y28" s="23"/>
      <c r="Z28" s="46"/>
      <c r="AA28" s="46"/>
      <c r="AB28" s="23"/>
      <c r="AC28" s="61"/>
    </row>
    <row r="29" spans="1:29" s="24" customFormat="1" x14ac:dyDescent="0.35">
      <c r="A29" s="18">
        <v>600682</v>
      </c>
      <c r="B29" s="18">
        <v>1</v>
      </c>
      <c r="C29" s="24" t="s">
        <v>35</v>
      </c>
      <c r="D29" s="1" t="s">
        <v>27</v>
      </c>
      <c r="E29" s="19" t="s">
        <v>110</v>
      </c>
      <c r="F29" s="20"/>
      <c r="G29" s="21">
        <v>634</v>
      </c>
      <c r="H29" s="22">
        <v>62</v>
      </c>
      <c r="I29" s="22"/>
      <c r="J29" s="22">
        <f>SUM(BDD_PRESTA_ESTIME3[[#This Row],[Total Janv]:[Décembre]])</f>
        <v>0</v>
      </c>
      <c r="K29" s="22">
        <f>BDD_PRESTA_ESTIME3[[#This Row],[Nbre de jours prévus]]-BDD_PRESTA_ESTIME3[[#This Row],[Jours Travaillés]]</f>
        <v>62</v>
      </c>
      <c r="L29" s="16">
        <v>44566</v>
      </c>
      <c r="M29" s="16">
        <v>44651</v>
      </c>
      <c r="N29" s="21">
        <f>BDD_PRESTA_ESTIME3[[#This Row],[Nbre de jours prévus]]*BDD_PRESTA_ESTIME3[[#This Row],[Taux Journalier]]</f>
        <v>39308</v>
      </c>
      <c r="O29" s="58"/>
      <c r="P29" s="57">
        <f>BDD_PRESTA_ESTIME3[[#This Row],[Jours Janv]]*BDD_PRESTA_ESTIME3[[#This Row],[Taux Journalier]]</f>
        <v>0</v>
      </c>
      <c r="Q29" s="51"/>
      <c r="R29" s="52">
        <f>BDD_PRESTA_ESTIME3[[#This Row],[Jours Fév]]*BDD_PRESTA_ESTIME3[[#This Row],[Taux Journalier]]</f>
        <v>0</v>
      </c>
      <c r="S29" s="23"/>
      <c r="T29" s="23"/>
      <c r="U29" s="23"/>
      <c r="V29" s="23"/>
      <c r="W29" s="23"/>
      <c r="X29" s="44"/>
      <c r="Y29" s="44"/>
      <c r="Z29" s="44"/>
      <c r="AA29" s="44"/>
      <c r="AB29" s="44"/>
      <c r="AC29" s="61"/>
    </row>
    <row r="30" spans="1:29" s="24" customFormat="1" x14ac:dyDescent="0.35">
      <c r="A30" s="18">
        <v>601005</v>
      </c>
      <c r="B30" s="18">
        <v>1</v>
      </c>
      <c r="C30" s="24" t="s">
        <v>56</v>
      </c>
      <c r="D30" s="18" t="s">
        <v>27</v>
      </c>
      <c r="E30" s="19" t="s">
        <v>111</v>
      </c>
      <c r="F30" s="20"/>
      <c r="G30" s="21">
        <v>720</v>
      </c>
      <c r="H30" s="22">
        <v>64</v>
      </c>
      <c r="I30" s="22"/>
      <c r="J30" s="22">
        <f>SUM(BDD_PRESTA_ESTIME3[[#This Row],[Total Janv]:[Décembre]])</f>
        <v>0</v>
      </c>
      <c r="K30" s="22">
        <f>BDD_PRESTA_ESTIME3[[#This Row],[Nbre de jours prévus]]-BDD_PRESTA_ESTIME3[[#This Row],[Jours Travaillés]]</f>
        <v>64</v>
      </c>
      <c r="L30" s="16">
        <v>44562</v>
      </c>
      <c r="M30" s="16">
        <v>44651</v>
      </c>
      <c r="N30" s="21">
        <f>BDD_PRESTA_ESTIME3[[#This Row],[Nbre de jours prévus]]*BDD_PRESTA_ESTIME3[[#This Row],[Taux Journalier]]</f>
        <v>46080</v>
      </c>
      <c r="O30" s="58"/>
      <c r="P30" s="57">
        <f>BDD_PRESTA_ESTIME3[[#This Row],[Jours Janv]]*BDD_PRESTA_ESTIME3[[#This Row],[Taux Journalier]]</f>
        <v>0</v>
      </c>
      <c r="Q30" s="51"/>
      <c r="R30" s="52">
        <f>BDD_PRESTA_ESTIME3[[#This Row],[Jours Fév]]*BDD_PRESTA_ESTIME3[[#This Row],[Taux Journalier]]</f>
        <v>0</v>
      </c>
      <c r="S30" s="23"/>
      <c r="T30" s="23"/>
      <c r="U30" s="23"/>
      <c r="V30" s="23"/>
      <c r="W30" s="23"/>
      <c r="X30" s="44"/>
      <c r="Y30" s="44"/>
      <c r="Z30" s="44"/>
      <c r="AA30" s="44"/>
      <c r="AB30" s="44"/>
      <c r="AC30" s="61"/>
    </row>
    <row r="31" spans="1:29" s="24" customFormat="1" x14ac:dyDescent="0.35">
      <c r="A31" s="18">
        <v>11610209</v>
      </c>
      <c r="B31" s="18">
        <v>1</v>
      </c>
      <c r="C31" s="24" t="s">
        <v>36</v>
      </c>
      <c r="D31" s="18" t="s">
        <v>70</v>
      </c>
      <c r="E31" s="19" t="s">
        <v>112</v>
      </c>
      <c r="F31" s="20"/>
      <c r="G31" s="21">
        <v>290</v>
      </c>
      <c r="H31" s="22">
        <v>40</v>
      </c>
      <c r="I31" s="22"/>
      <c r="J31" s="22">
        <f>SUM(BDD_PRESTA_ESTIME3[[#This Row],[Total Janv]:[Décembre]])</f>
        <v>0</v>
      </c>
      <c r="K31" s="22">
        <f>BDD_PRESTA_ESTIME3[[#This Row],[Nbre de jours prévus]]-BDD_PRESTA_ESTIME3[[#This Row],[Jours Travaillés]]</f>
        <v>40</v>
      </c>
      <c r="L31" s="16">
        <v>44562</v>
      </c>
      <c r="M31" s="16">
        <v>44651</v>
      </c>
      <c r="N31" s="21">
        <f>BDD_PRESTA_ESTIME3[[#This Row],[Nbre de jours prévus]]*BDD_PRESTA_ESTIME3[[#This Row],[Taux Journalier]]</f>
        <v>11600</v>
      </c>
      <c r="O31" s="58"/>
      <c r="P31" s="57">
        <f>BDD_PRESTA_ESTIME3[[#This Row],[Jours Janv]]*BDD_PRESTA_ESTIME3[[#This Row],[Taux Journalier]]</f>
        <v>0</v>
      </c>
      <c r="Q31" s="51"/>
      <c r="R31" s="52">
        <f>BDD_PRESTA_ESTIME3[[#This Row],[Jours Fév]]*BDD_PRESTA_ESTIME3[[#This Row],[Taux Journalier]]</f>
        <v>0</v>
      </c>
      <c r="S31" s="23"/>
      <c r="T31" s="23"/>
      <c r="U31" s="23"/>
      <c r="V31" s="23"/>
      <c r="W31" s="23"/>
      <c r="X31" s="23"/>
      <c r="Y31" s="25"/>
      <c r="Z31" s="25"/>
      <c r="AA31" s="23"/>
      <c r="AB31" s="23"/>
      <c r="AC31" s="61"/>
    </row>
    <row r="32" spans="1:29" s="24" customFormat="1" x14ac:dyDescent="0.35">
      <c r="A32" s="18">
        <v>601079</v>
      </c>
      <c r="B32" s="18">
        <v>1</v>
      </c>
      <c r="C32" s="24" t="s">
        <v>37</v>
      </c>
      <c r="D32" s="18" t="s">
        <v>29</v>
      </c>
      <c r="E32" s="19" t="s">
        <v>113</v>
      </c>
      <c r="F32" s="20"/>
      <c r="G32" s="21">
        <v>525</v>
      </c>
      <c r="H32" s="22">
        <v>11</v>
      </c>
      <c r="I32" s="22"/>
      <c r="J32" s="22">
        <f>SUM(BDD_PRESTA_ESTIME3[[#This Row],[Total Janv]:[Décembre]])</f>
        <v>0</v>
      </c>
      <c r="K32" s="22">
        <f>BDD_PRESTA_ESTIME3[[#This Row],[Nbre de jours prévus]]-BDD_PRESTA_ESTIME3[[#This Row],[Jours Travaillés]]</f>
        <v>11</v>
      </c>
      <c r="L32" s="16">
        <v>44562</v>
      </c>
      <c r="M32" s="16">
        <v>44651</v>
      </c>
      <c r="N32" s="21">
        <f>BDD_PRESTA_ESTIME3[[#This Row],[Nbre de jours prévus]]*BDD_PRESTA_ESTIME3[[#This Row],[Taux Journalier]]</f>
        <v>5775</v>
      </c>
      <c r="O32" s="58"/>
      <c r="P32" s="57">
        <f>BDD_PRESTA_ESTIME3[[#This Row],[Jours Janv]]*BDD_PRESTA_ESTIME3[[#This Row],[Taux Journalier]]</f>
        <v>0</v>
      </c>
      <c r="Q32" s="51"/>
      <c r="R32" s="52">
        <f>BDD_PRESTA_ESTIME3[[#This Row],[Jours Fév]]*BDD_PRESTA_ESTIME3[[#This Row],[Taux Journalier]]</f>
        <v>0</v>
      </c>
      <c r="S32" s="23"/>
      <c r="T32" s="23"/>
      <c r="U32" s="23"/>
      <c r="V32" s="23"/>
      <c r="W32" s="23"/>
      <c r="X32" s="23"/>
      <c r="Y32" s="23"/>
      <c r="Z32" s="25"/>
      <c r="AA32" s="23"/>
      <c r="AB32" s="23"/>
      <c r="AC32" s="61"/>
    </row>
    <row r="33" spans="1:29" s="24" customFormat="1" x14ac:dyDescent="0.35">
      <c r="A33" s="18">
        <v>601079</v>
      </c>
      <c r="B33" s="18">
        <v>1</v>
      </c>
      <c r="C33" s="24" t="s">
        <v>37</v>
      </c>
      <c r="D33" s="18" t="s">
        <v>29</v>
      </c>
      <c r="E33" s="19" t="s">
        <v>114</v>
      </c>
      <c r="F33" s="20"/>
      <c r="G33" s="21">
        <v>525</v>
      </c>
      <c r="H33" s="22">
        <v>62</v>
      </c>
      <c r="I33" s="22"/>
      <c r="J33" s="22">
        <f>SUM(BDD_PRESTA_ESTIME3[[#This Row],[Total Janv]:[Décembre]])</f>
        <v>0</v>
      </c>
      <c r="K33" s="22">
        <f>BDD_PRESTA_ESTIME3[[#This Row],[Nbre de jours prévus]]-BDD_PRESTA_ESTIME3[[#This Row],[Jours Travaillés]]</f>
        <v>62</v>
      </c>
      <c r="L33" s="16">
        <v>44562</v>
      </c>
      <c r="M33" s="16">
        <v>44651</v>
      </c>
      <c r="N33" s="21">
        <f>BDD_PRESTA_ESTIME3[[#This Row],[Nbre de jours prévus]]*BDD_PRESTA_ESTIME3[[#This Row],[Taux Journalier]]</f>
        <v>32550</v>
      </c>
      <c r="O33" s="58"/>
      <c r="P33" s="57">
        <f>BDD_PRESTA_ESTIME3[[#This Row],[Jours Janv]]*BDD_PRESTA_ESTIME3[[#This Row],[Taux Journalier]]</f>
        <v>0</v>
      </c>
      <c r="Q33" s="51"/>
      <c r="R33" s="52">
        <f>BDD_PRESTA_ESTIME3[[#This Row],[Jours Fév]]*BDD_PRESTA_ESTIME3[[#This Row],[Taux Journalier]]</f>
        <v>0</v>
      </c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61"/>
    </row>
    <row r="34" spans="1:29" s="24" customFormat="1" x14ac:dyDescent="0.35">
      <c r="A34" s="18">
        <v>601000</v>
      </c>
      <c r="B34" s="18">
        <v>1</v>
      </c>
      <c r="C34" s="45" t="s">
        <v>30</v>
      </c>
      <c r="D34" s="18" t="s">
        <v>31</v>
      </c>
      <c r="E34" s="19" t="s">
        <v>115</v>
      </c>
      <c r="F34" s="20"/>
      <c r="G34" s="21">
        <v>845</v>
      </c>
      <c r="H34" s="22">
        <v>64</v>
      </c>
      <c r="I34" s="22"/>
      <c r="J34" s="22">
        <f>SUM(BDD_PRESTA_ESTIME3[[#This Row],[Total Janv]:[Décembre]])</f>
        <v>0</v>
      </c>
      <c r="K34" s="22">
        <f>BDD_PRESTA_ESTIME3[[#This Row],[Nbre de jours prévus]]-BDD_PRESTA_ESTIME3[[#This Row],[Jours Travaillés]]</f>
        <v>64</v>
      </c>
      <c r="L34" s="16">
        <v>44562</v>
      </c>
      <c r="M34" s="16">
        <v>44651</v>
      </c>
      <c r="N34" s="21">
        <f>BDD_PRESTA_ESTIME3[[#This Row],[Nbre de jours prévus]]*BDD_PRESTA_ESTIME3[[#This Row],[Taux Journalier]]</f>
        <v>54080</v>
      </c>
      <c r="O34" s="58"/>
      <c r="P34" s="57">
        <f>BDD_PRESTA_ESTIME3[[#This Row],[Jours Janv]]*BDD_PRESTA_ESTIME3[[#This Row],[Taux Journalier]]</f>
        <v>0</v>
      </c>
      <c r="Q34" s="51"/>
      <c r="R34" s="52">
        <f>BDD_PRESTA_ESTIME3[[#This Row],[Jours Fév]]*BDD_PRESTA_ESTIME3[[#This Row],[Taux Journalier]]</f>
        <v>0</v>
      </c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61"/>
    </row>
    <row r="35" spans="1:29" s="24" customFormat="1" x14ac:dyDescent="0.35">
      <c r="A35" s="18">
        <v>601079</v>
      </c>
      <c r="B35" s="18">
        <v>1</v>
      </c>
      <c r="C35" s="24" t="s">
        <v>55</v>
      </c>
      <c r="D35" s="18" t="s">
        <v>69</v>
      </c>
      <c r="E35" s="19" t="s">
        <v>116</v>
      </c>
      <c r="F35" s="20"/>
      <c r="G35" s="21">
        <v>479</v>
      </c>
      <c r="H35" s="22">
        <v>60</v>
      </c>
      <c r="I35" s="22"/>
      <c r="J35" s="22">
        <f>SUM(BDD_PRESTA_ESTIME3[[#This Row],[Total Janv]:[Décembre]])</f>
        <v>0</v>
      </c>
      <c r="K35" s="22">
        <f>BDD_PRESTA_ESTIME3[[#This Row],[Nbre de jours prévus]]-BDD_PRESTA_ESTIME3[[#This Row],[Jours Travaillés]]</f>
        <v>60</v>
      </c>
      <c r="L35" s="16">
        <v>44562</v>
      </c>
      <c r="M35" s="16">
        <v>44651</v>
      </c>
      <c r="N35" s="21">
        <f>BDD_PRESTA_ESTIME3[[#This Row],[Nbre de jours prévus]]*BDD_PRESTA_ESTIME3[[#This Row],[Taux Journalier]]</f>
        <v>28740</v>
      </c>
      <c r="O35" s="58"/>
      <c r="P35" s="57">
        <f>BDD_PRESTA_ESTIME3[[#This Row],[Jours Janv]]*BDD_PRESTA_ESTIME3[[#This Row],[Taux Journalier]]</f>
        <v>0</v>
      </c>
      <c r="Q35" s="51"/>
      <c r="R35" s="52">
        <f>BDD_PRESTA_ESTIME3[[#This Row],[Jours Fév]]*BDD_PRESTA_ESTIME3[[#This Row],[Taux Journalier]]</f>
        <v>0</v>
      </c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61"/>
    </row>
    <row r="36" spans="1:29" s="24" customFormat="1" x14ac:dyDescent="0.35">
      <c r="A36" s="18">
        <v>601004</v>
      </c>
      <c r="B36" s="18">
        <v>1</v>
      </c>
      <c r="C36" s="24" t="s">
        <v>55</v>
      </c>
      <c r="D36" s="18" t="s">
        <v>69</v>
      </c>
      <c r="E36" s="19" t="s">
        <v>117</v>
      </c>
      <c r="F36" s="20"/>
      <c r="G36" s="21">
        <v>479</v>
      </c>
      <c r="H36" s="22">
        <v>30</v>
      </c>
      <c r="I36" s="22"/>
      <c r="J36" s="22">
        <f>SUM(BDD_PRESTA_ESTIME3[[#This Row],[Total Janv]:[Décembre]])</f>
        <v>0</v>
      </c>
      <c r="K36" s="22">
        <f>BDD_PRESTA_ESTIME3[[#This Row],[Nbre de jours prévus]]-BDD_PRESTA_ESTIME3[[#This Row],[Jours Travaillés]]</f>
        <v>30</v>
      </c>
      <c r="L36" s="16">
        <v>44562</v>
      </c>
      <c r="M36" s="16">
        <v>44651</v>
      </c>
      <c r="N36" s="21">
        <f>BDD_PRESTA_ESTIME3[[#This Row],[Nbre de jours prévus]]*BDD_PRESTA_ESTIME3[[#This Row],[Taux Journalier]]</f>
        <v>14370</v>
      </c>
      <c r="O36" s="58"/>
      <c r="P36" s="57">
        <f>BDD_PRESTA_ESTIME3[[#This Row],[Jours Janv]]*BDD_PRESTA_ESTIME3[[#This Row],[Taux Journalier]]</f>
        <v>0</v>
      </c>
      <c r="Q36" s="51"/>
      <c r="R36" s="52">
        <f>BDD_PRESTA_ESTIME3[[#This Row],[Jours Fév]]*BDD_PRESTA_ESTIME3[[#This Row],[Taux Journalier]]</f>
        <v>0</v>
      </c>
      <c r="S36" s="23"/>
      <c r="T36" s="23"/>
      <c r="U36" s="23"/>
      <c r="V36" s="23"/>
      <c r="W36" s="23"/>
      <c r="X36" s="23"/>
      <c r="Y36" s="23"/>
      <c r="Z36" s="46"/>
      <c r="AA36" s="46"/>
      <c r="AB36" s="23"/>
      <c r="AC36" s="61"/>
    </row>
    <row r="37" spans="1:29" s="24" customFormat="1" x14ac:dyDescent="0.35">
      <c r="A37" s="18">
        <v>601000</v>
      </c>
      <c r="B37" s="18">
        <v>1</v>
      </c>
      <c r="C37" s="24" t="s">
        <v>55</v>
      </c>
      <c r="D37" s="1" t="s">
        <v>27</v>
      </c>
      <c r="E37" s="19" t="s">
        <v>118</v>
      </c>
      <c r="F37" s="20"/>
      <c r="G37" s="21">
        <v>479</v>
      </c>
      <c r="H37" s="22">
        <v>30</v>
      </c>
      <c r="I37" s="22"/>
      <c r="J37" s="22">
        <f>SUM(BDD_PRESTA_ESTIME3[[#This Row],[Total Janv]:[Décembre]])</f>
        <v>0</v>
      </c>
      <c r="K37" s="22">
        <f>BDD_PRESTA_ESTIME3[[#This Row],[Nbre de jours prévus]]-BDD_PRESTA_ESTIME3[[#This Row],[Jours Travaillés]]</f>
        <v>30</v>
      </c>
      <c r="L37" s="16">
        <v>44562</v>
      </c>
      <c r="M37" s="16">
        <v>44651</v>
      </c>
      <c r="N37" s="21">
        <f>BDD_PRESTA_ESTIME3[[#This Row],[Nbre de jours prévus]]*BDD_PRESTA_ESTIME3[[#This Row],[Taux Journalier]]</f>
        <v>14370</v>
      </c>
      <c r="O37" s="58"/>
      <c r="P37" s="57">
        <f>BDD_PRESTA_ESTIME3[[#This Row],[Jours Janv]]*BDD_PRESTA_ESTIME3[[#This Row],[Taux Journalier]]</f>
        <v>0</v>
      </c>
      <c r="Q37" s="51"/>
      <c r="R37" s="52">
        <f>BDD_PRESTA_ESTIME3[[#This Row],[Jours Fév]]*BDD_PRESTA_ESTIME3[[#This Row],[Taux Journalier]]</f>
        <v>0</v>
      </c>
      <c r="S37" s="23"/>
      <c r="T37" s="23"/>
      <c r="U37" s="23"/>
      <c r="V37" s="23"/>
      <c r="W37" s="23"/>
      <c r="X37" s="23"/>
      <c r="Y37" s="23"/>
      <c r="Z37" s="46"/>
      <c r="AA37" s="46"/>
      <c r="AB37" s="23"/>
      <c r="AC37" s="61"/>
    </row>
    <row r="38" spans="1:29" s="24" customFormat="1" x14ac:dyDescent="0.35">
      <c r="A38" s="1">
        <v>601079</v>
      </c>
      <c r="B38" s="18">
        <v>1</v>
      </c>
      <c r="C38" s="45" t="s">
        <v>30</v>
      </c>
      <c r="D38" s="18" t="s">
        <v>27</v>
      </c>
      <c r="E38" s="19" t="s">
        <v>119</v>
      </c>
      <c r="F38" s="20"/>
      <c r="G38" s="21">
        <v>845</v>
      </c>
      <c r="H38" s="22">
        <v>64</v>
      </c>
      <c r="I38" s="22"/>
      <c r="J38" s="22">
        <f>SUM(BDD_PRESTA_ESTIME3[[#This Row],[Total Janv]:[Décembre]])</f>
        <v>0</v>
      </c>
      <c r="K38" s="22">
        <f>BDD_PRESTA_ESTIME3[[#This Row],[Nbre de jours prévus]]-BDD_PRESTA_ESTIME3[[#This Row],[Jours Travaillés]]</f>
        <v>64</v>
      </c>
      <c r="L38" s="16">
        <v>44562</v>
      </c>
      <c r="M38" s="16">
        <v>44651</v>
      </c>
      <c r="N38" s="21">
        <f>BDD_PRESTA_ESTIME3[[#This Row],[Nbre de jours prévus]]*BDD_PRESTA_ESTIME3[[#This Row],[Taux Journalier]]</f>
        <v>54080</v>
      </c>
      <c r="O38" s="58"/>
      <c r="P38" s="57">
        <f>BDD_PRESTA_ESTIME3[[#This Row],[Jours Janv]]*BDD_PRESTA_ESTIME3[[#This Row],[Taux Journalier]]</f>
        <v>0</v>
      </c>
      <c r="Q38" s="51"/>
      <c r="R38" s="52">
        <f>BDD_PRESTA_ESTIME3[[#This Row],[Jours Fév]]*BDD_PRESTA_ESTIME3[[#This Row],[Taux Journalier]]</f>
        <v>0</v>
      </c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61"/>
    </row>
    <row r="39" spans="1:29" s="24" customFormat="1" ht="15" customHeight="1" x14ac:dyDescent="0.35">
      <c r="A39" s="18">
        <v>601005</v>
      </c>
      <c r="B39" s="18">
        <v>1</v>
      </c>
      <c r="C39" s="45" t="s">
        <v>38</v>
      </c>
      <c r="D39" s="18" t="s">
        <v>70</v>
      </c>
      <c r="E39" s="19" t="s">
        <v>120</v>
      </c>
      <c r="F39" s="20"/>
      <c r="G39" s="21">
        <v>600</v>
      </c>
      <c r="H39" s="22">
        <v>9</v>
      </c>
      <c r="I39" s="22"/>
      <c r="J39" s="22">
        <f>SUM(BDD_PRESTA_ESTIME3[[#This Row],[Total Janv]:[Décembre]])</f>
        <v>0</v>
      </c>
      <c r="K39" s="22">
        <f>BDD_PRESTA_ESTIME3[[#This Row],[Nbre de jours prévus]]-BDD_PRESTA_ESTIME3[[#This Row],[Jours Travaillés]]</f>
        <v>9</v>
      </c>
      <c r="L39" s="16">
        <v>44564</v>
      </c>
      <c r="M39" s="16">
        <v>44575</v>
      </c>
      <c r="N39" s="21">
        <f>BDD_PRESTA_ESTIME3[[#This Row],[Nbre de jours prévus]]*BDD_PRESTA_ESTIME3[[#This Row],[Taux Journalier]]</f>
        <v>5400</v>
      </c>
      <c r="O39" s="58"/>
      <c r="P39" s="57">
        <f>BDD_PRESTA_ESTIME3[[#This Row],[Jours Janv]]*BDD_PRESTA_ESTIME3[[#This Row],[Taux Journalier]]</f>
        <v>0</v>
      </c>
      <c r="Q39" s="51"/>
      <c r="R39" s="52">
        <f>BDD_PRESTA_ESTIME3[[#This Row],[Jours Fév]]*BDD_PRESTA_ESTIME3[[#This Row],[Taux Journalier]]</f>
        <v>0</v>
      </c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61"/>
    </row>
    <row r="40" spans="1:29" s="24" customFormat="1" x14ac:dyDescent="0.35">
      <c r="A40" s="18">
        <v>601007</v>
      </c>
      <c r="B40" s="18">
        <v>1</v>
      </c>
      <c r="C40" s="45" t="s">
        <v>58</v>
      </c>
      <c r="D40" s="18" t="s">
        <v>29</v>
      </c>
      <c r="E40" s="19" t="s">
        <v>121</v>
      </c>
      <c r="F40" s="20"/>
      <c r="G40" s="21">
        <v>520</v>
      </c>
      <c r="H40" s="22">
        <v>60</v>
      </c>
      <c r="I40" s="22"/>
      <c r="J40" s="22">
        <f>SUM(BDD_PRESTA_ESTIME3[[#This Row],[Total Janv]:[Décembre]])</f>
        <v>0</v>
      </c>
      <c r="K40" s="22">
        <f>BDD_PRESTA_ESTIME3[[#This Row],[Nbre de jours prévus]]-BDD_PRESTA_ESTIME3[[#This Row],[Jours Travaillés]]</f>
        <v>60</v>
      </c>
      <c r="L40" s="16">
        <v>44562</v>
      </c>
      <c r="M40" s="16">
        <v>44286</v>
      </c>
      <c r="N40" s="21">
        <f>BDD_PRESTA_ESTIME3[[#This Row],[Nbre de jours prévus]]*BDD_PRESTA_ESTIME3[[#This Row],[Taux Journalier]]</f>
        <v>31200</v>
      </c>
      <c r="O40" s="58"/>
      <c r="P40" s="57">
        <f>BDD_PRESTA_ESTIME3[[#This Row],[Jours Janv]]*BDD_PRESTA_ESTIME3[[#This Row],[Taux Journalier]]</f>
        <v>0</v>
      </c>
      <c r="Q40" s="51"/>
      <c r="R40" s="52">
        <f>BDD_PRESTA_ESTIME3[[#This Row],[Jours Fév]]*BDD_PRESTA_ESTIME3[[#This Row],[Taux Journalier]]</f>
        <v>0</v>
      </c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61"/>
    </row>
    <row r="41" spans="1:29" s="24" customFormat="1" x14ac:dyDescent="0.35">
      <c r="A41" s="18">
        <v>601008</v>
      </c>
      <c r="B41" s="18">
        <v>1</v>
      </c>
      <c r="C41" s="24" t="s">
        <v>39</v>
      </c>
      <c r="D41" s="18" t="s">
        <v>29</v>
      </c>
      <c r="E41" s="19" t="s">
        <v>122</v>
      </c>
      <c r="F41" s="20"/>
      <c r="G41" s="48">
        <v>490</v>
      </c>
      <c r="H41" s="22">
        <v>60</v>
      </c>
      <c r="I41" s="22"/>
      <c r="J41" s="22">
        <f>SUM(BDD_PRESTA_ESTIME3[[#This Row],[Total Janv]:[Décembre]])</f>
        <v>0</v>
      </c>
      <c r="K41" s="22">
        <f>BDD_PRESTA_ESTIME3[[#This Row],[Nbre de jours prévus]]-BDD_PRESTA_ESTIME3[[#This Row],[Jours Travaillés]]</f>
        <v>60</v>
      </c>
      <c r="L41" s="16">
        <v>44564</v>
      </c>
      <c r="M41" s="16">
        <v>44645</v>
      </c>
      <c r="N41" s="21">
        <f>BDD_PRESTA_ESTIME3[[#This Row],[Nbre de jours prévus]]*BDD_PRESTA_ESTIME3[[#This Row],[Taux Journalier]]</f>
        <v>29400</v>
      </c>
      <c r="O41" s="58"/>
      <c r="P41" s="57">
        <f>BDD_PRESTA_ESTIME3[[#This Row],[Jours Janv]]*BDD_PRESTA_ESTIME3[[#This Row],[Taux Journalier]]</f>
        <v>0</v>
      </c>
      <c r="Q41" s="51"/>
      <c r="R41" s="52">
        <f>BDD_PRESTA_ESTIME3[[#This Row],[Jours Fév]]*BDD_PRESTA_ESTIME3[[#This Row],[Taux Journalier]]</f>
        <v>0</v>
      </c>
      <c r="S41" s="23"/>
      <c r="T41" s="23"/>
      <c r="U41" s="23"/>
      <c r="V41" s="23"/>
      <c r="W41" s="23"/>
      <c r="X41" s="23"/>
      <c r="Y41" s="44"/>
      <c r="Z41" s="44"/>
      <c r="AA41" s="44"/>
      <c r="AB41" s="23"/>
      <c r="AC41" s="61"/>
    </row>
    <row r="42" spans="1:29" s="24" customFormat="1" x14ac:dyDescent="0.35">
      <c r="A42" s="1">
        <v>601007</v>
      </c>
      <c r="B42" s="18">
        <v>1</v>
      </c>
      <c r="C42" s="45" t="s">
        <v>30</v>
      </c>
      <c r="D42" s="18" t="s">
        <v>79</v>
      </c>
      <c r="E42" s="19" t="s">
        <v>123</v>
      </c>
      <c r="F42" s="20"/>
      <c r="G42" s="21">
        <v>495</v>
      </c>
      <c r="H42" s="22">
        <v>59</v>
      </c>
      <c r="I42" s="22"/>
      <c r="J42" s="22">
        <f>SUM(BDD_PRESTA_ESTIME3[[#This Row],[Total Janv]:[Décembre]])</f>
        <v>0</v>
      </c>
      <c r="K42" s="22">
        <f>BDD_PRESTA_ESTIME3[[#This Row],[Nbre de jours prévus]]-BDD_PRESTA_ESTIME3[[#This Row],[Jours Travaillés]]</f>
        <v>59</v>
      </c>
      <c r="L42" s="16">
        <v>44562</v>
      </c>
      <c r="M42" s="16">
        <v>44651</v>
      </c>
      <c r="N42" s="21">
        <f>BDD_PRESTA_ESTIME3[[#This Row],[Nbre de jours prévus]]*BDD_PRESTA_ESTIME3[[#This Row],[Taux Journalier]]</f>
        <v>29205</v>
      </c>
      <c r="O42" s="58"/>
      <c r="P42" s="57">
        <f>BDD_PRESTA_ESTIME3[[#This Row],[Jours Janv]]*BDD_PRESTA_ESTIME3[[#This Row],[Taux Journalier]]</f>
        <v>0</v>
      </c>
      <c r="Q42" s="51"/>
      <c r="R42" s="52">
        <f>BDD_PRESTA_ESTIME3[[#This Row],[Jours Fév]]*BDD_PRESTA_ESTIME3[[#This Row],[Taux Journalier]]</f>
        <v>0</v>
      </c>
      <c r="S42" s="23"/>
      <c r="T42" s="23"/>
      <c r="U42" s="23"/>
      <c r="V42" s="23"/>
      <c r="W42" s="23"/>
      <c r="X42" s="23"/>
      <c r="Y42" s="44"/>
      <c r="Z42" s="44"/>
      <c r="AA42" s="44"/>
      <c r="AB42" s="23"/>
      <c r="AC42" s="61"/>
    </row>
    <row r="43" spans="1:29" x14ac:dyDescent="0.35">
      <c r="A43" s="18">
        <v>601008</v>
      </c>
      <c r="B43" s="18">
        <v>1</v>
      </c>
      <c r="C43" t="s">
        <v>40</v>
      </c>
      <c r="D43" s="18" t="s">
        <v>69</v>
      </c>
      <c r="E43" s="15" t="s">
        <v>124</v>
      </c>
      <c r="G43" s="7">
        <v>435</v>
      </c>
      <c r="H43" s="5">
        <v>64</v>
      </c>
      <c r="J43" s="5">
        <f>SUM(BDD_PRESTA_ESTIME3[[#This Row],[Total Janv]:[Décembre]])</f>
        <v>0</v>
      </c>
      <c r="K43" s="5">
        <f>BDD_PRESTA_ESTIME3[[#This Row],[Nbre de jours prévus]]-BDD_PRESTA_ESTIME3[[#This Row],[Jours Travaillés]]</f>
        <v>64</v>
      </c>
      <c r="L43" s="26">
        <v>44562</v>
      </c>
      <c r="M43" s="26">
        <v>44651</v>
      </c>
      <c r="N43" s="21">
        <f>BDD_PRESTA_ESTIME3[[#This Row],[Nbre de jours prévus]]*BDD_PRESTA_ESTIME3[[#This Row],[Taux Journalier]]</f>
        <v>27840</v>
      </c>
      <c r="O43" s="58"/>
      <c r="P43" s="57">
        <f>BDD_PRESTA_ESTIME3[[#This Row],[Jours Janv]]*BDD_PRESTA_ESTIME3[[#This Row],[Taux Journalier]]</f>
        <v>0</v>
      </c>
      <c r="Q43" s="51"/>
      <c r="R43" s="52">
        <f>BDD_PRESTA_ESTIME3[[#This Row],[Jours Fév]]*BDD_PRESTA_ESTIME3[[#This Row],[Taux Journalier]]</f>
        <v>0</v>
      </c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61"/>
    </row>
    <row r="44" spans="1:29" x14ac:dyDescent="0.35">
      <c r="A44" s="18">
        <v>600716</v>
      </c>
      <c r="B44" s="18">
        <v>1</v>
      </c>
      <c r="C44" s="2" t="s">
        <v>41</v>
      </c>
      <c r="D44" s="18" t="s">
        <v>69</v>
      </c>
      <c r="E44" t="s">
        <v>125</v>
      </c>
      <c r="F44" s="50"/>
      <c r="G44" s="7"/>
      <c r="J44" s="5">
        <f>SUM(BDD_PRESTA_ESTIME3[[#This Row],[Total Janv]:[Décembre]])</f>
        <v>0</v>
      </c>
      <c r="K44" s="5">
        <f>BDD_PRESTA_ESTIME3[[#This Row],[Nbre de jours prévus]]-BDD_PRESTA_ESTIME3[[#This Row],[Jours Travaillés]]</f>
        <v>0</v>
      </c>
      <c r="L44" s="26">
        <v>44563</v>
      </c>
      <c r="M44" s="26">
        <v>44651</v>
      </c>
      <c r="N44" s="7">
        <v>14062</v>
      </c>
      <c r="O44" s="58"/>
      <c r="P44" s="57">
        <f>BDD_PRESTA_ESTIME3[[#This Row],[Jours Janv]]*BDD_PRESTA_ESTIME3[[#This Row],[Taux Journalier]]</f>
        <v>0</v>
      </c>
      <c r="Q44" s="51"/>
      <c r="R44" s="52">
        <f>BDD_PRESTA_ESTIME3[[#This Row],[Jours Fév]]*BDD_PRESTA_ESTIME3[[#This Row],[Taux Journalier]]</f>
        <v>0</v>
      </c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61"/>
    </row>
    <row r="45" spans="1:29" x14ac:dyDescent="0.35">
      <c r="A45" s="18">
        <v>601072</v>
      </c>
      <c r="B45" s="18">
        <v>1</v>
      </c>
      <c r="C45" s="2" t="s">
        <v>42</v>
      </c>
      <c r="D45" s="1" t="s">
        <v>27</v>
      </c>
      <c r="E45" s="15" t="s">
        <v>126</v>
      </c>
      <c r="G45" s="7">
        <v>750</v>
      </c>
      <c r="H45" s="5">
        <v>27</v>
      </c>
      <c r="J45" s="5">
        <f>SUM(BDD_PRESTA_ESTIME3[[#This Row],[Total Janv]:[Décembre]])</f>
        <v>0</v>
      </c>
      <c r="K45" s="5">
        <f>BDD_PRESTA_ESTIME3[[#This Row],[Nbre de jours prévus]]-BDD_PRESTA_ESTIME3[[#This Row],[Jours Travaillés]]</f>
        <v>27</v>
      </c>
      <c r="L45" s="26">
        <v>44562</v>
      </c>
      <c r="M45" s="26">
        <v>44620</v>
      </c>
      <c r="N45" s="21">
        <f>BDD_PRESTA_ESTIME3[[#This Row],[Nbre de jours prévus]]*BDD_PRESTA_ESTIME3[[#This Row],[Taux Journalier]]</f>
        <v>20250</v>
      </c>
      <c r="O45" s="58"/>
      <c r="P45" s="57">
        <f>BDD_PRESTA_ESTIME3[[#This Row],[Jours Janv]]*BDD_PRESTA_ESTIME3[[#This Row],[Taux Journalier]]</f>
        <v>0</v>
      </c>
      <c r="Q45" s="51"/>
      <c r="R45" s="52">
        <f>BDD_PRESTA_ESTIME3[[#This Row],[Jours Fév]]*BDD_PRESTA_ESTIME3[[#This Row],[Taux Journalier]]</f>
        <v>0</v>
      </c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61"/>
    </row>
    <row r="46" spans="1:29" x14ac:dyDescent="0.35">
      <c r="A46" s="18">
        <v>601072</v>
      </c>
      <c r="B46" s="18">
        <v>1</v>
      </c>
      <c r="C46" s="24" t="s">
        <v>55</v>
      </c>
      <c r="D46" s="18" t="s">
        <v>27</v>
      </c>
      <c r="E46" s="19" t="s">
        <v>127</v>
      </c>
      <c r="F46" s="20"/>
      <c r="G46" s="7">
        <v>479</v>
      </c>
      <c r="H46" s="5">
        <v>60</v>
      </c>
      <c r="J46" s="5">
        <f>SUM(BDD_PRESTA_ESTIME3[[#This Row],[Total Janv]:[Décembre]])</f>
        <v>0</v>
      </c>
      <c r="K46" s="5">
        <f>BDD_PRESTA_ESTIME3[[#This Row],[Nbre de jours prévus]]-BDD_PRESTA_ESTIME3[[#This Row],[Jours Travaillés]]</f>
        <v>60</v>
      </c>
      <c r="L46" s="26">
        <v>44564</v>
      </c>
      <c r="M46" s="26">
        <v>44645</v>
      </c>
      <c r="N46" s="21">
        <f>BDD_PRESTA_ESTIME3[[#This Row],[Nbre de jours prévus]]*BDD_PRESTA_ESTIME3[[#This Row],[Taux Journalier]]</f>
        <v>28740</v>
      </c>
      <c r="O46" s="58"/>
      <c r="P46" s="57">
        <f>BDD_PRESTA_ESTIME3[[#This Row],[Jours Janv]]*BDD_PRESTA_ESTIME3[[#This Row],[Taux Journalier]]</f>
        <v>0</v>
      </c>
      <c r="Q46" s="51"/>
      <c r="R46" s="52">
        <f>BDD_PRESTA_ESTIME3[[#This Row],[Jours Fév]]*BDD_PRESTA_ESTIME3[[#This Row],[Taux Journalier]]</f>
        <v>0</v>
      </c>
      <c r="S46" s="17"/>
      <c r="T46" s="17"/>
      <c r="U46" s="17"/>
      <c r="V46" s="17"/>
      <c r="W46" s="17"/>
      <c r="X46" s="17"/>
      <c r="Y46" s="17"/>
      <c r="Z46" s="33"/>
      <c r="AA46" s="32"/>
      <c r="AB46" s="17"/>
      <c r="AC46" s="61"/>
    </row>
    <row r="47" spans="1:29" x14ac:dyDescent="0.35">
      <c r="A47" s="18">
        <v>601005</v>
      </c>
      <c r="B47" s="18">
        <v>1</v>
      </c>
      <c r="C47" t="s">
        <v>43</v>
      </c>
      <c r="D47" s="18" t="s">
        <v>70</v>
      </c>
      <c r="E47" s="15" t="s">
        <v>128</v>
      </c>
      <c r="G47" s="7">
        <v>500</v>
      </c>
      <c r="H47" s="5">
        <v>60</v>
      </c>
      <c r="J47" s="5">
        <f>SUM(BDD_PRESTA_ESTIME3[[#This Row],[Total Janv]:[Décembre]])</f>
        <v>0</v>
      </c>
      <c r="K47" s="5">
        <f>BDD_PRESTA_ESTIME3[[#This Row],[Nbre de jours prévus]]-BDD_PRESTA_ESTIME3[[#This Row],[Jours Travaillés]]</f>
        <v>60</v>
      </c>
      <c r="L47" s="26">
        <v>44564</v>
      </c>
      <c r="M47" s="26">
        <v>44645</v>
      </c>
      <c r="N47" s="21">
        <f>BDD_PRESTA_ESTIME3[[#This Row],[Nbre de jours prévus]]*BDD_PRESTA_ESTIME3[[#This Row],[Taux Journalier]]</f>
        <v>30000</v>
      </c>
      <c r="O47" s="58"/>
      <c r="P47" s="57">
        <f>BDD_PRESTA_ESTIME3[[#This Row],[Jours Janv]]*BDD_PRESTA_ESTIME3[[#This Row],[Taux Journalier]]</f>
        <v>0</v>
      </c>
      <c r="Q47" s="51"/>
      <c r="R47" s="52">
        <f>BDD_PRESTA_ESTIME3[[#This Row],[Jours Fév]]*BDD_PRESTA_ESTIME3[[#This Row],[Taux Journalier]]</f>
        <v>0</v>
      </c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61"/>
    </row>
    <row r="48" spans="1:29" x14ac:dyDescent="0.35">
      <c r="A48" s="18">
        <v>600716</v>
      </c>
      <c r="B48" s="18">
        <v>1</v>
      </c>
      <c r="C48" t="s">
        <v>44</v>
      </c>
      <c r="D48" s="18" t="s">
        <v>29</v>
      </c>
      <c r="E48" s="15" t="s">
        <v>129</v>
      </c>
      <c r="G48" s="7">
        <v>500</v>
      </c>
      <c r="H48" s="5">
        <v>60</v>
      </c>
      <c r="J48" s="5">
        <f>SUM(BDD_PRESTA_ESTIME3[[#This Row],[Total Janv]:[Décembre]])</f>
        <v>0</v>
      </c>
      <c r="K48" s="5">
        <f>BDD_PRESTA_ESTIME3[[#This Row],[Nbre de jours prévus]]-BDD_PRESTA_ESTIME3[[#This Row],[Jours Travaillés]]</f>
        <v>60</v>
      </c>
      <c r="L48" s="26">
        <v>44564</v>
      </c>
      <c r="M48" s="26">
        <v>44645</v>
      </c>
      <c r="N48" s="21">
        <f>BDD_PRESTA_ESTIME3[[#This Row],[Nbre de jours prévus]]*BDD_PRESTA_ESTIME3[[#This Row],[Taux Journalier]]</f>
        <v>30000</v>
      </c>
      <c r="O48" s="58"/>
      <c r="P48" s="57">
        <f>BDD_PRESTA_ESTIME3[[#This Row],[Jours Janv]]*BDD_PRESTA_ESTIME3[[#This Row],[Taux Journalier]]</f>
        <v>0</v>
      </c>
      <c r="Q48" s="51"/>
      <c r="R48" s="52">
        <f>BDD_PRESTA_ESTIME3[[#This Row],[Jours Fév]]*BDD_PRESTA_ESTIME3[[#This Row],[Taux Journalier]]</f>
        <v>0</v>
      </c>
      <c r="S48" s="17"/>
      <c r="T48" s="17"/>
      <c r="U48" s="17"/>
      <c r="V48" s="17"/>
      <c r="W48" s="17"/>
      <c r="X48" s="17"/>
      <c r="Y48" s="29"/>
      <c r="Z48" s="17"/>
      <c r="AA48" s="17"/>
      <c r="AB48" s="17"/>
      <c r="AC48" s="61"/>
    </row>
    <row r="49" spans="1:29" x14ac:dyDescent="0.35">
      <c r="A49" s="18">
        <v>601079</v>
      </c>
      <c r="B49" s="18">
        <v>1</v>
      </c>
      <c r="C49" t="s">
        <v>45</v>
      </c>
      <c r="D49" s="18" t="s">
        <v>29</v>
      </c>
      <c r="E49" s="15" t="s">
        <v>130</v>
      </c>
      <c r="G49" s="7">
        <v>650</v>
      </c>
      <c r="H49" s="5">
        <v>60</v>
      </c>
      <c r="J49" s="5">
        <f>SUM(BDD_PRESTA_ESTIME3[[#This Row],[Total Janv]:[Décembre]])</f>
        <v>0</v>
      </c>
      <c r="K49" s="5">
        <f>BDD_PRESTA_ESTIME3[[#This Row],[Nbre de jours prévus]]-BDD_PRESTA_ESTIME3[[#This Row],[Jours Travaillés]]</f>
        <v>60</v>
      </c>
      <c r="L49" s="26">
        <v>44564</v>
      </c>
      <c r="M49" s="26">
        <v>44645</v>
      </c>
      <c r="N49" s="21">
        <f>BDD_PRESTA_ESTIME3[[#This Row],[Nbre de jours prévus]]*BDD_PRESTA_ESTIME3[[#This Row],[Taux Journalier]]</f>
        <v>39000</v>
      </c>
      <c r="O49" s="58"/>
      <c r="P49" s="57">
        <f>BDD_PRESTA_ESTIME3[[#This Row],[Jours Janv]]*BDD_PRESTA_ESTIME3[[#This Row],[Taux Journalier]]</f>
        <v>0</v>
      </c>
      <c r="Q49" s="51"/>
      <c r="R49" s="52">
        <f>BDD_PRESTA_ESTIME3[[#This Row],[Jours Fév]]*BDD_PRESTA_ESTIME3[[#This Row],[Taux Journalier]]</f>
        <v>0</v>
      </c>
      <c r="S49" s="17"/>
      <c r="T49" s="17"/>
      <c r="U49" s="17"/>
      <c r="V49" s="17"/>
      <c r="W49" s="17"/>
      <c r="X49" s="17"/>
      <c r="Y49" s="29"/>
      <c r="Z49" s="33"/>
      <c r="AA49" s="17"/>
      <c r="AB49" s="17"/>
      <c r="AC49" s="61"/>
    </row>
    <row r="50" spans="1:29" s="31" customFormat="1" x14ac:dyDescent="0.35">
      <c r="A50" s="18">
        <v>601079</v>
      </c>
      <c r="B50" s="18">
        <v>1</v>
      </c>
      <c r="C50" s="2" t="s">
        <v>54</v>
      </c>
      <c r="D50" s="18" t="s">
        <v>80</v>
      </c>
      <c r="E50" s="15" t="s">
        <v>131</v>
      </c>
      <c r="F50" s="3"/>
      <c r="G50" s="7">
        <v>350</v>
      </c>
      <c r="H50" s="28"/>
      <c r="I50" s="28"/>
      <c r="J50" s="5">
        <f>SUM(BDD_PRESTA_ESTIME3[[#This Row],[Total Janv]:[Décembre]])</f>
        <v>0</v>
      </c>
      <c r="K50" s="28">
        <f>BDD_PRESTA_ESTIME3[[#This Row],[Nbre de jours prévus]]-BDD_PRESTA_ESTIME3[[#This Row],[Jours Travaillés]]</f>
        <v>0</v>
      </c>
      <c r="L50" s="26">
        <v>44564</v>
      </c>
      <c r="M50" s="26">
        <v>44645</v>
      </c>
      <c r="N50" s="21">
        <f>BDD_PRESTA_ESTIME3[[#This Row],[Nbre de jours prévus]]*BDD_PRESTA_ESTIME3[[#This Row],[Taux Journalier]]</f>
        <v>0</v>
      </c>
      <c r="O50" s="58"/>
      <c r="P50" s="57">
        <f>BDD_PRESTA_ESTIME3[[#This Row],[Jours Janv]]*BDD_PRESTA_ESTIME3[[#This Row],[Taux Journalier]]</f>
        <v>0</v>
      </c>
      <c r="Q50" s="51"/>
      <c r="R50" s="52">
        <f>BDD_PRESTA_ESTIME3[[#This Row],[Jours Fév]]*BDD_PRESTA_ESTIME3[[#This Row],[Taux Journalier]]</f>
        <v>0</v>
      </c>
      <c r="S50" s="30"/>
      <c r="T50" s="30"/>
      <c r="U50" s="30"/>
      <c r="V50" s="30"/>
      <c r="W50" s="30"/>
      <c r="X50" s="30"/>
      <c r="Y50" s="34"/>
      <c r="Z50" s="34"/>
      <c r="AA50" s="34"/>
      <c r="AB50" s="34"/>
      <c r="AC50" s="61"/>
    </row>
    <row r="51" spans="1:29" x14ac:dyDescent="0.35">
      <c r="A51" s="18">
        <v>601006</v>
      </c>
      <c r="B51" s="18">
        <v>1</v>
      </c>
      <c r="C51" t="s">
        <v>46</v>
      </c>
      <c r="D51" s="18" t="s">
        <v>69</v>
      </c>
      <c r="E51" s="15" t="s">
        <v>132</v>
      </c>
      <c r="G51" s="7">
        <v>560</v>
      </c>
      <c r="H51" s="5">
        <v>59</v>
      </c>
      <c r="J51" s="5">
        <f>SUM(BDD_PRESTA_ESTIME3[[#This Row],[Total Janv]:[Décembre]])</f>
        <v>0</v>
      </c>
      <c r="K51" s="5">
        <f>BDD_PRESTA_ESTIME3[[#This Row],[Nbre de jours prévus]]-BDD_PRESTA_ESTIME3[[#This Row],[Jours Travaillés]]</f>
        <v>59</v>
      </c>
      <c r="L51" s="26">
        <v>44564</v>
      </c>
      <c r="M51" s="26">
        <v>44645</v>
      </c>
      <c r="N51" s="21">
        <f>BDD_PRESTA_ESTIME3[[#This Row],[Nbre de jours prévus]]*BDD_PRESTA_ESTIME3[[#This Row],[Taux Journalier]]</f>
        <v>33040</v>
      </c>
      <c r="O51" s="58"/>
      <c r="P51" s="57">
        <f>BDD_PRESTA_ESTIME3[[#This Row],[Jours Janv]]*BDD_PRESTA_ESTIME3[[#This Row],[Taux Journalier]]</f>
        <v>0</v>
      </c>
      <c r="Q51" s="51"/>
      <c r="R51" s="52">
        <f>BDD_PRESTA_ESTIME3[[#This Row],[Jours Fév]]*BDD_PRESTA_ESTIME3[[#This Row],[Taux Journalier]]</f>
        <v>0</v>
      </c>
      <c r="S51" s="17"/>
      <c r="T51" s="17"/>
      <c r="U51" s="17"/>
      <c r="V51" s="17"/>
      <c r="W51" s="17"/>
      <c r="X51" s="17"/>
      <c r="Y51" s="29"/>
      <c r="Z51" s="33"/>
      <c r="AA51" s="17"/>
      <c r="AB51" s="17"/>
      <c r="AC51" s="61"/>
    </row>
    <row r="52" spans="1:29" s="42" customFormat="1" x14ac:dyDescent="0.35">
      <c r="A52" s="18">
        <v>601009</v>
      </c>
      <c r="B52" s="18">
        <v>1</v>
      </c>
      <c r="C52" s="38" t="s">
        <v>51</v>
      </c>
      <c r="D52" s="18" t="s">
        <v>69</v>
      </c>
      <c r="E52" s="39" t="s">
        <v>133</v>
      </c>
      <c r="F52" s="3"/>
      <c r="G52" s="7">
        <v>750</v>
      </c>
      <c r="H52" s="43">
        <v>18.5</v>
      </c>
      <c r="I52" s="40"/>
      <c r="J52" s="40">
        <f>SUM(BDD_PRESTA_ESTIME3[[#This Row],[Total Janv]:[Décembre]])</f>
        <v>0</v>
      </c>
      <c r="K52" s="40">
        <f>BDD_PRESTA_ESTIME3[[#This Row],[Nbre de jours prévus]]-BDD_PRESTA_ESTIME3[[#This Row],[Jours Travaillés]]</f>
        <v>18.5</v>
      </c>
      <c r="L52" s="26">
        <v>44564</v>
      </c>
      <c r="M52" s="26">
        <v>44742</v>
      </c>
      <c r="N52" s="21">
        <f>BDD_PRESTA_ESTIME3[[#This Row],[Nbre de jours prévus]]*BDD_PRESTA_ESTIME3[[#This Row],[Taux Journalier]]</f>
        <v>13875</v>
      </c>
      <c r="O52" s="58"/>
      <c r="P52" s="57">
        <f>BDD_PRESTA_ESTIME3[[#This Row],[Jours Janv]]*BDD_PRESTA_ESTIME3[[#This Row],[Taux Journalier]]</f>
        <v>0</v>
      </c>
      <c r="Q52" s="51"/>
      <c r="R52" s="52">
        <f>BDD_PRESTA_ESTIME3[[#This Row],[Jours Fév]]*BDD_PRESTA_ESTIME3[[#This Row],[Taux Journalier]]</f>
        <v>0</v>
      </c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61"/>
    </row>
    <row r="53" spans="1:29" x14ac:dyDescent="0.35">
      <c r="A53" s="45" t="s">
        <v>76</v>
      </c>
      <c r="B53" s="18">
        <v>1</v>
      </c>
      <c r="C53" s="24" t="s">
        <v>55</v>
      </c>
      <c r="D53" s="1" t="s">
        <v>27</v>
      </c>
      <c r="E53" s="24" t="s">
        <v>134</v>
      </c>
      <c r="F53" s="20"/>
      <c r="G53" s="4">
        <v>479</v>
      </c>
      <c r="H53" s="5">
        <v>60</v>
      </c>
      <c r="J53" s="5">
        <f>SUM(BDD_PRESTA_ESTIME3[[#This Row],[Total Janv]:[Décembre]])</f>
        <v>0</v>
      </c>
      <c r="K53" s="5">
        <f>BDD_PRESTA_ESTIME3[[#This Row],[Nbre de jours prévus]]-BDD_PRESTA_ESTIME3[[#This Row],[Jours Travaillés]]</f>
        <v>60</v>
      </c>
      <c r="L53" s="26">
        <v>44564</v>
      </c>
      <c r="M53" s="26">
        <v>44645</v>
      </c>
      <c r="N53" s="21">
        <f>BDD_PRESTA_ESTIME3[[#This Row],[Nbre de jours prévus]]*BDD_PRESTA_ESTIME3[[#This Row],[Taux Journalier]]</f>
        <v>28740</v>
      </c>
      <c r="O53" s="58"/>
      <c r="P53" s="57">
        <f>BDD_PRESTA_ESTIME3[[#This Row],[Jours Janv]]*BDD_PRESTA_ESTIME3[[#This Row],[Taux Journalier]]</f>
        <v>0</v>
      </c>
      <c r="Q53" s="51"/>
      <c r="R53" s="52">
        <f>BDD_PRESTA_ESTIME3[[#This Row],[Jours Fév]]*BDD_PRESTA_ESTIME3[[#This Row],[Taux Journalier]]</f>
        <v>0</v>
      </c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61"/>
    </row>
    <row r="54" spans="1:29" ht="15" customHeight="1" x14ac:dyDescent="0.35">
      <c r="A54" s="18">
        <v>601079</v>
      </c>
      <c r="B54" s="18">
        <v>1</v>
      </c>
      <c r="C54" t="s">
        <v>52</v>
      </c>
      <c r="D54" s="18" t="s">
        <v>27</v>
      </c>
      <c r="E54" s="15" t="s">
        <v>135</v>
      </c>
      <c r="G54" s="7">
        <v>510</v>
      </c>
      <c r="H54" s="5">
        <v>21</v>
      </c>
      <c r="J54" s="5">
        <f>SUM(BDD_PRESTA_ESTIME3[[#This Row],[Total Janv]:[Décembre]])</f>
        <v>0</v>
      </c>
      <c r="K54" s="5">
        <f>BDD_PRESTA_ESTIME3[[#This Row],[Nbre de jours prévus]]-BDD_PRESTA_ESTIME3[[#This Row],[Jours Travaillés]]</f>
        <v>21</v>
      </c>
      <c r="L54" s="26">
        <v>44563</v>
      </c>
      <c r="M54" s="26">
        <v>44651</v>
      </c>
      <c r="N54" s="21">
        <f>BDD_PRESTA_ESTIME3[[#This Row],[Nbre de jours prévus]]*BDD_PRESTA_ESTIME3[[#This Row],[Taux Journalier]]</f>
        <v>10710</v>
      </c>
      <c r="O54" s="58"/>
      <c r="P54" s="57">
        <f>BDD_PRESTA_ESTIME3[[#This Row],[Jours Janv]]*BDD_PRESTA_ESTIME3[[#This Row],[Taux Journalier]]</f>
        <v>0</v>
      </c>
      <c r="Q54" s="51"/>
      <c r="R54" s="52">
        <f>BDD_PRESTA_ESTIME3[[#This Row],[Jours Fév]]*BDD_PRESTA_ESTIME3[[#This Row],[Taux Journalier]]</f>
        <v>0</v>
      </c>
      <c r="S54" s="17"/>
      <c r="T54" s="17"/>
      <c r="U54" s="17"/>
      <c r="V54" s="17"/>
      <c r="W54" s="17"/>
      <c r="X54" s="17"/>
      <c r="Y54" s="29"/>
      <c r="Z54" s="33"/>
      <c r="AA54" s="17"/>
      <c r="AB54" s="17"/>
      <c r="AC54" s="61"/>
    </row>
    <row r="55" spans="1:29" ht="15" customHeight="1" x14ac:dyDescent="0.35">
      <c r="A55" s="18">
        <v>601005</v>
      </c>
      <c r="B55" s="18">
        <v>1</v>
      </c>
      <c r="C55" t="s">
        <v>52</v>
      </c>
      <c r="D55" s="18" t="s">
        <v>70</v>
      </c>
      <c r="E55" s="15" t="s">
        <v>136</v>
      </c>
      <c r="G55" s="7">
        <v>510</v>
      </c>
      <c r="H55" s="5">
        <v>21</v>
      </c>
      <c r="J55" s="5">
        <f>SUM(BDD_PRESTA_ESTIME3[[#This Row],[Total Janv]:[Décembre]])</f>
        <v>0</v>
      </c>
      <c r="K55" s="5">
        <f>BDD_PRESTA_ESTIME3[[#This Row],[Nbre de jours prévus]]-BDD_PRESTA_ESTIME3[[#This Row],[Jours Travaillés]]</f>
        <v>21</v>
      </c>
      <c r="L55" s="26">
        <v>44563</v>
      </c>
      <c r="M55" s="26">
        <v>44651</v>
      </c>
      <c r="N55" s="21">
        <f>BDD_PRESTA_ESTIME3[[#This Row],[Nbre de jours prévus]]*BDD_PRESTA_ESTIME3[[#This Row],[Taux Journalier]]</f>
        <v>10710</v>
      </c>
      <c r="O55" s="58"/>
      <c r="P55" s="57">
        <f>BDD_PRESTA_ESTIME3[[#This Row],[Jours Janv]]*BDD_PRESTA_ESTIME3[[#This Row],[Taux Journalier]]</f>
        <v>0</v>
      </c>
      <c r="Q55" s="51"/>
      <c r="R55" s="52">
        <f>BDD_PRESTA_ESTIME3[[#This Row],[Jours Fév]]*BDD_PRESTA_ESTIME3[[#This Row],[Taux Journalier]]</f>
        <v>0</v>
      </c>
      <c r="S55" s="17"/>
      <c r="T55" s="17"/>
      <c r="U55" s="17"/>
      <c r="V55" s="17"/>
      <c r="W55" s="17"/>
      <c r="X55" s="17"/>
      <c r="Y55" s="29"/>
      <c r="Z55" s="33"/>
      <c r="AA55" s="17"/>
      <c r="AB55" s="17"/>
      <c r="AC55" s="61"/>
    </row>
    <row r="56" spans="1:29" ht="15" customHeight="1" x14ac:dyDescent="0.35">
      <c r="A56" s="18">
        <v>601072</v>
      </c>
      <c r="B56" s="18">
        <v>1</v>
      </c>
      <c r="C56" t="s">
        <v>52</v>
      </c>
      <c r="D56" s="18" t="s">
        <v>29</v>
      </c>
      <c r="E56" s="15" t="s">
        <v>137</v>
      </c>
      <c r="G56" s="7">
        <v>510</v>
      </c>
      <c r="H56" s="5">
        <v>21</v>
      </c>
      <c r="J56" s="5">
        <f>SUM(BDD_PRESTA_ESTIME3[[#This Row],[Total Janv]:[Décembre]])</f>
        <v>0</v>
      </c>
      <c r="K56" s="5">
        <f>BDD_PRESTA_ESTIME3[[#This Row],[Nbre de jours prévus]]-BDD_PRESTA_ESTIME3[[#This Row],[Jours Travaillés]]</f>
        <v>21</v>
      </c>
      <c r="L56" s="26">
        <v>44563</v>
      </c>
      <c r="M56" s="26">
        <v>44651</v>
      </c>
      <c r="N56" s="21">
        <f>BDD_PRESTA_ESTIME3[[#This Row],[Nbre de jours prévus]]*BDD_PRESTA_ESTIME3[[#This Row],[Taux Journalier]]</f>
        <v>10710</v>
      </c>
      <c r="O56" s="58"/>
      <c r="P56" s="57">
        <f>BDD_PRESTA_ESTIME3[[#This Row],[Jours Janv]]*BDD_PRESTA_ESTIME3[[#This Row],[Taux Journalier]]</f>
        <v>0</v>
      </c>
      <c r="Q56" s="51"/>
      <c r="R56" s="52">
        <f>BDD_PRESTA_ESTIME3[[#This Row],[Jours Fév]]*BDD_PRESTA_ESTIME3[[#This Row],[Taux Journalier]]</f>
        <v>0</v>
      </c>
      <c r="S56" s="17"/>
      <c r="T56" s="17"/>
      <c r="U56" s="17"/>
      <c r="V56" s="17"/>
      <c r="W56" s="17"/>
      <c r="X56" s="17"/>
      <c r="Y56" s="29"/>
      <c r="Z56" s="33"/>
      <c r="AA56" s="17"/>
      <c r="AB56" s="17"/>
      <c r="AC56" s="61"/>
    </row>
    <row r="57" spans="1:29" ht="15" customHeight="1" x14ac:dyDescent="0.35">
      <c r="A57" s="18">
        <v>600682</v>
      </c>
      <c r="B57" s="18">
        <v>1</v>
      </c>
      <c r="C57" s="2" t="s">
        <v>59</v>
      </c>
      <c r="D57" s="18" t="s">
        <v>29</v>
      </c>
      <c r="E57" t="s">
        <v>138</v>
      </c>
      <c r="G57" s="7"/>
      <c r="J57" s="5">
        <f>SUM(BDD_PRESTA_ESTIME3[[#This Row],[Total Janv]:[Décembre]])</f>
        <v>0</v>
      </c>
      <c r="K57" s="49">
        <f>BDD_PRESTA_ESTIME3[[#This Row],[Nbre de jours prévus]]-BDD_PRESTA_ESTIME3[[#This Row],[Jours Travaillés]]</f>
        <v>0</v>
      </c>
      <c r="L57" s="26">
        <v>44563</v>
      </c>
      <c r="M57" s="26">
        <v>44651</v>
      </c>
      <c r="N57" s="21">
        <v>12000</v>
      </c>
      <c r="O57" s="58"/>
      <c r="P57" s="57">
        <f>BDD_PRESTA_ESTIME3[[#This Row],[Jours Janv]]*BDD_PRESTA_ESTIME3[[#This Row],[Taux Journalier]]</f>
        <v>0</v>
      </c>
      <c r="Q57" s="51"/>
      <c r="R57" s="52">
        <f>BDD_PRESTA_ESTIME3[[#This Row],[Jours Fév]]*BDD_PRESTA_ESTIME3[[#This Row],[Taux Journalier]]</f>
        <v>0</v>
      </c>
      <c r="S57" s="17"/>
      <c r="T57" s="17"/>
      <c r="U57" s="17"/>
      <c r="V57" s="17"/>
      <c r="W57" s="17"/>
      <c r="X57" s="17"/>
      <c r="Y57" s="35"/>
      <c r="Z57" s="36"/>
      <c r="AA57" s="34"/>
      <c r="AB57" s="34"/>
      <c r="AC57" s="61"/>
    </row>
    <row r="58" spans="1:29" ht="15" customHeight="1" x14ac:dyDescent="0.35">
      <c r="A58" s="18">
        <v>601005</v>
      </c>
      <c r="B58" s="18">
        <v>1</v>
      </c>
      <c r="C58" s="2" t="s">
        <v>47</v>
      </c>
      <c r="D58" s="18" t="s">
        <v>81</v>
      </c>
      <c r="E58" s="15" t="s">
        <v>139</v>
      </c>
      <c r="G58" s="7"/>
      <c r="J58" s="5">
        <f>SUM(BDD_PRESTA_ESTIME3[[#This Row],[Total Janv]:[Décembre]])</f>
        <v>0</v>
      </c>
      <c r="K58" s="5">
        <f>BDD_PRESTA_ESTIME3[[#This Row],[Nbre de jours prévus]]-BDD_PRESTA_ESTIME3[[#This Row],[Jours Travaillés]]</f>
        <v>0</v>
      </c>
      <c r="L58" s="16">
        <v>44563</v>
      </c>
      <c r="M58" s="16">
        <v>44742</v>
      </c>
      <c r="N58" s="4">
        <v>39600</v>
      </c>
      <c r="O58" s="58"/>
      <c r="P58" s="57">
        <f>BDD_PRESTA_ESTIME3[[#This Row],[Jours Janv]]*BDD_PRESTA_ESTIME3[[#This Row],[Taux Journalier]]</f>
        <v>0</v>
      </c>
      <c r="Q58" s="51"/>
      <c r="R58" s="52">
        <f>BDD_PRESTA_ESTIME3[[#This Row],[Jours Fév]]*BDD_PRESTA_ESTIME3[[#This Row],[Taux Journalier]]</f>
        <v>0</v>
      </c>
      <c r="S58" s="17"/>
      <c r="T58" s="17"/>
      <c r="U58" s="17"/>
      <c r="V58" s="17"/>
      <c r="W58" s="17"/>
      <c r="X58" s="17"/>
      <c r="Y58" s="35"/>
      <c r="Z58" s="36"/>
      <c r="AA58" s="34"/>
      <c r="AB58" s="34"/>
      <c r="AC58" s="61"/>
    </row>
    <row r="59" spans="1:29" x14ac:dyDescent="0.35">
      <c r="A59" s="18">
        <v>11610209</v>
      </c>
      <c r="B59" s="18">
        <v>1</v>
      </c>
      <c r="C59" s="24" t="s">
        <v>55</v>
      </c>
      <c r="D59" s="18" t="s">
        <v>69</v>
      </c>
      <c r="E59" s="24" t="s">
        <v>48</v>
      </c>
      <c r="F59" s="20"/>
      <c r="G59" s="4">
        <v>440</v>
      </c>
      <c r="H59" s="5">
        <v>60</v>
      </c>
      <c r="J59" s="5">
        <f>SUM(BDD_PRESTA_ESTIME3[[#This Row],[Total Janv]:[Décembre]])</f>
        <v>0</v>
      </c>
      <c r="K59" s="5">
        <f>BDD_PRESTA_ESTIME3[[#This Row],[Nbre de jours prévus]]-BDD_PRESTA_ESTIME3[[#This Row],[Jours Travaillés]]</f>
        <v>60</v>
      </c>
      <c r="L59" s="26">
        <v>44563</v>
      </c>
      <c r="M59" s="26">
        <v>44651</v>
      </c>
      <c r="N59" s="21">
        <f>BDD_PRESTA_ESTIME3[[#This Row],[Nbre de jours prévus]]*BDD_PRESTA_ESTIME3[[#This Row],[Taux Journalier]]</f>
        <v>26400</v>
      </c>
      <c r="O59" s="58"/>
      <c r="P59" s="57">
        <f>BDD_PRESTA_ESTIME3[[#This Row],[Jours Janv]]*BDD_PRESTA_ESTIME3[[#This Row],[Taux Journalier]]</f>
        <v>0</v>
      </c>
      <c r="Q59" s="51"/>
      <c r="R59" s="52">
        <f>BDD_PRESTA_ESTIME3[[#This Row],[Jours Fév]]*BDD_PRESTA_ESTIME3[[#This Row],[Taux Journalier]]</f>
        <v>0</v>
      </c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61"/>
    </row>
    <row r="60" spans="1:29" ht="15" thickBot="1" x14ac:dyDescent="0.4">
      <c r="A60" s="18">
        <v>601079</v>
      </c>
      <c r="B60" s="18">
        <v>1</v>
      </c>
      <c r="C60" t="s">
        <v>49</v>
      </c>
      <c r="D60" s="18" t="s">
        <v>69</v>
      </c>
      <c r="E60" s="15" t="s">
        <v>50</v>
      </c>
      <c r="G60" s="4">
        <v>590</v>
      </c>
      <c r="H60" s="5">
        <v>60</v>
      </c>
      <c r="J60" s="5">
        <f>SUM(BDD_PRESTA_ESTIME3[[#This Row],[Total Janv]:[Décembre]])</f>
        <v>0</v>
      </c>
      <c r="K60" s="5">
        <f>BDD_PRESTA_ESTIME3[[#This Row],[Nbre de jours prévus]]-BDD_PRESTA_ESTIME3[[#This Row],[Jours Travaillés]]</f>
        <v>60</v>
      </c>
      <c r="L60" s="26">
        <v>44564</v>
      </c>
      <c r="M60" s="26">
        <v>44645</v>
      </c>
      <c r="N60" s="21">
        <f>BDD_PRESTA_ESTIME3[[#This Row],[Nbre de jours prévus]]*BDD_PRESTA_ESTIME3[[#This Row],[Taux Journalier]]</f>
        <v>35400</v>
      </c>
      <c r="O60" s="58"/>
      <c r="P60" s="57">
        <f>BDD_PRESTA_ESTIME3[[#This Row],[Jours Janv]]*BDD_PRESTA_ESTIME3[[#This Row],[Taux Journalier]]</f>
        <v>0</v>
      </c>
      <c r="Q60" s="51"/>
      <c r="R60" s="52">
        <f>BDD_PRESTA_ESTIME3[[#This Row],[Jours Fév]]*BDD_PRESTA_ESTIME3[[#This Row],[Taux Journalier]]</f>
        <v>0</v>
      </c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61"/>
    </row>
    <row r="61" spans="1:29" s="31" customFormat="1" ht="15" thickBot="1" x14ac:dyDescent="0.4">
      <c r="A61" s="63" t="s">
        <v>77</v>
      </c>
      <c r="B61" s="64"/>
      <c r="C61" s="65"/>
      <c r="D61" s="64"/>
      <c r="E61" s="66"/>
      <c r="F61" s="67"/>
      <c r="G61" s="68"/>
      <c r="H61" s="69"/>
      <c r="I61" s="70"/>
      <c r="J61" s="70"/>
      <c r="K61" s="70"/>
      <c r="L61" s="71"/>
      <c r="M61" s="71"/>
      <c r="N61" s="72"/>
      <c r="O61" s="62"/>
      <c r="P61" s="73" t="s">
        <v>83</v>
      </c>
      <c r="Q61" s="74"/>
      <c r="R61" s="73" t="s">
        <v>84</v>
      </c>
      <c r="S61" s="74"/>
      <c r="T61" s="74"/>
      <c r="U61" s="74"/>
      <c r="V61" s="74"/>
      <c r="W61" s="74"/>
      <c r="X61" s="74"/>
      <c r="Y61" s="75"/>
      <c r="Z61" s="75"/>
      <c r="AA61" s="75"/>
      <c r="AB61" s="76"/>
      <c r="AC61" s="64"/>
    </row>
    <row r="62" spans="1:29" x14ac:dyDescent="0.35">
      <c r="H62" s="37"/>
    </row>
  </sheetData>
  <mergeCells count="2">
    <mergeCell ref="O2:P2"/>
    <mergeCell ref="Q2:R2"/>
  </mergeCells>
  <phoneticPr fontId="14" type="noConversion"/>
  <pageMargins left="0.7" right="0.7" top="0.75" bottom="0.75" header="0.3" footer="0.3"/>
  <pageSetup paperSize="9" orientation="portrait" r:id="rId1"/>
  <headerFooter>
    <oddHeader>&amp;L&amp;"Calibri"&amp;12&amp;K00B294Interne-Proprietary&amp;1#</oddHeader>
    <oddFooter>&amp;L&amp;"Times New Roman,Regular"&amp;12&amp;K00C0C0Interne&amp;K0000FF-&amp;K00C0C0Proprietary</oddFooter>
    <evenFooter>&amp;L&amp;"Times New Roman,Regular"&amp;12&amp;K00C0C0Interne&amp;K0000FF-&amp;K00C0C0Proprietary</evenFooter>
    <firstFooter>&amp;L&amp;"Times New Roman,Regular"&amp;12&amp;K00C0C0Interne&amp;K0000FF-&amp;K00C0C0Proprietary</firstFooter>
  </headerFooter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du temps presta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Royer, Elodie</dc:creator>
  <cp:lastModifiedBy>Royer, Elodie</cp:lastModifiedBy>
  <dcterms:created xsi:type="dcterms:W3CDTF">2021-12-23T11:25:24Z</dcterms:created>
  <dcterms:modified xsi:type="dcterms:W3CDTF">2022-01-07T11:37:48Z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d1e3ad-c799-4853-a6fa-a1843e00f4cc_Enabled">
    <vt:lpwstr>true</vt:lpwstr>
  </property>
  <property fmtid="{D5CDD505-2E9C-101B-9397-08002B2CF9AE}" pid="3" name="MSIP_Label_afd1e3ad-c799-4853-a6fa-a1843e00f4cc_SetDate">
    <vt:lpwstr>2021-12-23T11:26:12Z</vt:lpwstr>
  </property>
  <property fmtid="{D5CDD505-2E9C-101B-9397-08002B2CF9AE}" pid="4" name="MSIP_Label_afd1e3ad-c799-4853-a6fa-a1843e00f4cc_Method">
    <vt:lpwstr>Privileged</vt:lpwstr>
  </property>
  <property fmtid="{D5CDD505-2E9C-101B-9397-08002B2CF9AE}" pid="5" name="MSIP_Label_afd1e3ad-c799-4853-a6fa-a1843e00f4cc_Name">
    <vt:lpwstr>French - Proprietary</vt:lpwstr>
  </property>
  <property fmtid="{D5CDD505-2E9C-101B-9397-08002B2CF9AE}" pid="6" name="MSIP_Label_afd1e3ad-c799-4853-a6fa-a1843e00f4cc_SiteId">
    <vt:lpwstr>a00de4ec-48a8-43a6-be74-e31274e2060d</vt:lpwstr>
  </property>
  <property fmtid="{D5CDD505-2E9C-101B-9397-08002B2CF9AE}" pid="7" name="MSIP_Label_afd1e3ad-c799-4853-a6fa-a1843e00f4cc_ActionId">
    <vt:lpwstr>8725851a-c5fb-48f6-b686-664cba237718</vt:lpwstr>
  </property>
  <property fmtid="{D5CDD505-2E9C-101B-9397-08002B2CF9AE}" pid="8" name="MSIP_Label_afd1e3ad-c799-4853-a6fa-a1843e00f4cc_ContentBits">
    <vt:lpwstr>1</vt:lpwstr>
  </property>
  <property fmtid="{D5CDD505-2E9C-101B-9397-08002B2CF9AE}" pid="9" name="MerckAIPLabel">
    <vt:lpwstr>Proprietary</vt:lpwstr>
  </property>
  <property fmtid="{D5CDD505-2E9C-101B-9397-08002B2CF9AE}" pid="10" name="MerckAIPDataExchange">
    <vt:lpwstr>!MRKMIP@Proprietary</vt:lpwstr>
  </property>
</Properties>
</file>