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ydrive.merck.com/personal/royerel_merck_com/Documents/Desktop/"/>
    </mc:Choice>
  </mc:AlternateContent>
  <xr:revisionPtr revIDLastSave="9" documentId="8_{C2AE5923-2985-4647-8622-46B43EB7445A}" xr6:coauthVersionLast="45" xr6:coauthVersionMax="45" xr10:uidLastSave="{330006F9-DD15-4263-889A-7D886700DFD1}"/>
  <bookViews>
    <workbookView xWindow="-110" yWindow="-110" windowWidth="19420" windowHeight="10420" firstSheet="1" activeTab="3" xr2:uid="{2665E0E7-81E0-40CB-9F56-71907072C299}"/>
  </bookViews>
  <sheets>
    <sheet name="Liens Planning et Congés" sheetId="7" state="hidden" r:id="rId1"/>
    <sheet name="BDD" sheetId="4" r:id="rId2"/>
    <sheet name="TCD" sheetId="6" r:id="rId3"/>
    <sheet name="Question" sheetId="5" r:id="rId4"/>
  </sheets>
  <definedNames>
    <definedName name="Segment_Fournisseur">#N/A</definedName>
    <definedName name="Segment_IO">#N/A</definedName>
  </definedNames>
  <calcPr calcId="191029"/>
  <pivotCaches>
    <pivotCache cacheId="9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7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5" i="4" l="1"/>
  <c r="I3" i="4"/>
  <c r="I2" i="4"/>
  <c r="I4" i="4"/>
</calcChain>
</file>

<file path=xl/sharedStrings.xml><?xml version="1.0" encoding="utf-8"?>
<sst xmlns="http://schemas.openxmlformats.org/spreadsheetml/2006/main" count="520" uniqueCount="207">
  <si>
    <t xml:space="preserve">Commandes </t>
  </si>
  <si>
    <t>Description</t>
  </si>
  <si>
    <t>Montant PO</t>
  </si>
  <si>
    <t>Montant IO</t>
  </si>
  <si>
    <t>Fournisseur</t>
  </si>
  <si>
    <t>Montant réel Facturé</t>
  </si>
  <si>
    <t>Reste à facturer</t>
  </si>
  <si>
    <t>Statut Réception</t>
  </si>
  <si>
    <t>Support Technique SAP - Coordinateur SAP</t>
  </si>
  <si>
    <t>ALISPHARM France</t>
  </si>
  <si>
    <t>Totale</t>
  </si>
  <si>
    <t>Partielle</t>
  </si>
  <si>
    <t>601000 (50%) / 601003 (50%)</t>
  </si>
  <si>
    <t>NOVAXIOM</t>
  </si>
  <si>
    <t>Support Validation Projet SI Avril - Juillet (JFC-SRI-PBE) 33%/33%/33%</t>
  </si>
  <si>
    <t xml:space="preserve">601000 (20%) / 600723 (20%) / 600724 (20%)
601006 (20%) / 600728 (20%) / </t>
  </si>
  <si>
    <t>PHARMASYS</t>
  </si>
  <si>
    <t>Support Validation Projet SI Juillet Aout (JFC-SRI-PBE) 33%/33%/33%</t>
  </si>
  <si>
    <t>Support Projet TRANSITION (HRO) Baseware - eTemptation</t>
  </si>
  <si>
    <t>601000 (25%) / 600723 (25%) / 600724 (25%)
 600728 (25%)</t>
  </si>
  <si>
    <t>NEO2</t>
  </si>
  <si>
    <t>pas de PO</t>
  </si>
  <si>
    <t>Support SAP 4/HANA - 01/05/2021 au 31/05/2021</t>
  </si>
  <si>
    <t>BAW</t>
  </si>
  <si>
    <t>Support SAP 4/HANA - 01/06/2021 au 30/06/2021</t>
  </si>
  <si>
    <t>Support SAP 4/HANA - 01/07/2021 au 31/07/2021</t>
  </si>
  <si>
    <t>Support Projet Migration SAP de Mars à Avril (JBE)</t>
  </si>
  <si>
    <t>Support Projet Transition Mars à Mai HRO -Baseware -Decidium</t>
  </si>
  <si>
    <t>Support Projet Transition + DECIDIUM du 01 Juin au 10 Aout</t>
  </si>
  <si>
    <t xml:space="preserve">PO-21-1161-00254 </t>
  </si>
  <si>
    <t>Support Transition Septembre (EPE)</t>
  </si>
  <si>
    <t>Répartition IO</t>
  </si>
  <si>
    <t>601000 - SAP 4 HANA</t>
  </si>
  <si>
    <t>Support Projet Transition Avril - Juin (MUN)</t>
  </si>
  <si>
    <t>ALISPHARM</t>
  </si>
  <si>
    <t>Formation MASTER CONTROL</t>
  </si>
  <si>
    <t>APSALYS</t>
  </si>
  <si>
    <t>Support Projet Transition Juillet - Août (MUN)</t>
  </si>
  <si>
    <t>Support AQ IT Transition Mars -Mai (SEM)</t>
  </si>
  <si>
    <t>CVO</t>
  </si>
  <si>
    <t>Support AQ IT Transition Juin – Juillet 2021 (SEM)</t>
  </si>
  <si>
    <t>CVO EUROPE</t>
  </si>
  <si>
    <t>PO-21-1161-00216</t>
  </si>
  <si>
    <t>Support AQ IT Transition Aout - Septembre (SEM)</t>
  </si>
  <si>
    <t>PO-21-1161-00252</t>
  </si>
  <si>
    <t>Support Projet Transition Août - Septembre (MUN)</t>
  </si>
  <si>
    <t>Commentaire</t>
  </si>
  <si>
    <t>J.lemoine</t>
  </si>
  <si>
    <t>601006 - MASTER CONTROL</t>
  </si>
  <si>
    <t>Mise enplace de BASWARE (demat compta fournisseur et remplacement SRM)</t>
  </si>
  <si>
    <t>DIMO SOFTWARE</t>
  </si>
  <si>
    <t xml:space="preserve">Support Projet TRANSITION (JBE) - eTemptation - SAP 4 HANA </t>
  </si>
  <si>
    <t>Support Projet Transition Extension (JBE) - eTemptation - SAP 4 HANA</t>
  </si>
  <si>
    <t>Support Projet Transition du 01 Juin au 10 Aout + SAP + DECIDIUM(JBE)</t>
  </si>
  <si>
    <t>600728 - BASEWARE</t>
  </si>
  <si>
    <t>Support Validation Projet SI Avril - Juillet (JFC-SRI-PBE)</t>
  </si>
  <si>
    <t>Support Projet Transition Mars à Mai (CD)</t>
  </si>
  <si>
    <t>Support Projet Transition + SAP 4 HANA du 01 Juin au 10 Aout</t>
  </si>
  <si>
    <t>600724 - DECIDIUM</t>
  </si>
  <si>
    <t>Prestation et licence eTemptation 2021</t>
  </si>
  <si>
    <t>HOROQUARTZ</t>
  </si>
  <si>
    <t>Support Validation Projet SI Avril - Juillet (SRI)</t>
  </si>
  <si>
    <t>Support Projet Transition Fev (CDA) Baseware - SAP 4 HANA</t>
  </si>
  <si>
    <t>Support Projet Transition Mars - Mai (Chloé David)</t>
  </si>
  <si>
    <t>Support Projet Transition Juin-Août (Chloé David)</t>
  </si>
  <si>
    <t>600723 - ETEMPTATION</t>
  </si>
  <si>
    <t>Pré-étude technique PAS-X</t>
  </si>
  <si>
    <t xml:space="preserve">WERUM IT SOLUTIONS </t>
  </si>
  <si>
    <t>PAS-X Upgrade/Migration Fit Phase</t>
  </si>
  <si>
    <t>Support VSI Transition - Septembre à Octobre Alexandre Ben Slama</t>
  </si>
  <si>
    <t>Caduceum</t>
  </si>
  <si>
    <t>Support Projet Transition AQ IT</t>
  </si>
  <si>
    <t>Support AQ IT Transition AQ IT Juin – juillet 2021 (YH)</t>
  </si>
  <si>
    <t xml:space="preserve">PO-21-1161-00047 </t>
  </si>
  <si>
    <t>Portage de la plateforme Stockware</t>
  </si>
  <si>
    <t>ALSTEF</t>
  </si>
  <si>
    <t>601002 (50%) / 601003 (50%)</t>
  </si>
  <si>
    <t>601004 - PAS-X</t>
  </si>
  <si>
    <t>601003 - STOCKWARE</t>
  </si>
  <si>
    <t>Licences PI Software</t>
  </si>
  <si>
    <t>Support Projet Transition Mars-Avril (MDV)</t>
  </si>
  <si>
    <t>601002 - PI</t>
  </si>
  <si>
    <t>PO-21-1161-00039</t>
  </si>
  <si>
    <t>LICENCES LOGICIEL
ONGUARD &amp;
MILESTONE</t>
  </si>
  <si>
    <t>DELTA SECURITE</t>
  </si>
  <si>
    <t>Prestations de support 2021</t>
  </si>
  <si>
    <t>Prestations de support 2022</t>
  </si>
  <si>
    <t>Support Projet Transition du 01 Juin au 10 Aout 33%</t>
  </si>
  <si>
    <t>à vérifier</t>
  </si>
  <si>
    <t>601009 - ONGUARD</t>
  </si>
  <si>
    <t>Support GLIMS/EMPOWER Mars à Juin (BP)</t>
  </si>
  <si>
    <t>601008 50% - 601007 - 50%</t>
  </si>
  <si>
    <t>OAAS</t>
  </si>
  <si>
    <t>Prestation Labware</t>
  </si>
  <si>
    <t>LABWARE</t>
  </si>
  <si>
    <t>Support GLIMS/EMPOWER Juillet à Septembre (BP)</t>
  </si>
  <si>
    <t>Support Validation Lab Transition Mai et Juin (BRJ)</t>
  </si>
  <si>
    <t>PERKIN ELMER</t>
  </si>
  <si>
    <t>Support Business Projet Transition Mai - Juin (LT, BL)</t>
  </si>
  <si>
    <t xml:space="preserve">601008 (33%) / 601007 (33%) / 601005 (33%) </t>
  </si>
  <si>
    <t>PO-21-1161-00143</t>
  </si>
  <si>
    <t>FAREVA GLIMS installation</t>
  </si>
  <si>
    <t>Support IT Lab Transition (Régul Février et Mars) Bas</t>
  </si>
  <si>
    <t xml:space="preserve">HCL </t>
  </si>
  <si>
    <t>Support IT Lab Transition (Mai à Juin) Bas</t>
  </si>
  <si>
    <t>HCL</t>
  </si>
  <si>
    <t>601007 - GLIMS</t>
  </si>
  <si>
    <t>PO-21-1161-00014</t>
  </si>
  <si>
    <t>Empower Network</t>
  </si>
  <si>
    <t>WATERS</t>
  </si>
  <si>
    <t>601008 - EMPOWER</t>
  </si>
  <si>
    <t>Licences Oracle Database Std Edition 2</t>
  </si>
  <si>
    <t>ORACLE France</t>
  </si>
  <si>
    <t>Support AQ/IT et VSI (régul Fév-Mars MFD et CL)</t>
  </si>
  <si>
    <t>CADUCEUM</t>
  </si>
  <si>
    <t>Support AQ/IT et VSI (Avril à Juin) - My Vi - Oussama</t>
  </si>
  <si>
    <t>Prestation Architecte Système Mai Juin (F.Larive)</t>
  </si>
  <si>
    <t>SYNCHRONE</t>
  </si>
  <si>
    <t>Prestation Architecte Système Juillet Août (F.Larive)</t>
  </si>
  <si>
    <t xml:space="preserve">Support Infrastructure Transition </t>
  </si>
  <si>
    <t>COURBON</t>
  </si>
  <si>
    <t>Support IT TRANSITION Avril Juin (GGI)</t>
  </si>
  <si>
    <t>TEAM IT</t>
  </si>
  <si>
    <t>Administrateur Réseau (Paul Dupuich)</t>
  </si>
  <si>
    <t>Support Validation Lab Transition Mai et Juin (BRJ) -Glims - Empower</t>
  </si>
  <si>
    <t>Support Business Projet Transition Mai - Juin (LT, BL) -GLIMS - EMPOWER</t>
  </si>
  <si>
    <t>Support IT Transition Juin à septembre (GGI)</t>
  </si>
  <si>
    <t>Infrastructure de
Sauvegarde V5 – HPE et VEEAM</t>
  </si>
  <si>
    <t>CHEOPS</t>
  </si>
  <si>
    <t>Support IT Lab Transition (Juillet à Août) Bas</t>
  </si>
  <si>
    <t>PO-21-1161-00155</t>
  </si>
  <si>
    <t>Prestation Architecte Système Septembre Octobre (FLA)</t>
  </si>
  <si>
    <t>PO-21-1161-00255</t>
  </si>
  <si>
    <t>Support AQ/IT et VSI Transition - INFRA IT - Septembre  (Oussema/My Vi)</t>
  </si>
  <si>
    <t>PO-21-1161-00256</t>
  </si>
  <si>
    <t>Support IT Lab Transition - INFRA IT - Septembre Bas</t>
  </si>
  <si>
    <t xml:space="preserve">ORACLE </t>
  </si>
  <si>
    <t>601005 - INFRA IT</t>
  </si>
  <si>
    <t>Préparation ECC6 D1</t>
  </si>
  <si>
    <t>interface DECIDIUM - Peter Rajna 01/04/2021 au 30/06/2021</t>
  </si>
  <si>
    <t>Gestion Commandes SAP (SAP Builder) Damien Chapuis, Théo Basty</t>
  </si>
  <si>
    <t>600727 - SAP ECC6</t>
  </si>
  <si>
    <t>IO</t>
  </si>
  <si>
    <t>Montant réel facturé</t>
  </si>
  <si>
    <t>Total général</t>
  </si>
  <si>
    <t xml:space="preserve">Montant IO </t>
  </si>
  <si>
    <t xml:space="preserve">Mt réel Facturé </t>
  </si>
  <si>
    <t>Fournisseurs</t>
  </si>
  <si>
    <t>Prestataires</t>
  </si>
  <si>
    <t>Kévin Frackowiak</t>
  </si>
  <si>
    <t>Total Transition</t>
  </si>
  <si>
    <t xml:space="preserve">Support Projet Transition Extension Avril-Juin </t>
  </si>
  <si>
    <t>Matthieu de Vathaire</t>
  </si>
  <si>
    <t>Support Projet Transition Juin - Juillet</t>
  </si>
  <si>
    <t xml:space="preserve">Support Projet Transition Mars-Avril </t>
  </si>
  <si>
    <t>Congés intervenants SAP</t>
  </si>
  <si>
    <t>Congés VSI</t>
  </si>
  <si>
    <t>Planning Labo</t>
  </si>
  <si>
    <t>Planning VSI</t>
  </si>
  <si>
    <t>Planning AQ IT</t>
  </si>
  <si>
    <t>Planning ERMD</t>
  </si>
  <si>
    <t>Congés intervenants</t>
  </si>
  <si>
    <t>STREAM</t>
  </si>
  <si>
    <t>Contact AQ IT</t>
  </si>
  <si>
    <t>Contact VSI</t>
  </si>
  <si>
    <t>ERP</t>
  </si>
  <si>
    <t>Sara Alaoui (ALS)</t>
  </si>
  <si>
    <t>J-F Clavel</t>
  </si>
  <si>
    <t>SUPPLY CHAIN &amp; PROCUREMENT</t>
  </si>
  <si>
    <t>QUALITY &amp; COMPLIANCE</t>
  </si>
  <si>
    <t>"Sara Alaoui Soumaya El Moutamid (SEM)"</t>
  </si>
  <si>
    <t>Sarah RIVET</t>
  </si>
  <si>
    <t>MANUFACTURING OPERATION</t>
  </si>
  <si>
    <t>MyVi TRUONG (MVT)</t>
  </si>
  <si>
    <t>"Sarah RIVET / J-F Clavel Hervé Brossier (Pas-X_Miraim)"</t>
  </si>
  <si>
    <t>QC &amp; LAB Mgt</t>
  </si>
  <si>
    <t>Soumaya El Moutamid (SEM)</t>
  </si>
  <si>
    <t>Bénédicte Richard-Jourden</t>
  </si>
  <si>
    <t>ENGINEERING</t>
  </si>
  <si>
    <t>Sarah Rivet (LENEL)</t>
  </si>
  <si>
    <t>RH</t>
  </si>
  <si>
    <t>INFRASTRUCTURE</t>
  </si>
  <si>
    <t>Oussama SALLEM</t>
  </si>
  <si>
    <t>STS</t>
  </si>
  <si>
    <t>Sara ALAOUI (ALS)</t>
  </si>
  <si>
    <t>"DECOMISSIONNING MIGRATION (ETL)"</t>
  </si>
  <si>
    <t>RSF (Gamp3) (fournisseur Allemand)</t>
  </si>
  <si>
    <t>Hervé Brossier</t>
  </si>
  <si>
    <t>OFM</t>
  </si>
  <si>
    <t>Yassine Hamdi</t>
  </si>
  <si>
    <t>Cédric Medwid + 1</t>
  </si>
  <si>
    <t>"CAB20 - ségrégation packaging CAB80"</t>
  </si>
  <si>
    <t>"Nicolas Vermare Francis Dumas Andres Loemba"</t>
  </si>
  <si>
    <t>ERMD</t>
  </si>
  <si>
    <t>Hugo Dell'aquila (MyVi en back up)</t>
  </si>
  <si>
    <t>"Hervé Brossier Cédric Medwid"</t>
  </si>
  <si>
    <t>S:\Projets\Transition\BUDGET\Portfolio AQ IT 2021.pdf</t>
  </si>
  <si>
    <t>N:\Planning_congés_2021_ERMD_Automatisme.xlsx</t>
  </si>
  <si>
    <t>Congés AQ IT</t>
  </si>
  <si>
    <t>Congés ERMD</t>
  </si>
  <si>
    <t>S:\Gestion ERMD - Elise P\Projets modernisation 2021-Budget+planning _v26082021.xlsx</t>
  </si>
  <si>
    <t>Congés IT</t>
  </si>
  <si>
    <t>Congés Infra / IT</t>
  </si>
  <si>
    <t>monsieur Dupont</t>
  </si>
  <si>
    <t>Monsieur X</t>
  </si>
  <si>
    <t>Monsieur Y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</si>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</sst>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_-* #,##0.00\ [$€-40C]_-;\-* #,##0.00\ [$€-40C]_-;_-* &quot;-&quot;??\ [$€-40C]_-;_-@_-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ck">
        <color theme="4"/>
      </bottom>
      <diagonal/>
    </border>
  </borders>
  <cellStyleXfs count="3">
    <xf numFmtId="0" fontId="0" fillId="0" borderId="0"/>
    <xf numFmtId="0" fontId="2" fillId="0" borderId="1" applyNumberFormat="0" applyFill="0" applyAlignment="0" applyProtection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165" fontId="0" fillId="0" borderId="0" xfId="0" applyNumberFormat="1"/>
    <xf numFmtId="0" fontId="1" fillId="0" borderId="0" xfId="0" applyFont="1"/>
    <xf numFmtId="165" fontId="1" fillId="0" borderId="0" xfId="0" applyNumberFormat="1" applyFont="1"/>
    <xf numFmtId="0" fontId="1" fillId="0" borderId="0" xfId="0" applyFont="1" applyAlignment="1">
      <alignment horizontal="left"/>
    </xf>
    <xf numFmtId="0" fontId="3" fillId="0" borderId="0" xfId="2"/>
    <xf numFmtId="0" fontId="0" fillId="0" borderId="0" xfId="0" applyAlignment="1">
      <alignment vertical="center"/>
    </xf>
    <xf numFmtId="0" fontId="2" fillId="0" borderId="1" xfId="1"/>
    <xf numFmtId="0" fontId="0" fillId="0" borderId="0" xfId="0" applyAlignment="1">
      <alignment horizontal="left" indent="1"/>
    </xf>
  </cellXfs>
  <cellStyles count="3">
    <cellStyle name="Lien hypertexte" xfId="2" builtinId="8"/>
    <cellStyle name="Normal" xfId="0" builtinId="0"/>
    <cellStyle name="Titre 1" xfId="1" builtinId="16"/>
  </cellStyles>
  <dxfs count="17"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alignment horizontal="left" vertical="bottom" textRotation="0" wrapText="0" indent="0" justifyLastLine="0" shrinkToFit="0" readingOrder="0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alignment horizontal="left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316693</xdr:colOff>
      <xdr:row>15</xdr:row>
      <xdr:rowOff>112887</xdr:rowOff>
    </xdr:from>
    <xdr:to>
      <xdr:col>2</xdr:col>
      <xdr:colOff>1751793</xdr:colOff>
      <xdr:row>39</xdr:row>
      <xdr:rowOff>84666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IO">
              <a:extLst>
                <a:ext uri="{FF2B5EF4-FFF2-40B4-BE49-F238E27FC236}">
                  <a16:creationId xmlns:a16="http://schemas.microsoft.com/office/drawing/2014/main" id="{D68F760D-617C-4B8F-AE10-BAB3066E5EE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O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74860" y="2864554"/>
              <a:ext cx="1435100" cy="437444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161925</xdr:colOff>
      <xdr:row>0</xdr:row>
      <xdr:rowOff>38100</xdr:rowOff>
    </xdr:from>
    <xdr:to>
      <xdr:col>7</xdr:col>
      <xdr:colOff>466725</xdr:colOff>
      <xdr:row>13</xdr:row>
      <xdr:rowOff>85725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Fournisseur">
              <a:extLst>
                <a:ext uri="{FF2B5EF4-FFF2-40B4-BE49-F238E27FC236}">
                  <a16:creationId xmlns:a16="http://schemas.microsoft.com/office/drawing/2014/main" id="{1D8F2D93-8FC2-4E6B-B8E8-171F5707B17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urniss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43450" y="381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574675</xdr:colOff>
      <xdr:row>10</xdr:row>
      <xdr:rowOff>60325</xdr:rowOff>
    </xdr:from>
    <xdr:to>
      <xdr:col>13</xdr:col>
      <xdr:colOff>241300</xdr:colOff>
      <xdr:row>15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2A27357-BA51-4493-B816-E508C29AA170}"/>
            </a:ext>
          </a:extLst>
        </xdr:cNvPr>
        <xdr:cNvSpPr txBox="1"/>
      </xdr:nvSpPr>
      <xdr:spPr>
        <a:xfrm>
          <a:off x="574675" y="1901825"/>
          <a:ext cx="9572625" cy="91757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 baseline="0"/>
        </a:p>
        <a:p>
          <a:r>
            <a:rPr lang="fr-FR" sz="1100" baseline="0"/>
            <a:t>Le prestataire correspond au champ "Fournisseur" ? en fait je n'avais pas mis les noms des prestataires que je viens de rajouter en mettant Monsieur X....</a:t>
          </a:r>
        </a:p>
        <a:p>
          <a:endParaRPr lang="fr-FR" sz="1100" baseline="0"/>
        </a:p>
      </xdr:txBody>
    </xdr:sp>
    <xdr:clientData/>
  </xdr:twoCellAnchor>
  <xdr:twoCellAnchor>
    <xdr:from>
      <xdr:col>0</xdr:col>
      <xdr:colOff>444500</xdr:colOff>
      <xdr:row>18</xdr:row>
      <xdr:rowOff>120650</xdr:rowOff>
    </xdr:from>
    <xdr:to>
      <xdr:col>13</xdr:col>
      <xdr:colOff>673100</xdr:colOff>
      <xdr:row>49</xdr:row>
      <xdr:rowOff>114300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A645DD6B-86DB-446F-B183-03423D0FD9A3}"/>
            </a:ext>
          </a:extLst>
        </xdr:cNvPr>
        <xdr:cNvSpPr txBox="1"/>
      </xdr:nvSpPr>
      <xdr:spPr>
        <a:xfrm>
          <a:off x="444500" y="3435350"/>
          <a:ext cx="10134600" cy="570230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Est ce qu'il est possible dans la BDD</a:t>
          </a:r>
          <a:r>
            <a:rPr lang="fr-FR" sz="1100" baseline="0"/>
            <a:t> de faire apparaitre pour chaque IO (PROJETS) les informations qui s'afficheraient automatiquement de cette façon:</a:t>
          </a:r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r>
            <a:rPr lang="fr-FR" sz="1100"/>
            <a:t>Le montant total du</a:t>
          </a:r>
          <a:r>
            <a:rPr lang="fr-FR" sz="1100" baseline="0"/>
            <a:t> classeur est parfait :				     mais j'aurais aimé les memes informations pour chaque IO qui 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s'afficheraient à chaque nouvelle saisie de commandes dans un  IO, comme cela,</a:t>
          </a:r>
        </a:p>
        <a:p>
          <a:r>
            <a:rPr lang="fr-FR" sz="1100" baseline="0"/>
            <a:t> je pourrais reporter les infos dans un autre onglet comme suit: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 editAs="oneCell">
    <xdr:from>
      <xdr:col>0</xdr:col>
      <xdr:colOff>590551</xdr:colOff>
      <xdr:row>20</xdr:row>
      <xdr:rowOff>113492</xdr:rowOff>
    </xdr:from>
    <xdr:to>
      <xdr:col>10</xdr:col>
      <xdr:colOff>19050</xdr:colOff>
      <xdr:row>35</xdr:row>
      <xdr:rowOff>9237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F1C38682-E8A6-47FF-95C9-D0DBDA8499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90551" y="3796492"/>
          <a:ext cx="7048499" cy="2657995"/>
        </a:xfrm>
        <a:prstGeom prst="rect">
          <a:avLst/>
        </a:prstGeom>
      </xdr:spPr>
    </xdr:pic>
    <xdr:clientData/>
  </xdr:twoCellAnchor>
  <xdr:twoCellAnchor editAs="oneCell">
    <xdr:from>
      <xdr:col>3</xdr:col>
      <xdr:colOff>628651</xdr:colOff>
      <xdr:row>35</xdr:row>
      <xdr:rowOff>88900</xdr:rowOff>
    </xdr:from>
    <xdr:to>
      <xdr:col>8</xdr:col>
      <xdr:colOff>44451</xdr:colOff>
      <xdr:row>38</xdr:row>
      <xdr:rowOff>5355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918056AF-193D-4DE9-8608-E369967910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914651" y="6534150"/>
          <a:ext cx="3225800" cy="468905"/>
        </a:xfrm>
        <a:prstGeom prst="rect">
          <a:avLst/>
        </a:prstGeom>
      </xdr:spPr>
    </xdr:pic>
    <xdr:clientData/>
  </xdr:twoCellAnchor>
  <xdr:twoCellAnchor editAs="oneCell">
    <xdr:from>
      <xdr:col>5</xdr:col>
      <xdr:colOff>496848</xdr:colOff>
      <xdr:row>39</xdr:row>
      <xdr:rowOff>33592</xdr:rowOff>
    </xdr:from>
    <xdr:to>
      <xdr:col>9</xdr:col>
      <xdr:colOff>298451</xdr:colOff>
      <xdr:row>51</xdr:row>
      <xdr:rowOff>127000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DB9F823A-8037-49D1-8A8F-EDDFF09688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306848" y="7215442"/>
          <a:ext cx="2849603" cy="2303208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yer, Elodie" refreshedDate="44446.557978472221" createdVersion="7" refreshedVersion="6" minRefreshableVersion="3" recordCount="93" xr:uid="{319F561A-EDF4-4F16-B6F3-5B4126B626D9}">
  <cacheSource type="worksheet">
    <worksheetSource name="t_Data"/>
  </cacheSource>
  <cacheFields count="12">
    <cacheField name="Commandes " numFmtId="0">
      <sharedItems containsBlank="1" containsMixedTypes="1" containsNumber="1" containsInteger="1" minValue="8103390812" maxValue="8103512552"/>
    </cacheField>
    <cacheField name="Description" numFmtId="0">
      <sharedItems/>
    </cacheField>
    <cacheField name="Prestataires" numFmtId="0">
      <sharedItems containsBlank="1" count="6">
        <m/>
        <s v="monsieur Dupont"/>
        <s v="Monsieur X"/>
        <s v="Monsieur Y"/>
        <s v="Kévin Frackowiak"/>
        <s v="Matthieu de Vathaire"/>
      </sharedItems>
    </cacheField>
    <cacheField name="IO" numFmtId="0">
      <sharedItems count="13">
        <s v="601000 - SAP 4 HANA"/>
        <s v="601006 - MASTER CONTROL"/>
        <s v="600728 - BASEWARE"/>
        <s v="600724 - DECIDIUM"/>
        <s v="600723 - ETEMPTATION"/>
        <s v="601004 - PAS-X"/>
        <s v="601003 - STOCKWARE"/>
        <s v="601002 - PI"/>
        <s v="601009 - ONGUARD"/>
        <s v="601007 - GLIMS"/>
        <s v="601008 - EMPOWER"/>
        <s v="601005 - INFRA IT"/>
        <s v="600727 - SAP ECC6"/>
      </sharedItems>
    </cacheField>
    <cacheField name="Répartition IO" numFmtId="0">
      <sharedItems containsBlank="1"/>
    </cacheField>
    <cacheField name="Montant PO" numFmtId="165">
      <sharedItems containsSemiMixedTypes="0" containsString="0" containsNumber="1" minValue="4562" maxValue="510407"/>
    </cacheField>
    <cacheField name="Montant IO" numFmtId="165">
      <sharedItems containsSemiMixedTypes="0" containsString="0" containsNumber="1" minValue="1120" maxValue="510407"/>
    </cacheField>
    <cacheField name="Fournisseur" numFmtId="0">
      <sharedItems containsBlank="1" count="28">
        <s v="ALISPHARM France"/>
        <s v="NOVAXIOM"/>
        <s v="PHARMASYS"/>
        <s v="NEO2"/>
        <s v="BAW"/>
        <s v="ALISPHARM"/>
        <s v="APSALYS"/>
        <m/>
        <s v="CVO"/>
        <s v="CVO EUROPE"/>
        <s v="DIMO SOFTWARE"/>
        <s v="HOROQUARTZ"/>
        <s v="WERUM IT SOLUTIONS "/>
        <s v="Caduceum"/>
        <s v="ALSTEF"/>
        <s v="DELTA SECURITE"/>
        <s v="OAAS"/>
        <s v="LABWARE"/>
        <s v="PERKIN ELMER"/>
        <s v="HCL "/>
        <s v="HCL"/>
        <s v="WATERS"/>
        <s v="ORACLE France"/>
        <s v="SYNCHRONE"/>
        <s v="COURBON"/>
        <s v="TEAM IT"/>
        <s v="CHEOPS"/>
        <s v="ORACLE "/>
      </sharedItems>
    </cacheField>
    <cacheField name="Montant réel Facturé" numFmtId="165">
      <sharedItems containsString="0" containsBlank="1" containsNumber="1" minValue="1160" maxValue="361404"/>
    </cacheField>
    <cacheField name="Reste à facturer" numFmtId="165">
      <sharedItems containsString="0" containsBlank="1" containsNumber="1" minValue="0" maxValue="208150"/>
    </cacheField>
    <cacheField name="Statut Réception" numFmtId="0">
      <sharedItems containsBlank="1"/>
    </cacheField>
    <cacheField name="Commentaire" numFmtId="0">
      <sharedItems containsBlank="1"/>
    </cacheField>
  </cacheFields>
  <extLst>
    <ext xmlns:x14="http://schemas.microsoft.com/office/spreadsheetml/2009/9/main" uri="{725AE2AE-9491-48be-B2B4-4EB974FC3084}">
      <x14:pivotCacheDefinition pivotCacheId="140117894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3">
  <r>
    <n v="8103409451"/>
    <s v="Support Technique SAP - Coordinateur SAP"/>
    <x v="0"/>
    <x v="0"/>
    <m/>
    <n v="10235"/>
    <n v="10235"/>
    <x v="0"/>
    <n v="10235"/>
    <n v="0"/>
    <s v="Totale"/>
    <s v="J.lemoine"/>
  </r>
  <r>
    <n v="8103468658"/>
    <s v="Support Technique SAP - Coordinateur SAP"/>
    <x v="0"/>
    <x v="0"/>
    <m/>
    <n v="84995"/>
    <n v="84995"/>
    <x v="0"/>
    <n v="76000"/>
    <n v="8995"/>
    <s v="Partielle"/>
    <s v="J.lemoine"/>
  </r>
  <r>
    <n v="8103460433"/>
    <s v="Support Projet Transition Extension Avril-Juin "/>
    <x v="1"/>
    <x v="0"/>
    <s v="601000 (50%) / 601003 (50%)"/>
    <n v="19600"/>
    <n v="19600"/>
    <x v="1"/>
    <n v="19600"/>
    <n v="0"/>
    <s v="Totale"/>
    <m/>
  </r>
  <r>
    <n v="8103454114"/>
    <s v="Support Validation Projet SI Avril - Juillet (JFC-SRI-PBE) 33%/33%/33%"/>
    <x v="2"/>
    <x v="0"/>
    <s v="601000 (20%) / 600723 (20%) / 600724 (20%)_x000a_601006 (20%) / 600728 (20%) / "/>
    <n v="94650"/>
    <n v="18930"/>
    <x v="2"/>
    <n v="18930"/>
    <m/>
    <s v="Totale"/>
    <m/>
  </r>
  <r>
    <n v="8103512533"/>
    <s v="Support Validation Projet SI Juillet Aout (JFC-SRI-PBE) 33%/33%/33%"/>
    <x v="3"/>
    <x v="0"/>
    <s v="601000 (20%) / 600723 (20%) / 600724 (20%)_x000a_601006 (20%) / 600728 (20%) / "/>
    <n v="74450"/>
    <n v="14890"/>
    <x v="2"/>
    <n v="14890"/>
    <m/>
    <s v="Totale"/>
    <m/>
  </r>
  <r>
    <n v="8103411502"/>
    <s v="Support Projet TRANSITION (HRO) Baseware - eTemptation"/>
    <x v="0"/>
    <x v="0"/>
    <s v="601000 (25%) / 600723 (25%) / 600724 (25%)_x000a_ 600728 (25%)"/>
    <n v="26185"/>
    <n v="6546.25"/>
    <x v="3"/>
    <n v="6546.25"/>
    <m/>
    <s v="Totale"/>
    <m/>
  </r>
  <r>
    <s v="pas de PO"/>
    <s v="Support SAP 4/HANA - 01/05/2021 au 31/05/2021"/>
    <x v="0"/>
    <x v="0"/>
    <m/>
    <n v="185766"/>
    <n v="185766"/>
    <x v="4"/>
    <n v="185766"/>
    <n v="0"/>
    <s v="Totale"/>
    <m/>
  </r>
  <r>
    <s v="pas de PO"/>
    <s v="Support SAP 4/HANA - 01/06/2021 au 30/06/2021"/>
    <x v="0"/>
    <x v="0"/>
    <m/>
    <n v="246412"/>
    <n v="246412"/>
    <x v="4"/>
    <n v="246412"/>
    <n v="0"/>
    <s v="Totale"/>
    <m/>
  </r>
  <r>
    <s v="pas de PO"/>
    <s v="Support SAP 4/HANA - 01/07/2021 au 31/07/2021"/>
    <x v="0"/>
    <x v="0"/>
    <m/>
    <n v="267368"/>
    <n v="267368"/>
    <x v="4"/>
    <n v="267368"/>
    <n v="0"/>
    <s v="Totale"/>
    <m/>
  </r>
  <r>
    <n v="8103418072"/>
    <s v="Support Projet Migration SAP de Mars à Avril (JBE)"/>
    <x v="0"/>
    <x v="0"/>
    <m/>
    <n v="31200"/>
    <n v="31200"/>
    <x v="3"/>
    <n v="31200"/>
    <n v="0"/>
    <s v="Totale"/>
    <m/>
  </r>
  <r>
    <n v="8103460394"/>
    <s v="Support Projet Transition Mars à Mai HRO -Baseware -Decidium"/>
    <x v="0"/>
    <x v="0"/>
    <s v="601000 (25%) / 600723 (25%) / 600724 (25%)_x000a_ 600728 (25%)"/>
    <n v="131750"/>
    <n v="32937.5"/>
    <x v="3"/>
    <n v="32937.5"/>
    <m/>
    <s v="Totale"/>
    <m/>
  </r>
  <r>
    <n v="8103491576"/>
    <s v="Support Projet Transition + DECIDIUM du 01 Juin au 10 Aout"/>
    <x v="0"/>
    <x v="0"/>
    <s v="601000 (25%) / 600723 (25%) / 600724 (25%)_x000a_ 600728 (25%)"/>
    <n v="133710"/>
    <n v="33427.5"/>
    <x v="3"/>
    <n v="35490"/>
    <n v="27000"/>
    <s v="Partielle"/>
    <m/>
  </r>
  <r>
    <s v="PO-21-1161-00254 "/>
    <s v="Support Transition Septembre (EPE)"/>
    <x v="0"/>
    <x v="0"/>
    <m/>
    <n v="7425"/>
    <n v="7425"/>
    <x v="0"/>
    <m/>
    <n v="7425"/>
    <s v="Partielle"/>
    <m/>
  </r>
  <r>
    <n v="8103431686"/>
    <s v="Support Projet Transition Avril - Juin (MUN)"/>
    <x v="0"/>
    <x v="1"/>
    <m/>
    <n v="28740"/>
    <n v="28740"/>
    <x v="5"/>
    <n v="28740"/>
    <n v="0"/>
    <s v="Totale"/>
    <m/>
  </r>
  <r>
    <n v="8103503267"/>
    <s v="Formation MASTER CONTROL"/>
    <x v="0"/>
    <x v="1"/>
    <m/>
    <n v="5600"/>
    <n v="1120"/>
    <x v="6"/>
    <n v="5600"/>
    <n v="0"/>
    <s v="Partielle"/>
    <m/>
  </r>
  <r>
    <n v="8103454114"/>
    <s v="Support Validation Projet SI Avril - Juillet (JFC-SRI-PBE) 33%/33%/33%"/>
    <x v="0"/>
    <x v="1"/>
    <s v="601000 (20%) / 600723 (20%) / 600724 (20%)_x000a_601006 (20%) / 600728 (20%) / "/>
    <n v="94650"/>
    <n v="18930"/>
    <x v="7"/>
    <m/>
    <m/>
    <s v="Totale"/>
    <m/>
  </r>
  <r>
    <n v="8103512477"/>
    <s v="Support Projet Transition Juillet - Août (MUN)"/>
    <x v="0"/>
    <x v="1"/>
    <m/>
    <n v="19160"/>
    <n v="19160"/>
    <x v="5"/>
    <n v="19160"/>
    <n v="510"/>
    <s v="Totale"/>
    <m/>
  </r>
  <r>
    <n v="8103450898"/>
    <s v="Support AQ IT Transition Mars -Mai (SEM)"/>
    <x v="0"/>
    <x v="1"/>
    <m/>
    <n v="20400"/>
    <n v="20400"/>
    <x v="8"/>
    <n v="20400"/>
    <n v="0"/>
    <s v="Totale"/>
    <m/>
  </r>
  <r>
    <n v="8103503115"/>
    <s v="Support AQ IT Transition Juin – Juillet 2021 (SEM)"/>
    <x v="0"/>
    <x v="1"/>
    <m/>
    <n v="22950"/>
    <n v="22950"/>
    <x v="9"/>
    <n v="21420"/>
    <n v="1530"/>
    <s v="Totale"/>
    <m/>
  </r>
  <r>
    <s v="PO-21-1161-00216"/>
    <s v="Support AQ IT Transition Aout - Septembre (SEM)"/>
    <x v="0"/>
    <x v="1"/>
    <m/>
    <n v="20400"/>
    <n v="20400"/>
    <x v="9"/>
    <m/>
    <n v="20400"/>
    <s v="Totale"/>
    <m/>
  </r>
  <r>
    <s v="PO-21-1161-00252"/>
    <s v="Support Projet Transition Août - Septembre (MUN)"/>
    <x v="0"/>
    <x v="1"/>
    <m/>
    <n v="11975"/>
    <n v="11975"/>
    <x v="5"/>
    <m/>
    <n v="11975"/>
    <s v="Totale"/>
    <m/>
  </r>
  <r>
    <n v="8103512533"/>
    <s v="Support Validation Projet SI Juillet Aout (JFC-SRI-PBE) 33%/33%/33%"/>
    <x v="0"/>
    <x v="1"/>
    <s v="601000 (20%) / 600723 (20%) / 600724 (20%)_x000a_601006 (20%) / 600728 (20%) / "/>
    <n v="74450"/>
    <n v="14890"/>
    <x v="7"/>
    <n v="14890"/>
    <m/>
    <s v="Totale"/>
    <m/>
  </r>
  <r>
    <n v="8103484676"/>
    <s v="Mise enplace de BASWARE (demat compta fournisseur et remplacement SRM)"/>
    <x v="0"/>
    <x v="2"/>
    <m/>
    <n v="76740"/>
    <n v="76740"/>
    <x v="10"/>
    <n v="76740"/>
    <n v="0"/>
    <s v="Totale"/>
    <m/>
  </r>
  <r>
    <n v="8103411502"/>
    <s v="Support Projet TRANSITION (JBE) - eTemptation - SAP 4 HANA "/>
    <x v="0"/>
    <x v="2"/>
    <s v="601000 (25%) / 600723 (25%) / 600724 (25%)_x000a_ 600728 (25%)"/>
    <n v="26185"/>
    <n v="6546.25"/>
    <x v="3"/>
    <n v="6546.25"/>
    <m/>
    <s v="Totale"/>
    <m/>
  </r>
  <r>
    <n v="8103460394"/>
    <s v="Support Projet Transition Extension (JBE) - eTemptation - SAP 4 HANA"/>
    <x v="0"/>
    <x v="2"/>
    <s v="601000 (25%) / 600723 (25%) / 600724 (25%)_x000a_ 600728 (25%)"/>
    <n v="131750"/>
    <n v="32937.5"/>
    <x v="3"/>
    <n v="32937.5"/>
    <m/>
    <s v="Totale"/>
    <m/>
  </r>
  <r>
    <n v="8103454114"/>
    <s v="Support Validation Projet SI Avril - Juillet (JFC-SRI-PBE) 33%/33%/33%"/>
    <x v="0"/>
    <x v="2"/>
    <s v="601000 (20%) / 600723 (20%) / 600724 (20%)_x000a_601006 (20%) / 600728 (20%) / "/>
    <n v="94650"/>
    <n v="18930"/>
    <x v="2"/>
    <n v="90475"/>
    <m/>
    <s v="Totale"/>
    <m/>
  </r>
  <r>
    <n v="8103512533"/>
    <s v="Support Validation Projet SI Juillet Aout (JFC-SRI-PBE) 33%/33%/33%"/>
    <x v="0"/>
    <x v="2"/>
    <s v="601000 (20%) / 600723 (20%) / 600724 (20%)_x000a_601006 (20%) / 600728 (20%) / "/>
    <n v="74450"/>
    <n v="14890"/>
    <x v="2"/>
    <n v="14890"/>
    <m/>
    <s v="Totale"/>
    <m/>
  </r>
  <r>
    <n v="8103491576"/>
    <s v="Support Projet Transition du 01 Juin au 10 Aout + SAP + DECIDIUM(JBE)"/>
    <x v="0"/>
    <x v="2"/>
    <s v="601000 (25%) / 600723 (25%) / 600724 (25%)_x000a_ 600728 (25%)"/>
    <n v="133710"/>
    <n v="33427.5"/>
    <x v="3"/>
    <m/>
    <m/>
    <s v="Partielle"/>
    <m/>
  </r>
  <r>
    <n v="8103454114"/>
    <s v="Support Validation Projet SI Avril - Juillet (JFC-SRI-PBE)"/>
    <x v="0"/>
    <x v="3"/>
    <s v="601000 (20%) / 600723 (20%) / 600724 (20%)_x000a_601006 (20%) / 600728 (20%) / "/>
    <n v="94650"/>
    <n v="18930"/>
    <x v="2"/>
    <n v="18930"/>
    <n v="0"/>
    <s v="Totale"/>
    <m/>
  </r>
  <r>
    <n v="8103460394"/>
    <s v="Support Projet Transition Mars à Mai (CD)"/>
    <x v="0"/>
    <x v="3"/>
    <s v="601000 (25%) / 600723 (25%) / 600724 (25%)_x000a_ 600728 (25%)"/>
    <n v="131750"/>
    <n v="32937.5"/>
    <x v="3"/>
    <n v="32937.5"/>
    <n v="0"/>
    <s v="Totale"/>
    <m/>
  </r>
  <r>
    <n v="8103491576"/>
    <s v="Support Projet Transition + SAP 4 HANA du 01 Juin au 10 Aout"/>
    <x v="0"/>
    <x v="3"/>
    <s v="601000 (25%) / 600723 (25%) / 600724 (25%)_x000a_ 600728 (25%)"/>
    <n v="133710"/>
    <n v="33427.5"/>
    <x v="3"/>
    <m/>
    <m/>
    <s v="Partielle"/>
    <m/>
  </r>
  <r>
    <n v="8103512533"/>
    <s v="Support Validation Projet SI Juillet Aout (JFC-SRI-PBE) 33%/33%/33%"/>
    <x v="0"/>
    <x v="3"/>
    <s v="601000 (20%) / 600723 (20%) / 600724 (20%)_x000a_601006 (20%) / 600728 (20%) / "/>
    <n v="74450"/>
    <n v="14890"/>
    <x v="2"/>
    <n v="14890"/>
    <n v="0"/>
    <s v="Totale"/>
    <m/>
  </r>
  <r>
    <n v="8103411502"/>
    <s v="Support Projet TRANSITION (HRO) Baseware - eTemptation"/>
    <x v="0"/>
    <x v="3"/>
    <s v="601000 (25%) / 600723 (25%) / 600724 (25%)_x000a_ 600728 (25%)"/>
    <n v="26185"/>
    <n v="6546.25"/>
    <x v="7"/>
    <n v="6546.25"/>
    <m/>
    <s v="Totale"/>
    <m/>
  </r>
  <r>
    <n v="8103390812"/>
    <s v="Prestation et licence eTemptation 2021"/>
    <x v="0"/>
    <x v="4"/>
    <m/>
    <n v="13781"/>
    <n v="13871"/>
    <x v="11"/>
    <n v="13781"/>
    <n v="0"/>
    <s v="Totale"/>
    <m/>
  </r>
  <r>
    <n v="8103454114"/>
    <s v="Support Validation Projet SI Avril - Juillet (SRI)"/>
    <x v="0"/>
    <x v="4"/>
    <s v="601000 (20%) / 600723 (20%) / 600724 (20%)_x000a_601006 (20%) / 600728 (20%) / "/>
    <n v="94650"/>
    <n v="18930"/>
    <x v="2"/>
    <n v="18930"/>
    <n v="0"/>
    <s v="Totale"/>
    <m/>
  </r>
  <r>
    <n v="8103411502"/>
    <s v="Support Projet Transition Fev (CDA) Baseware - SAP 4 HANA"/>
    <x v="0"/>
    <x v="4"/>
    <s v="601000 (25%) / 600723 (25%) / 600724 (25%)_x000a_ 600728 (25%)"/>
    <n v="26185"/>
    <n v="6546.25"/>
    <x v="3"/>
    <n v="6546.25"/>
    <n v="0"/>
    <s v="Totale"/>
    <m/>
  </r>
  <r>
    <n v="8103460394"/>
    <s v="Support Projet Transition Mars - Mai (Chloé David)"/>
    <x v="0"/>
    <x v="4"/>
    <s v="601000 (25%) / 600723 (25%) / 600724 (25%)_x000a_ 600728 (25%)"/>
    <n v="131750"/>
    <n v="32937.5"/>
    <x v="3"/>
    <n v="32937.5"/>
    <m/>
    <s v="Totale"/>
    <m/>
  </r>
  <r>
    <n v="8103491576"/>
    <s v="Support Projet Transition Juin-Août (Chloé David)"/>
    <x v="0"/>
    <x v="4"/>
    <s v="601000 (25%) / 600723 (25%) / 600724 (25%)_x000a_ 600728 (25%)"/>
    <n v="133710"/>
    <n v="33427.5"/>
    <x v="3"/>
    <m/>
    <m/>
    <s v="Partielle"/>
    <m/>
  </r>
  <r>
    <n v="8103512533"/>
    <s v="Support Validation Projet SI Juillet Aout (JFC-SRI-PBE) 33%/33%/33%"/>
    <x v="0"/>
    <x v="4"/>
    <s v="601000 (20%) / 600723 (20%) / 600724 (20%)_x000a_601006 (20%) / 600728 (20%) / "/>
    <n v="74450"/>
    <n v="14890"/>
    <x v="2"/>
    <n v="14890"/>
    <m/>
    <s v="Totale"/>
    <m/>
  </r>
  <r>
    <n v="8103451390"/>
    <s v="Pré-étude technique PAS-X"/>
    <x v="0"/>
    <x v="5"/>
    <m/>
    <n v="15995"/>
    <n v="15995"/>
    <x v="12"/>
    <n v="14190"/>
    <n v="1805"/>
    <s v="Partielle"/>
    <m/>
  </r>
  <r>
    <n v="8103497818"/>
    <s v="PAS-X Upgrade/Migration Fit Phase"/>
    <x v="0"/>
    <x v="5"/>
    <m/>
    <n v="46910"/>
    <n v="46910"/>
    <x v="12"/>
    <n v="27360.63"/>
    <n v="19549.37"/>
    <s v="Partielle"/>
    <m/>
  </r>
  <r>
    <m/>
    <s v="Support VSI Transition - Septembre à Octobre Alexandre Ben Slama"/>
    <x v="0"/>
    <x v="5"/>
    <m/>
    <n v="27200"/>
    <n v="27200"/>
    <x v="13"/>
    <m/>
    <n v="17456.669999999998"/>
    <m/>
    <m/>
  </r>
  <r>
    <n v="8103460433"/>
    <s v="Support Projet Transition Extension Avril-Juin "/>
    <x v="4"/>
    <x v="6"/>
    <s v="601000 (50%) / 601003 (50%)"/>
    <n v="39200"/>
    <n v="19600"/>
    <x v="1"/>
    <n v="19600"/>
    <n v="0"/>
    <s v="Totale"/>
    <m/>
  </r>
  <r>
    <n v="8103447251"/>
    <s v="Support Projet Transition AQ IT"/>
    <x v="0"/>
    <x v="6"/>
    <m/>
    <n v="17800"/>
    <n v="17800"/>
    <x v="5"/>
    <n v="17800"/>
    <m/>
    <s v="Totale"/>
    <m/>
  </r>
  <r>
    <n v="8103503717"/>
    <s v="Support AQ IT Transition AQ IT Juin – juillet 2021 (YH)"/>
    <x v="0"/>
    <x v="6"/>
    <m/>
    <n v="21560"/>
    <n v="21560"/>
    <x v="5"/>
    <n v="9460"/>
    <n v="12100"/>
    <s v="Partielle"/>
    <m/>
  </r>
  <r>
    <n v="8103506969"/>
    <s v="Support Projet Transition Juin - Juillet"/>
    <x v="5"/>
    <x v="0"/>
    <s v="601000 (50%) / 601003 (50%)"/>
    <n v="24620"/>
    <n v="15500"/>
    <x v="1"/>
    <m/>
    <m/>
    <m/>
    <m/>
  </r>
  <r>
    <n v="8103506969"/>
    <s v="Support Projet Transition Juin - Juillet"/>
    <x v="4"/>
    <x v="6"/>
    <s v="601000 (50%) / 601003 (50%)"/>
    <n v="24620"/>
    <n v="12310"/>
    <x v="1"/>
    <n v="19970"/>
    <n v="4650"/>
    <s v="Partielle"/>
    <m/>
  </r>
  <r>
    <s v="PO-21-1161-00047 "/>
    <s v="Portage de la plateforme Stockware"/>
    <x v="0"/>
    <x v="6"/>
    <m/>
    <n v="161600"/>
    <n v="161600"/>
    <x v="14"/>
    <n v="64640"/>
    <n v="96960"/>
    <s v="Partielle"/>
    <m/>
  </r>
  <r>
    <n v="8103418071"/>
    <s v="Support Projet Transition Mars-Avril "/>
    <x v="4"/>
    <x v="6"/>
    <s v="601002 (50%) / 601003 (50%)"/>
    <n v="29400"/>
    <n v="14400"/>
    <x v="1"/>
    <n v="14400"/>
    <n v="0"/>
    <s v="Totale"/>
    <m/>
  </r>
  <r>
    <n v="8103500571"/>
    <s v="Licences PI Software"/>
    <x v="0"/>
    <x v="7"/>
    <m/>
    <n v="196992.05"/>
    <n v="196992.05"/>
    <x v="7"/>
    <n v="196992.05"/>
    <n v="0"/>
    <s v="Totale"/>
    <m/>
  </r>
  <r>
    <n v="8103418071"/>
    <s v="Support Projet Transition Mars-Avril (MDV)"/>
    <x v="5"/>
    <x v="7"/>
    <s v="601002 (50%) / 601003 (50%)"/>
    <n v="29400"/>
    <n v="15000"/>
    <x v="1"/>
    <n v="15000"/>
    <n v="0"/>
    <s v="Totale"/>
    <m/>
  </r>
  <r>
    <s v="PO-21-1161-00039"/>
    <s v="LICENCES LOGICIEL_x000a_ONGUARD &amp;_x000a_MILESTONE"/>
    <x v="0"/>
    <x v="8"/>
    <m/>
    <n v="72310"/>
    <n v="72310"/>
    <x v="15"/>
    <n v="72310"/>
    <n v="0"/>
    <s v="Totale"/>
    <m/>
  </r>
  <r>
    <s v="PO-21-1161-00039"/>
    <s v="Prestations de support 2021"/>
    <x v="0"/>
    <x v="8"/>
    <m/>
    <n v="16290"/>
    <n v="16290"/>
    <x v="15"/>
    <m/>
    <n v="16290"/>
    <s v="Totale"/>
    <m/>
  </r>
  <r>
    <s v="PO-21-1161-00039"/>
    <s v="Prestations de support 2022"/>
    <x v="0"/>
    <x v="8"/>
    <m/>
    <n v="13700"/>
    <n v="13700"/>
    <x v="15"/>
    <m/>
    <n v="13700"/>
    <s v="Partielle"/>
    <m/>
  </r>
  <r>
    <n v="8103491576"/>
    <s v="Support Projet Transition du 01 Juin au 10 Aout 33%"/>
    <x v="0"/>
    <x v="8"/>
    <m/>
    <n v="133710"/>
    <n v="21000"/>
    <x v="3"/>
    <m/>
    <m/>
    <s v="Partielle"/>
    <s v="à vérifier"/>
  </r>
  <r>
    <n v="8103421712"/>
    <s v="Support GLIMS/EMPOWER Mars à Juin (BP)"/>
    <x v="0"/>
    <x v="9"/>
    <s v="601008 50% - 601007 - 50%"/>
    <n v="28000"/>
    <n v="14000"/>
    <x v="16"/>
    <n v="14000"/>
    <m/>
    <s v="Totale"/>
    <m/>
  </r>
  <r>
    <n v="8103472111"/>
    <s v="Prestation Labware"/>
    <x v="0"/>
    <x v="9"/>
    <m/>
    <n v="4562"/>
    <n v="4562"/>
    <x v="17"/>
    <n v="4562"/>
    <m/>
    <s v="Totale"/>
    <m/>
  </r>
  <r>
    <n v="8103510564"/>
    <s v="Support GLIMS/EMPOWER Juillet à Septembre (BP)"/>
    <x v="0"/>
    <x v="9"/>
    <s v="601008 50% - 601007 - 50%"/>
    <n v="17500"/>
    <n v="8750"/>
    <x v="16"/>
    <n v="8750"/>
    <n v="4550"/>
    <s v="Partielle"/>
    <m/>
  </r>
  <r>
    <n v="8103472086"/>
    <s v="Support Validation Lab Transition Mai et Juin (BRJ)"/>
    <x v="0"/>
    <x v="9"/>
    <s v="601008 50% - 601007 - 50%"/>
    <n v="25140"/>
    <n v="1160"/>
    <x v="18"/>
    <n v="1160"/>
    <n v="3256.6666666666665"/>
    <s v="Partielle"/>
    <m/>
  </r>
  <r>
    <n v="8103485729"/>
    <s v="Support Business Projet Transition Mai - Juin (LT, BL)"/>
    <x v="0"/>
    <x v="9"/>
    <s v="601008 (33%) / 601007 (33%) / 601005 (33%) "/>
    <n v="37600"/>
    <n v="12220"/>
    <x v="8"/>
    <n v="12220"/>
    <n v="0"/>
    <s v="Totale"/>
    <m/>
  </r>
  <r>
    <s v="PO-21-1161-00143"/>
    <s v="FAREVA GLIMS installation"/>
    <x v="0"/>
    <x v="9"/>
    <m/>
    <n v="452610"/>
    <n v="452610"/>
    <x v="17"/>
    <n v="244460"/>
    <n v="208150"/>
    <s v="Partielle"/>
    <m/>
  </r>
  <r>
    <n v="8103499126"/>
    <s v="Support IT Lab Transition (Régul Février et Mars) Bas"/>
    <x v="0"/>
    <x v="9"/>
    <s v="601008 (33%) / 601007 (33%) / 601005 (33%) "/>
    <n v="26742"/>
    <n v="8824.86"/>
    <x v="19"/>
    <n v="8824.86"/>
    <n v="0"/>
    <s v="Totale"/>
    <m/>
  </r>
  <r>
    <n v="8103477319"/>
    <s v="Support IT Lab Transition (Mai à Juin) Bas"/>
    <x v="0"/>
    <x v="9"/>
    <s v="601008 (33%) / 601007 (33%) / 601005 (33%) "/>
    <n v="26742"/>
    <n v="8824.86"/>
    <x v="20"/>
    <n v="8824.86"/>
    <n v="0"/>
    <s v="Totale"/>
    <m/>
  </r>
  <r>
    <n v="8103421712"/>
    <s v="Support GLIMS/EMPOWER Mars à Juin (BP)"/>
    <x v="0"/>
    <x v="10"/>
    <s v="601008 50% - 601007 - 50%"/>
    <n v="28000"/>
    <n v="14000"/>
    <x v="16"/>
    <n v="14000"/>
    <n v="0"/>
    <s v="Totale"/>
    <m/>
  </r>
  <r>
    <n v="8103510564"/>
    <s v="Support GLIMS/EMPOWER Juillet à Septembre (BP)"/>
    <x v="0"/>
    <x v="10"/>
    <s v="601008 50% - 601007 - 50%"/>
    <n v="17500"/>
    <n v="8750"/>
    <x v="16"/>
    <n v="8750"/>
    <n v="4550"/>
    <s v="Partielle"/>
    <m/>
  </r>
  <r>
    <n v="8103472086"/>
    <s v="Support Validation Lab Transition Mai et Juin (BRJ)"/>
    <x v="0"/>
    <x v="10"/>
    <s v="601008 50% - 601007 - 50%"/>
    <n v="25140"/>
    <n v="4350"/>
    <x v="18"/>
    <n v="4350"/>
    <n v="3256.6666666666665"/>
    <s v="Partielle"/>
    <m/>
  </r>
  <r>
    <n v="8103485729"/>
    <s v="Support Business Projet Transition Mai - Juin (LT, BL)"/>
    <x v="0"/>
    <x v="10"/>
    <s v="601008 (33%) / 601007 (33%) / 601005 (33%) "/>
    <n v="37600"/>
    <n v="12220"/>
    <x v="8"/>
    <n v="12220"/>
    <n v="0"/>
    <s v="Totale"/>
    <m/>
  </r>
  <r>
    <s v="PO-21-1161-00014"/>
    <s v="Empower Network"/>
    <x v="0"/>
    <x v="10"/>
    <m/>
    <n v="510407"/>
    <n v="510407"/>
    <x v="21"/>
    <n v="361404"/>
    <n v="149003"/>
    <s v="Partielle"/>
    <m/>
  </r>
  <r>
    <n v="8103499126"/>
    <s v="Support IT Lab Transition (Régul Février et Mars) Bas"/>
    <x v="0"/>
    <x v="10"/>
    <s v="601008 (33%) / 601007 (33%) / 601005 (33%) "/>
    <n v="26742"/>
    <n v="8824.86"/>
    <x v="20"/>
    <n v="8824.86"/>
    <n v="0"/>
    <s v="Totale"/>
    <m/>
  </r>
  <r>
    <n v="8103477319"/>
    <s v="Support IT Lab Transition (Mai à Juin) Bas"/>
    <x v="0"/>
    <x v="10"/>
    <s v="601008 (33%) / 601007 (33%) / 601005 (33%) "/>
    <n v="26742"/>
    <n v="8824.86"/>
    <x v="20"/>
    <n v="8824.86"/>
    <n v="0"/>
    <s v="Totale"/>
    <m/>
  </r>
  <r>
    <n v="8103499922"/>
    <s v="Licences Oracle Database Std Edition 2"/>
    <x v="0"/>
    <x v="11"/>
    <m/>
    <n v="90505"/>
    <n v="90505"/>
    <x v="22"/>
    <n v="90505"/>
    <n v="0"/>
    <s v="Totale"/>
    <m/>
  </r>
  <r>
    <n v="8103445853"/>
    <s v="Support AQ/IT et VSI (régul Fév-Mars MFD et CL)"/>
    <x v="0"/>
    <x v="11"/>
    <m/>
    <n v="40440"/>
    <n v="40440"/>
    <x v="13"/>
    <n v="40440"/>
    <n v="0"/>
    <s v="Totale"/>
    <m/>
  </r>
  <r>
    <n v="8103482972"/>
    <s v="Support AQ/IT et VSI (Avril à Juin) - My Vi - Oussama"/>
    <x v="0"/>
    <x v="11"/>
    <m/>
    <n v="59800"/>
    <n v="59800"/>
    <x v="13"/>
    <n v="59800"/>
    <n v="0"/>
    <s v="Totale"/>
    <m/>
  </r>
  <r>
    <n v="8103465304"/>
    <s v="Prestation Architecte Système Mai Juin (F.Larive)"/>
    <x v="0"/>
    <x v="11"/>
    <m/>
    <n v="53820"/>
    <n v="53820"/>
    <x v="23"/>
    <n v="53820"/>
    <n v="0"/>
    <s v="Totale"/>
    <m/>
  </r>
  <r>
    <n v="8103512467"/>
    <s v="Prestation Architecte Système Juillet Août (F.Larive)"/>
    <x v="0"/>
    <x v="11"/>
    <m/>
    <n v="15870"/>
    <n v="15870"/>
    <x v="23"/>
    <n v="2760"/>
    <n v="13110"/>
    <s v="Partielle"/>
    <m/>
  </r>
  <r>
    <n v="8103411426"/>
    <s v="Support Infrastructure Transition "/>
    <x v="0"/>
    <x v="11"/>
    <m/>
    <n v="8570"/>
    <n v="8570"/>
    <x v="24"/>
    <n v="8570"/>
    <n v="0"/>
    <s v="Totale"/>
    <m/>
  </r>
  <r>
    <n v="8103442916"/>
    <s v="Support IT TRANSITION Avril Juin (GGI)"/>
    <x v="0"/>
    <x v="11"/>
    <m/>
    <n v="12470"/>
    <n v="12470"/>
    <x v="25"/>
    <n v="12470"/>
    <n v="0"/>
    <s v="Totale"/>
    <m/>
  </r>
  <r>
    <n v="8103472094"/>
    <s v="Administrateur Réseau (Paul Dupuich)"/>
    <x v="0"/>
    <x v="11"/>
    <m/>
    <n v="22750"/>
    <n v="22750"/>
    <x v="25"/>
    <n v="11900"/>
    <n v="10850"/>
    <s v="Partielle"/>
    <m/>
  </r>
  <r>
    <n v="8103499126"/>
    <s v="Support IT Lab Transition (Régul Février et Mars) Bas"/>
    <x v="0"/>
    <x v="11"/>
    <s v="601008 (33%) / 601007 (33%) / 601005 (33%) "/>
    <n v="26742"/>
    <n v="8824.86"/>
    <x v="19"/>
    <n v="8824.86"/>
    <n v="0"/>
    <s v="Totale"/>
    <m/>
  </r>
  <r>
    <n v="8103477319"/>
    <s v="Support IT Lab Transition (Mai à Juin) Bas"/>
    <x v="0"/>
    <x v="11"/>
    <s v="601008 (33%) / 601007 (33%) / 601005 (33%) "/>
    <n v="26742"/>
    <n v="8824.86"/>
    <x v="20"/>
    <n v="8824.86"/>
    <n v="0"/>
    <s v="Totale"/>
    <m/>
  </r>
  <r>
    <n v="8103472086"/>
    <s v="Support Validation Lab Transition Mai et Juin (BRJ) -Glims - Empower"/>
    <x v="0"/>
    <x v="11"/>
    <m/>
    <n v="25140"/>
    <n v="7830"/>
    <x v="18"/>
    <n v="7830"/>
    <n v="3256.6666666666665"/>
    <s v="Partielle"/>
    <m/>
  </r>
  <r>
    <n v="8103485729"/>
    <s v="Support Business Projet Transition Mai - Juin (LT, BL) -GLIMS - EMPOWER"/>
    <x v="0"/>
    <x v="11"/>
    <s v="601008 (33%) / 601007 (33%) / 601005 (33%) "/>
    <n v="37600"/>
    <n v="12220"/>
    <x v="8"/>
    <n v="12220"/>
    <n v="0"/>
    <s v="Totale"/>
    <m/>
  </r>
  <r>
    <n v="8103503761"/>
    <s v="Support IT Transition Juin à septembre (GGI)"/>
    <x v="0"/>
    <x v="11"/>
    <m/>
    <n v="18850"/>
    <n v="18850"/>
    <x v="25"/>
    <n v="6525"/>
    <n v="12325"/>
    <s v="Partielle"/>
    <m/>
  </r>
  <r>
    <n v="8103511932"/>
    <s v="Infrastructure de_x000a_Sauvegarde V5 – HPE et VEEAM"/>
    <x v="0"/>
    <x v="11"/>
    <m/>
    <n v="111217"/>
    <n v="111217"/>
    <x v="26"/>
    <n v="48224"/>
    <n v="62993"/>
    <s v="Partielle"/>
    <m/>
  </r>
  <r>
    <n v="8103512552"/>
    <s v="Support IT Lab Transition (Juillet à Août) Bas"/>
    <x v="0"/>
    <x v="11"/>
    <m/>
    <n v="26742"/>
    <n v="26742"/>
    <x v="20"/>
    <n v="13371"/>
    <n v="13371"/>
    <s v="Partielle"/>
    <m/>
  </r>
  <r>
    <s v="PO-21-1161-00155"/>
    <s v="Prestation Architecte Système Septembre Octobre (FLA)"/>
    <x v="0"/>
    <x v="11"/>
    <m/>
    <n v="27600"/>
    <n v="27600"/>
    <x v="23"/>
    <m/>
    <m/>
    <m/>
    <m/>
  </r>
  <r>
    <s v="PO-21-1161-00255"/>
    <s v="Support AQ/IT et VSI Transition - INFRA IT - Septembre  (Oussema/My Vi)"/>
    <x v="0"/>
    <x v="11"/>
    <m/>
    <n v="28750"/>
    <n v="28750"/>
    <x v="13"/>
    <m/>
    <m/>
    <m/>
    <m/>
  </r>
  <r>
    <s v="PO-21-1161-00256"/>
    <s v="Support IT Lab Transition - INFRA IT - Septembre Bas"/>
    <x v="0"/>
    <x v="11"/>
    <m/>
    <n v="15194.32"/>
    <n v="15194.32"/>
    <x v="20"/>
    <m/>
    <m/>
    <m/>
    <m/>
  </r>
  <r>
    <n v="8103499922"/>
    <s v="Licences Oracle Database Std Edition 2"/>
    <x v="0"/>
    <x v="11"/>
    <m/>
    <n v="90505"/>
    <n v="90505"/>
    <x v="27"/>
    <n v="90505"/>
    <n v="0"/>
    <s v="Totale"/>
    <m/>
  </r>
  <r>
    <s v="pas de PO"/>
    <s v="Préparation ECC6 D1"/>
    <x v="0"/>
    <x v="12"/>
    <m/>
    <n v="342730"/>
    <n v="342730"/>
    <x v="4"/>
    <n v="342730"/>
    <n v="0"/>
    <s v="Totale"/>
    <m/>
  </r>
  <r>
    <s v="pas de PO"/>
    <s v="Préparation ECC6 D1"/>
    <x v="0"/>
    <x v="12"/>
    <m/>
    <n v="294700"/>
    <n v="294700"/>
    <x v="4"/>
    <n v="294700"/>
    <n v="0"/>
    <s v="Totale"/>
    <m/>
  </r>
  <r>
    <s v="pas de PO"/>
    <s v="interface DECIDIUM - Peter Rajna 01/04/2021 au 30/06/2021"/>
    <x v="0"/>
    <x v="12"/>
    <m/>
    <n v="16575"/>
    <n v="16575"/>
    <x v="4"/>
    <m/>
    <n v="0"/>
    <m/>
    <m/>
  </r>
  <r>
    <n v="8103397528"/>
    <s v="Gestion Commandes SAP (SAP Builder) Damien Chapuis, Théo Basty"/>
    <x v="0"/>
    <x v="12"/>
    <m/>
    <n v="29354"/>
    <n v="29354"/>
    <x v="24"/>
    <n v="29354"/>
    <n v="0"/>
    <s v="Totale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538F6E4-50F2-4896-BE67-5919466C4ADB}" name="Tableau croisé dynamique1" cacheId="9" applyNumberFormats="0" applyBorderFormats="0" applyFontFormats="0" applyPatternFormats="0" applyAlignmentFormats="0" applyWidthHeightFormats="1" dataCaption="Valeurs" updatedVersion="6" minRefreshableVersion="3" itemPrintTitles="1" createdVersion="7" indent="0" outline="1" outlineData="1" multipleFieldFilters="0" rowHeaderCaption="Fournisseurs">
  <location ref="A3:C8" firstHeaderRow="0" firstDataRow="1" firstDataCol="1"/>
  <pivotFields count="12">
    <pivotField showAll="0"/>
    <pivotField showAll="0"/>
    <pivotField axis="axisRow" showAll="0">
      <items count="7">
        <item x="4"/>
        <item x="5"/>
        <item x="1"/>
        <item x="2"/>
        <item x="3"/>
        <item x="0"/>
        <item t="default"/>
      </items>
    </pivotField>
    <pivotField axis="axisRow" showAll="0">
      <items count="14">
        <item x="4"/>
        <item x="3"/>
        <item x="12"/>
        <item x="2"/>
        <item x="0"/>
        <item x="7"/>
        <item x="6"/>
        <item x="5"/>
        <item x="11"/>
        <item x="1"/>
        <item x="9"/>
        <item x="10"/>
        <item x="8"/>
        <item t="default"/>
      </items>
    </pivotField>
    <pivotField showAll="0"/>
    <pivotField showAll="0"/>
    <pivotField dataField="1" showAll="0"/>
    <pivotField showAll="0">
      <items count="29">
        <item x="5"/>
        <item h="1" x="0"/>
        <item h="1" x="14"/>
        <item h="1" x="6"/>
        <item h="1" x="4"/>
        <item h="1" x="13"/>
        <item h="1" x="26"/>
        <item h="1" x="24"/>
        <item h="1" x="8"/>
        <item h="1" x="9"/>
        <item h="1" x="15"/>
        <item h="1" x="10"/>
        <item h="1" x="20"/>
        <item h="1" x="19"/>
        <item h="1" x="11"/>
        <item h="1" x="17"/>
        <item h="1" x="3"/>
        <item h="1" x="1"/>
        <item h="1" x="16"/>
        <item h="1" x="27"/>
        <item h="1" x="22"/>
        <item h="1" x="18"/>
        <item h="1" x="2"/>
        <item h="1" x="23"/>
        <item h="1" x="25"/>
        <item h="1" x="21"/>
        <item h="1" x="12"/>
        <item h="1" x="7"/>
        <item t="default"/>
      </items>
    </pivotField>
    <pivotField dataField="1" showAll="0"/>
    <pivotField showAll="0"/>
    <pivotField showAll="0"/>
    <pivotField showAll="0"/>
  </pivotFields>
  <rowFields count="2">
    <field x="3"/>
    <field x="2"/>
  </rowFields>
  <rowItems count="5">
    <i>
      <x v="6"/>
    </i>
    <i r="1">
      <x v="5"/>
    </i>
    <i>
      <x v="9"/>
    </i>
    <i r="1"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Montant IO " fld="6" baseField="2" baseItem="8" numFmtId="164"/>
    <dataField name="Mt réel Facturé " fld="8" baseField="2" baseItem="0" numFmtId="164"/>
  </dataFields>
  <formats count="2">
    <format dxfId="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ournisseur" xr10:uid="{66BDDDE2-4FC6-4647-84A9-620EB78DB6F7}" sourceName="Fournisseur">
  <pivotTables>
    <pivotTable tabId="6" name="Tableau croisé dynamique1"/>
  </pivotTables>
  <data>
    <tabular pivotCacheId="1401178942">
      <items count="28">
        <i x="5" s="1"/>
        <i x="0"/>
        <i x="14"/>
        <i x="6"/>
        <i x="4"/>
        <i x="13"/>
        <i x="26"/>
        <i x="24"/>
        <i x="8"/>
        <i x="9"/>
        <i x="15"/>
        <i x="10"/>
        <i x="20"/>
        <i x="19"/>
        <i x="11"/>
        <i x="17"/>
        <i x="3"/>
        <i x="1"/>
        <i x="16"/>
        <i x="27"/>
        <i x="22"/>
        <i x="18"/>
        <i x="2"/>
        <i x="23"/>
        <i x="25"/>
        <i x="21"/>
        <i x="12"/>
        <i x="7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IO" xr10:uid="{3ADD0171-DEF9-46E9-B3CE-DE838DCAEC00}" sourceName="IO">
  <extLst>
    <x:ext xmlns:x15="http://schemas.microsoft.com/office/spreadsheetml/2010/11/main" uri="{2F2917AC-EB37-4324-AD4E-5DD8C200BD13}">
      <x15:tableSlicerCache tableId="27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IO" xr10:uid="{0D2898AA-6B96-4DAA-B91B-D41FDDFBD7DB}" cache="Segment_IO" caption="IO" style="SlicerStyleLight5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Fournisseur" xr10:uid="{5FFDD42B-2928-4723-A015-8D9F4C2FCA35}" cache="Segment_Fournisseur" caption="Fournisseur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EC05ACF-08BF-4D0D-B865-634C40A230DF}" name="Tableau1" displayName="Tableau1" ref="A13:C27" totalsRowShown="0" headerRowDxfId="16" dataDxfId="15">
  <autoFilter ref="A13:C27" xr:uid="{17BE89FF-C89C-44A8-85DD-CC052915D211}"/>
  <tableColumns count="3">
    <tableColumn id="1" xr3:uid="{C78851D2-783C-495B-8DFA-74060725B070}" name="STREAM" dataDxfId="14"/>
    <tableColumn id="2" xr3:uid="{EA51ACEC-7253-4DC9-B5E9-CF53B4535B4B}" name="Contact AQ IT" dataDxfId="13"/>
    <tableColumn id="3" xr3:uid="{A5966E8C-1CF8-4DEB-BCF5-00D9D9412F0C}" name="Contact VSI" dataDxfId="12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EF75C147-F5A4-4494-B36D-469AC6C452E3}" name="t_Data" displayName="t_Data" ref="A7:L100" totalsRowShown="0">
  <autoFilter ref="A7:L100" xr:uid="{EF75C147-F5A4-4494-B36D-469AC6C452E3}"/>
  <tableColumns count="12">
    <tableColumn id="1" xr3:uid="{EF8E1570-EA29-4FF4-BC23-9E6D16E60D56}" name="Commandes " dataDxfId="11"/>
    <tableColumn id="2" xr3:uid="{7736413D-1EE1-4B8E-9842-A9172B54815D}" name="Description"/>
    <tableColumn id="12" xr3:uid="{F54F6047-ED9E-4F13-AA39-AAA24FEB52BE}" name="Prestataires"/>
    <tableColumn id="3" xr3:uid="{C5047CBC-37AF-4F8A-BBA6-74B2DABAACFE}" name="IO"/>
    <tableColumn id="4" xr3:uid="{07A6BE4F-2270-4CB2-9F93-AE98250BFB82}" name="Répartition IO"/>
    <tableColumn id="5" xr3:uid="{275F2F7A-4687-4735-AD9E-73EF766F6CAD}" name="Montant PO" dataDxfId="10"/>
    <tableColumn id="6" xr3:uid="{334E4AB2-35E0-47D6-981C-61295736CB78}" name="Montant IO" dataDxfId="9"/>
    <tableColumn id="7" xr3:uid="{24AC2356-99A4-4893-BE24-3DC1A1B77B12}" name="Fournisseur" dataDxfId="8"/>
    <tableColumn id="8" xr3:uid="{71E1C48C-B35F-4BE3-BCED-ECE99B402FF3}" name="Montant réel Facturé" dataDxfId="7"/>
    <tableColumn id="9" xr3:uid="{17103E47-9727-449F-B28F-E8430A4EBEFC}" name="Reste à facturer" dataDxfId="6"/>
    <tableColumn id="10" xr3:uid="{A50AC6AD-A7F7-4FCB-886A-74519107E0E7}" name="Statut Réception"/>
    <tableColumn id="11" xr3:uid="{ECF7B697-4ADD-4AB5-B0F9-3BC1B63B45FF}" name="Commen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farevagroup.sharepoint.com/:x:/r/sites/basic-share/FarevaMirabelProgram/Documents/90_VSI/91_Planning_Suivi_Indicateurs/PLANNING%20VSI.xlsx?d=w3e0706364004468392a0f66fcdcce5b3&amp;csf=1&amp;web=1&amp;e=UYJjJw" TargetMode="External"/><Relationship Id="rId7" Type="http://schemas.openxmlformats.org/officeDocument/2006/relationships/hyperlink" Target="file:///\\Bedata007\IT_Mirabel_Site\Planning%20Cong&#233;s\Planning%20conges%20Mirabel%20IT%202020-21.xls" TargetMode="External"/><Relationship Id="rId2" Type="http://schemas.openxmlformats.org/officeDocument/2006/relationships/hyperlink" Target="https://farevagroup.sharepoint.com/:x:/r/sites/basic-share/FarevaMirabelProgram/Documents/90_VSI/91_Planning_Suivi_Indicateurs/PLANNING%20VSI.xlsx?d=w3e0706364004468392a0f66fcdcce5b3&amp;csf=1&amp;web=1&amp;e=UYJjJw" TargetMode="External"/><Relationship Id="rId1" Type="http://schemas.openxmlformats.org/officeDocument/2006/relationships/hyperlink" Target="https://farevagroup.sharepoint.com/:x:/r/sites/basic-share/FarevaMirabelProgram/Documents/00_PILOTAGE_Programme/01_Planning_Suivi_Indicateurs/Cong%C3%A9s_Intervants_Planification_Ateliers_SAP.xlsx?d=w727e12e74fa549b48ad1159982d927a2&amp;csf=1&amp;web=1&amp;e=4eNMNO" TargetMode="External"/><Relationship Id="rId6" Type="http://schemas.openxmlformats.org/officeDocument/2006/relationships/hyperlink" Target="file:///\\frriapp800038\Automatisme\01_Confidentiel\Gestion%20ERMD%20-%20Elise%20P\Projets%20modernisation%202021-Budget+planning%20_v26082021.xlsx" TargetMode="External"/><Relationship Id="rId5" Type="http://schemas.openxmlformats.org/officeDocument/2006/relationships/hyperlink" Target="file:///\\frriapp800038\Automatisme\Projets\00_Gestion%20Unit&#233;\Plannings%20&#233;quipe%20ERMD%20autom\Planning_cong&#233;s_2021_ERMD_Automatisme.xlsx" TargetMode="External"/><Relationship Id="rId4" Type="http://schemas.openxmlformats.org/officeDocument/2006/relationships/hyperlink" Target="file:///\\frriapp800038\Automatisme\01_Confidentiel\Projets\Transition\BUDGET\Portfolio%20AQ%20IT%202021.pdf" TargetMode="External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4" Type="http://schemas.microsoft.com/office/2007/relationships/slicer" Target="../slicers/slicer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65306E-317D-45E1-AE3B-26239C2C5039}">
  <dimension ref="A1:D27"/>
  <sheetViews>
    <sheetView workbookViewId="0">
      <selection activeCell="D14" sqref="D14"/>
    </sheetView>
  </sheetViews>
  <sheetFormatPr baseColWidth="10" defaultRowHeight="14.5" x14ac:dyDescent="0.35"/>
  <cols>
    <col min="1" max="1" width="32.1796875" customWidth="1"/>
    <col min="2" max="2" width="30.6328125" customWidth="1"/>
    <col min="3" max="3" width="36.81640625" bestFit="1" customWidth="1"/>
    <col min="4" max="4" width="48" bestFit="1" customWidth="1"/>
  </cols>
  <sheetData>
    <row r="1" spans="1:4" ht="20" thickBot="1" x14ac:dyDescent="0.5">
      <c r="A1" s="11"/>
    </row>
    <row r="2" spans="1:4" ht="15" thickTop="1" x14ac:dyDescent="0.35"/>
    <row r="3" spans="1:4" x14ac:dyDescent="0.35">
      <c r="A3" t="s">
        <v>161</v>
      </c>
      <c r="B3" s="9" t="s">
        <v>155</v>
      </c>
      <c r="C3" t="s">
        <v>157</v>
      </c>
    </row>
    <row r="5" spans="1:4" x14ac:dyDescent="0.35">
      <c r="A5" t="s">
        <v>156</v>
      </c>
      <c r="B5" s="9" t="s">
        <v>158</v>
      </c>
      <c r="C5" t="s">
        <v>158</v>
      </c>
      <c r="D5" s="9" t="s">
        <v>158</v>
      </c>
    </row>
    <row r="7" spans="1:4" x14ac:dyDescent="0.35">
      <c r="A7" t="s">
        <v>198</v>
      </c>
      <c r="C7" t="s">
        <v>159</v>
      </c>
      <c r="D7" s="9" t="s">
        <v>196</v>
      </c>
    </row>
    <row r="9" spans="1:4" x14ac:dyDescent="0.35">
      <c r="A9" t="s">
        <v>199</v>
      </c>
      <c r="B9" s="9" t="s">
        <v>197</v>
      </c>
      <c r="C9" t="s">
        <v>160</v>
      </c>
      <c r="D9" s="9" t="s">
        <v>200</v>
      </c>
    </row>
    <row r="10" spans="1:4" x14ac:dyDescent="0.35">
      <c r="B10" s="9"/>
      <c r="D10" s="9"/>
    </row>
    <row r="11" spans="1:4" x14ac:dyDescent="0.35">
      <c r="A11" t="s">
        <v>201</v>
      </c>
      <c r="B11" s="9" t="s">
        <v>202</v>
      </c>
      <c r="D11" s="9"/>
    </row>
    <row r="13" spans="1:4" x14ac:dyDescent="0.35">
      <c r="A13" s="10" t="s">
        <v>162</v>
      </c>
      <c r="B13" s="10" t="s">
        <v>163</v>
      </c>
      <c r="C13" s="10" t="s">
        <v>164</v>
      </c>
    </row>
    <row r="14" spans="1:4" x14ac:dyDescent="0.35">
      <c r="A14" s="10" t="s">
        <v>165</v>
      </c>
      <c r="B14" s="10" t="s">
        <v>166</v>
      </c>
      <c r="C14" s="10" t="s">
        <v>167</v>
      </c>
    </row>
    <row r="15" spans="1:4" x14ac:dyDescent="0.35">
      <c r="A15" s="10" t="s">
        <v>168</v>
      </c>
      <c r="B15" s="10" t="s">
        <v>166</v>
      </c>
      <c r="C15" s="10" t="s">
        <v>167</v>
      </c>
    </row>
    <row r="16" spans="1:4" x14ac:dyDescent="0.35">
      <c r="A16" s="10" t="s">
        <v>169</v>
      </c>
      <c r="B16" s="10" t="s">
        <v>170</v>
      </c>
      <c r="C16" s="10" t="s">
        <v>171</v>
      </c>
    </row>
    <row r="17" spans="1:3" x14ac:dyDescent="0.35">
      <c r="A17" s="10" t="s">
        <v>172</v>
      </c>
      <c r="B17" s="10" t="s">
        <v>173</v>
      </c>
      <c r="C17" s="10" t="s">
        <v>174</v>
      </c>
    </row>
    <row r="18" spans="1:3" x14ac:dyDescent="0.35">
      <c r="A18" s="10" t="s">
        <v>175</v>
      </c>
      <c r="B18" s="10" t="s">
        <v>176</v>
      </c>
      <c r="C18" s="10" t="s">
        <v>177</v>
      </c>
    </row>
    <row r="19" spans="1:3" x14ac:dyDescent="0.35">
      <c r="A19" s="10" t="s">
        <v>178</v>
      </c>
      <c r="B19" s="10" t="s">
        <v>173</v>
      </c>
      <c r="C19" s="10" t="s">
        <v>179</v>
      </c>
    </row>
    <row r="20" spans="1:3" x14ac:dyDescent="0.35">
      <c r="A20" s="10" t="s">
        <v>180</v>
      </c>
      <c r="B20" s="10" t="s">
        <v>166</v>
      </c>
      <c r="C20" s="10" t="s">
        <v>171</v>
      </c>
    </row>
    <row r="21" spans="1:3" x14ac:dyDescent="0.35">
      <c r="A21" s="10" t="s">
        <v>181</v>
      </c>
      <c r="B21" s="10" t="s">
        <v>173</v>
      </c>
      <c r="C21" s="10" t="s">
        <v>182</v>
      </c>
    </row>
    <row r="22" spans="1:3" x14ac:dyDescent="0.35">
      <c r="A22" s="10" t="s">
        <v>183</v>
      </c>
      <c r="B22" s="10" t="s">
        <v>184</v>
      </c>
      <c r="C22" s="10" t="s">
        <v>171</v>
      </c>
    </row>
    <row r="23" spans="1:3" x14ac:dyDescent="0.35">
      <c r="A23" s="10" t="s">
        <v>185</v>
      </c>
      <c r="B23" s="10" t="s">
        <v>173</v>
      </c>
      <c r="C23" s="10" t="s">
        <v>182</v>
      </c>
    </row>
    <row r="24" spans="1:3" x14ac:dyDescent="0.35">
      <c r="A24" s="10" t="s">
        <v>186</v>
      </c>
      <c r="B24" s="10" t="s">
        <v>173</v>
      </c>
      <c r="C24" s="10" t="s">
        <v>187</v>
      </c>
    </row>
    <row r="25" spans="1:3" x14ac:dyDescent="0.35">
      <c r="A25" s="10" t="s">
        <v>188</v>
      </c>
      <c r="B25" s="10" t="s">
        <v>189</v>
      </c>
      <c r="C25" s="10" t="s">
        <v>190</v>
      </c>
    </row>
    <row r="26" spans="1:3" x14ac:dyDescent="0.35">
      <c r="A26" s="10" t="s">
        <v>191</v>
      </c>
      <c r="B26" s="10" t="s">
        <v>189</v>
      </c>
      <c r="C26" s="10" t="s">
        <v>192</v>
      </c>
    </row>
    <row r="27" spans="1:3" x14ac:dyDescent="0.35">
      <c r="A27" s="10" t="s">
        <v>193</v>
      </c>
      <c r="B27" s="10" t="s">
        <v>194</v>
      </c>
      <c r="C27" s="10" t="s">
        <v>195</v>
      </c>
    </row>
  </sheetData>
  <hyperlinks>
    <hyperlink ref="B3" r:id="rId1" xr:uid="{41AC0242-7886-4CBC-AE0A-573B1596777C}"/>
    <hyperlink ref="D5" r:id="rId2" xr:uid="{62C9BB20-2DC3-4765-B797-FD1B371303FB}"/>
    <hyperlink ref="B5" r:id="rId3" xr:uid="{A14B26FB-80CE-4348-A29A-4C8F9510290D}"/>
    <hyperlink ref="D7" r:id="rId4" xr:uid="{793CC091-1F45-4798-8DED-BC872CA60633}"/>
    <hyperlink ref="B9" r:id="rId5" xr:uid="{AB7D9A99-5F82-4B7A-A84F-77B7EDA1F63A}"/>
    <hyperlink ref="D9" r:id="rId6" xr:uid="{B15759B9-88AC-4F2A-A061-697F5189D7F0}"/>
    <hyperlink ref="B11" r:id="rId7" xr:uid="{081FF570-2DC3-4C0B-9502-A3226478C2A3}"/>
  </hyperlinks>
  <pageMargins left="0.7" right="0.7" top="0.75" bottom="0.75" header="0.3" footer="0.3"/>
  <pageSetup paperSize="9" orientation="portrait" r:id="rId8"/>
  <headerFooter>
    <oddHeader>&amp;L&amp;"Calibri"&amp;12&amp;K00B294Interne-Proprietary&amp;1#</oddHeader>
  </headerFooter>
  <tableParts count="1"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45DF4E-86E0-49F6-950D-F0C52A9DABE0}">
  <dimension ref="A2:L100"/>
  <sheetViews>
    <sheetView showGridLines="0" zoomScale="90" zoomScaleNormal="90" workbookViewId="0">
      <pane xSplit="1" ySplit="7" topLeftCell="B10" activePane="bottomRight" state="frozen"/>
      <selection pane="topRight" activeCell="B1" sqref="B1"/>
      <selection pane="bottomLeft" activeCell="A8" sqref="A8"/>
      <selection pane="bottomRight" activeCell="C13" sqref="C13"/>
    </sheetView>
  </sheetViews>
  <sheetFormatPr baseColWidth="10" defaultRowHeight="14.5" x14ac:dyDescent="0.35"/>
  <cols>
    <col min="1" max="1" width="16.6328125" style="3" bestFit="1" customWidth="1"/>
    <col min="2" max="2" width="40" customWidth="1"/>
    <col min="3" max="3" width="28.08984375" customWidth="1"/>
    <col min="4" max="4" width="23.90625" bestFit="1" customWidth="1"/>
    <col min="5" max="5" width="24.7265625" customWidth="1"/>
    <col min="6" max="6" width="13.81640625" style="5" customWidth="1"/>
    <col min="7" max="7" width="13.26953125" style="5" customWidth="1"/>
    <col min="8" max="8" width="20.1796875" style="3" bestFit="1" customWidth="1"/>
    <col min="9" max="9" width="21" style="5" bestFit="1" customWidth="1"/>
    <col min="10" max="10" width="16.36328125" style="5" bestFit="1" customWidth="1"/>
    <col min="11" max="11" width="17.81640625" customWidth="1"/>
    <col min="12" max="12" width="15.26953125" customWidth="1"/>
  </cols>
  <sheetData>
    <row r="2" spans="1:12" x14ac:dyDescent="0.35">
      <c r="E2" s="6" t="s">
        <v>150</v>
      </c>
      <c r="H2" s="8" t="s">
        <v>2</v>
      </c>
      <c r="I2" s="7">
        <f>_xlfn.AGGREGATE(9,3,t_Data[Montant PO])</f>
        <v>6669827.3700000001</v>
      </c>
    </row>
    <row r="3" spans="1:12" x14ac:dyDescent="0.35">
      <c r="H3" s="8" t="s">
        <v>3</v>
      </c>
      <c r="I3" s="7">
        <f>_xlfn.AGGREGATE(9,3,t_Data[Montant IO])</f>
        <v>4639739.5299999993</v>
      </c>
    </row>
    <row r="4" spans="1:12" x14ac:dyDescent="0.35">
      <c r="H4" s="8" t="s">
        <v>143</v>
      </c>
      <c r="I4" s="7">
        <f>_xlfn.AGGREGATE(9,3,t_Data[Montant réel Facturé])</f>
        <v>3773833.8399999989</v>
      </c>
    </row>
    <row r="5" spans="1:12" x14ac:dyDescent="0.35">
      <c r="H5" s="8" t="s">
        <v>6</v>
      </c>
      <c r="I5" s="7">
        <f>_xlfn.AGGREGATE(9,3,t_Data[Reste à facturer])</f>
        <v>749018.03999999992</v>
      </c>
    </row>
    <row r="7" spans="1:12" x14ac:dyDescent="0.35">
      <c r="A7" s="3" t="s">
        <v>0</v>
      </c>
      <c r="B7" t="s">
        <v>1</v>
      </c>
      <c r="C7" t="s">
        <v>148</v>
      </c>
      <c r="D7" t="s">
        <v>142</v>
      </c>
      <c r="E7" t="s">
        <v>31</v>
      </c>
      <c r="F7" s="5" t="s">
        <v>2</v>
      </c>
      <c r="G7" s="5" t="s">
        <v>3</v>
      </c>
      <c r="H7" s="3" t="s">
        <v>4</v>
      </c>
      <c r="I7" s="5" t="s">
        <v>5</v>
      </c>
      <c r="J7" s="5" t="s">
        <v>6</v>
      </c>
      <c r="K7" t="s">
        <v>7</v>
      </c>
      <c r="L7" t="s">
        <v>46</v>
      </c>
    </row>
    <row r="8" spans="1:12" x14ac:dyDescent="0.35">
      <c r="A8" s="3">
        <v>8103409451</v>
      </c>
      <c r="B8" t="s">
        <v>8</v>
      </c>
      <c r="D8" t="s">
        <v>32</v>
      </c>
      <c r="F8" s="5">
        <v>10235</v>
      </c>
      <c r="G8" s="5">
        <v>10235</v>
      </c>
      <c r="H8" s="3" t="s">
        <v>9</v>
      </c>
      <c r="I8" s="5">
        <v>10235</v>
      </c>
      <c r="J8" s="5">
        <v>0</v>
      </c>
      <c r="K8" t="s">
        <v>10</v>
      </c>
      <c r="L8" t="s">
        <v>47</v>
      </c>
    </row>
    <row r="9" spans="1:12" x14ac:dyDescent="0.35">
      <c r="A9" s="3">
        <v>8103468658</v>
      </c>
      <c r="B9" t="s">
        <v>8</v>
      </c>
      <c r="D9" t="s">
        <v>32</v>
      </c>
      <c r="F9" s="5">
        <v>84995</v>
      </c>
      <c r="G9" s="5">
        <v>84995</v>
      </c>
      <c r="H9" s="3" t="s">
        <v>9</v>
      </c>
      <c r="I9" s="5">
        <v>76000</v>
      </c>
      <c r="J9" s="5">
        <v>8995</v>
      </c>
      <c r="K9" t="s">
        <v>11</v>
      </c>
      <c r="L9" t="s">
        <v>47</v>
      </c>
    </row>
    <row r="10" spans="1:12" x14ac:dyDescent="0.35">
      <c r="A10" s="3">
        <v>8103460433</v>
      </c>
      <c r="B10" t="s">
        <v>151</v>
      </c>
      <c r="C10" t="s">
        <v>203</v>
      </c>
      <c r="D10" t="s">
        <v>32</v>
      </c>
      <c r="E10" t="s">
        <v>12</v>
      </c>
      <c r="F10" s="5">
        <v>19600</v>
      </c>
      <c r="G10" s="5">
        <v>19600</v>
      </c>
      <c r="H10" s="3" t="s">
        <v>13</v>
      </c>
      <c r="I10" s="5">
        <v>19600</v>
      </c>
      <c r="J10" s="5">
        <v>0</v>
      </c>
      <c r="K10" t="s">
        <v>10</v>
      </c>
    </row>
    <row r="11" spans="1:12" x14ac:dyDescent="0.35">
      <c r="A11" s="3">
        <v>8103454114</v>
      </c>
      <c r="B11" t="s">
        <v>14</v>
      </c>
      <c r="C11" t="s">
        <v>204</v>
      </c>
      <c r="D11" t="s">
        <v>32</v>
      </c>
      <c r="E11" t="s">
        <v>15</v>
      </c>
      <c r="F11" s="5">
        <v>94650</v>
      </c>
      <c r="G11" s="5">
        <v>18930</v>
      </c>
      <c r="H11" s="3" t="s">
        <v>16</v>
      </c>
      <c r="I11" s="5">
        <v>18930</v>
      </c>
      <c r="K11" t="s">
        <v>10</v>
      </c>
    </row>
    <row r="12" spans="1:12" x14ac:dyDescent="0.35">
      <c r="A12" s="3">
        <v>8103512533</v>
      </c>
      <c r="B12" t="s">
        <v>17</v>
      </c>
      <c r="C12" t="s">
        <v>205</v>
      </c>
      <c r="D12" t="s">
        <v>32</v>
      </c>
      <c r="E12" t="s">
        <v>15</v>
      </c>
      <c r="F12" s="5">
        <v>74450</v>
      </c>
      <c r="G12" s="5">
        <v>14890</v>
      </c>
      <c r="H12" s="3" t="s">
        <v>16</v>
      </c>
      <c r="I12" s="5">
        <v>14890</v>
      </c>
      <c r="K12" t="s">
        <v>10</v>
      </c>
    </row>
    <row r="13" spans="1:12" x14ac:dyDescent="0.35">
      <c r="A13" s="3">
        <v>8103411502</v>
      </c>
      <c r="B13" t="s">
        <v>18</v>
      </c>
      <c r="D13" t="s">
        <v>32</v>
      </c>
      <c r="E13" t="s">
        <v>19</v>
      </c>
      <c r="F13" s="5">
        <v>26185</v>
      </c>
      <c r="G13" s="5">
        <v>6546.25</v>
      </c>
      <c r="H13" s="3" t="s">
        <v>20</v>
      </c>
      <c r="I13" s="5">
        <v>6546.25</v>
      </c>
      <c r="K13" t="s">
        <v>10</v>
      </c>
    </row>
    <row r="14" spans="1:12" x14ac:dyDescent="0.35">
      <c r="A14" s="3" t="s">
        <v>21</v>
      </c>
      <c r="B14" t="s">
        <v>22</v>
      </c>
      <c r="D14" t="s">
        <v>32</v>
      </c>
      <c r="F14" s="5">
        <v>185766</v>
      </c>
      <c r="G14" s="5">
        <v>185766</v>
      </c>
      <c r="H14" s="3" t="s">
        <v>23</v>
      </c>
      <c r="I14" s="5">
        <v>185766</v>
      </c>
      <c r="J14" s="5">
        <v>0</v>
      </c>
      <c r="K14" t="s">
        <v>10</v>
      </c>
    </row>
    <row r="15" spans="1:12" x14ac:dyDescent="0.35">
      <c r="A15" s="3" t="s">
        <v>21</v>
      </c>
      <c r="B15" t="s">
        <v>24</v>
      </c>
      <c r="D15" t="s">
        <v>32</v>
      </c>
      <c r="F15" s="5">
        <v>246412</v>
      </c>
      <c r="G15" s="5">
        <v>246412</v>
      </c>
      <c r="H15" s="3" t="s">
        <v>23</v>
      </c>
      <c r="I15" s="5">
        <v>246412</v>
      </c>
      <c r="J15" s="5">
        <v>0</v>
      </c>
      <c r="K15" t="s">
        <v>10</v>
      </c>
    </row>
    <row r="16" spans="1:12" x14ac:dyDescent="0.35">
      <c r="A16" s="3" t="s">
        <v>21</v>
      </c>
      <c r="B16" t="s">
        <v>25</v>
      </c>
      <c r="D16" t="s">
        <v>32</v>
      </c>
      <c r="F16" s="5">
        <v>267368</v>
      </c>
      <c r="G16" s="5">
        <v>267368</v>
      </c>
      <c r="H16" s="3" t="s">
        <v>23</v>
      </c>
      <c r="I16" s="5">
        <v>267368</v>
      </c>
      <c r="J16" s="5">
        <v>0</v>
      </c>
      <c r="K16" t="s">
        <v>10</v>
      </c>
    </row>
    <row r="17" spans="1:11" x14ac:dyDescent="0.35">
      <c r="A17" s="3">
        <v>8103418072</v>
      </c>
      <c r="B17" t="s">
        <v>26</v>
      </c>
      <c r="D17" t="s">
        <v>32</v>
      </c>
      <c r="F17" s="5">
        <v>31200</v>
      </c>
      <c r="G17" s="5">
        <v>31200</v>
      </c>
      <c r="H17" s="3" t="s">
        <v>20</v>
      </c>
      <c r="I17" s="5">
        <v>31200</v>
      </c>
      <c r="J17" s="5">
        <v>0</v>
      </c>
      <c r="K17" t="s">
        <v>10</v>
      </c>
    </row>
    <row r="18" spans="1:11" x14ac:dyDescent="0.35">
      <c r="A18" s="3">
        <v>8103460394</v>
      </c>
      <c r="B18" t="s">
        <v>27</v>
      </c>
      <c r="D18" t="s">
        <v>32</v>
      </c>
      <c r="E18" t="s">
        <v>19</v>
      </c>
      <c r="F18" s="5">
        <v>131750</v>
      </c>
      <c r="G18" s="5">
        <v>32937.5</v>
      </c>
      <c r="H18" s="3" t="s">
        <v>20</v>
      </c>
      <c r="I18" s="5">
        <v>32937.5</v>
      </c>
      <c r="K18" t="s">
        <v>10</v>
      </c>
    </row>
    <row r="19" spans="1:11" x14ac:dyDescent="0.35">
      <c r="A19" s="3">
        <v>8103491576</v>
      </c>
      <c r="B19" t="s">
        <v>28</v>
      </c>
      <c r="D19" t="s">
        <v>32</v>
      </c>
      <c r="E19" t="s">
        <v>19</v>
      </c>
      <c r="F19" s="5">
        <v>133710</v>
      </c>
      <c r="G19" s="5">
        <v>33427.5</v>
      </c>
      <c r="H19" s="3" t="s">
        <v>20</v>
      </c>
      <c r="I19" s="5">
        <v>35490</v>
      </c>
      <c r="J19" s="5">
        <v>27000</v>
      </c>
      <c r="K19" t="s">
        <v>11</v>
      </c>
    </row>
    <row r="20" spans="1:11" x14ac:dyDescent="0.35">
      <c r="A20" s="3" t="s">
        <v>29</v>
      </c>
      <c r="B20" t="s">
        <v>30</v>
      </c>
      <c r="D20" t="s">
        <v>32</v>
      </c>
      <c r="F20" s="5">
        <v>7425</v>
      </c>
      <c r="G20" s="5">
        <v>7425</v>
      </c>
      <c r="H20" s="3" t="s">
        <v>9</v>
      </c>
      <c r="J20" s="5">
        <v>7425</v>
      </c>
      <c r="K20" t="s">
        <v>11</v>
      </c>
    </row>
    <row r="21" spans="1:11" x14ac:dyDescent="0.35">
      <c r="A21" s="3">
        <v>8103431686</v>
      </c>
      <c r="B21" t="s">
        <v>33</v>
      </c>
      <c r="D21" t="s">
        <v>48</v>
      </c>
      <c r="F21" s="5">
        <v>28740</v>
      </c>
      <c r="G21" s="5">
        <v>28740</v>
      </c>
      <c r="H21" s="3" t="s">
        <v>34</v>
      </c>
      <c r="I21" s="5">
        <v>28740</v>
      </c>
      <c r="J21" s="5">
        <v>0</v>
      </c>
      <c r="K21" t="s">
        <v>10</v>
      </c>
    </row>
    <row r="22" spans="1:11" x14ac:dyDescent="0.35">
      <c r="A22" s="3">
        <v>8103503267</v>
      </c>
      <c r="B22" t="s">
        <v>35</v>
      </c>
      <c r="D22" t="s">
        <v>48</v>
      </c>
      <c r="F22" s="5">
        <v>5600</v>
      </c>
      <c r="G22" s="5">
        <v>1120</v>
      </c>
      <c r="H22" s="3" t="s">
        <v>36</v>
      </c>
      <c r="I22" s="5">
        <v>5600</v>
      </c>
      <c r="J22" s="5">
        <v>0</v>
      </c>
      <c r="K22" t="s">
        <v>11</v>
      </c>
    </row>
    <row r="23" spans="1:11" x14ac:dyDescent="0.35">
      <c r="A23" s="3">
        <v>8103454114</v>
      </c>
      <c r="B23" t="s">
        <v>14</v>
      </c>
      <c r="D23" t="s">
        <v>48</v>
      </c>
      <c r="E23" t="s">
        <v>15</v>
      </c>
      <c r="F23" s="5">
        <v>94650</v>
      </c>
      <c r="G23" s="5">
        <v>18930</v>
      </c>
      <c r="K23" t="s">
        <v>10</v>
      </c>
    </row>
    <row r="24" spans="1:11" x14ac:dyDescent="0.35">
      <c r="A24" s="3">
        <v>8103512477</v>
      </c>
      <c r="B24" t="s">
        <v>37</v>
      </c>
      <c r="D24" t="s">
        <v>48</v>
      </c>
      <c r="F24" s="5">
        <v>19160</v>
      </c>
      <c r="G24" s="5">
        <v>19160</v>
      </c>
      <c r="H24" s="3" t="s">
        <v>34</v>
      </c>
      <c r="I24" s="5">
        <v>19160</v>
      </c>
      <c r="J24" s="5">
        <v>510</v>
      </c>
      <c r="K24" t="s">
        <v>10</v>
      </c>
    </row>
    <row r="25" spans="1:11" x14ac:dyDescent="0.35">
      <c r="A25" s="3">
        <v>8103450898</v>
      </c>
      <c r="B25" t="s">
        <v>38</v>
      </c>
      <c r="D25" t="s">
        <v>48</v>
      </c>
      <c r="F25" s="5">
        <v>20400</v>
      </c>
      <c r="G25" s="5">
        <v>20400</v>
      </c>
      <c r="H25" s="3" t="s">
        <v>39</v>
      </c>
      <c r="I25" s="5">
        <v>20400</v>
      </c>
      <c r="J25" s="5">
        <v>0</v>
      </c>
      <c r="K25" t="s">
        <v>10</v>
      </c>
    </row>
    <row r="26" spans="1:11" x14ac:dyDescent="0.35">
      <c r="A26" s="3">
        <v>8103503115</v>
      </c>
      <c r="B26" t="s">
        <v>40</v>
      </c>
      <c r="D26" t="s">
        <v>48</v>
      </c>
      <c r="F26" s="5">
        <v>22950</v>
      </c>
      <c r="G26" s="5">
        <v>22950</v>
      </c>
      <c r="H26" s="3" t="s">
        <v>41</v>
      </c>
      <c r="I26" s="5">
        <v>21420</v>
      </c>
      <c r="J26" s="5">
        <v>1530</v>
      </c>
      <c r="K26" t="s">
        <v>10</v>
      </c>
    </row>
    <row r="27" spans="1:11" x14ac:dyDescent="0.35">
      <c r="A27" s="3" t="s">
        <v>42</v>
      </c>
      <c r="B27" t="s">
        <v>43</v>
      </c>
      <c r="D27" t="s">
        <v>48</v>
      </c>
      <c r="F27" s="5">
        <v>20400</v>
      </c>
      <c r="G27" s="5">
        <v>20400</v>
      </c>
      <c r="H27" s="3" t="s">
        <v>41</v>
      </c>
      <c r="J27" s="5">
        <v>20400</v>
      </c>
      <c r="K27" t="s">
        <v>10</v>
      </c>
    </row>
    <row r="28" spans="1:11" x14ac:dyDescent="0.35">
      <c r="A28" s="3" t="s">
        <v>44</v>
      </c>
      <c r="B28" t="s">
        <v>45</v>
      </c>
      <c r="D28" t="s">
        <v>48</v>
      </c>
      <c r="F28" s="5">
        <v>11975</v>
      </c>
      <c r="G28" s="5">
        <v>11975</v>
      </c>
      <c r="H28" s="3" t="s">
        <v>34</v>
      </c>
      <c r="J28" s="5">
        <v>11975</v>
      </c>
      <c r="K28" t="s">
        <v>10</v>
      </c>
    </row>
    <row r="29" spans="1:11" x14ac:dyDescent="0.35">
      <c r="A29" s="3">
        <v>8103512533</v>
      </c>
      <c r="B29" t="s">
        <v>17</v>
      </c>
      <c r="D29" t="s">
        <v>48</v>
      </c>
      <c r="E29" t="s">
        <v>15</v>
      </c>
      <c r="F29" s="5">
        <v>74450</v>
      </c>
      <c r="G29" s="5">
        <v>14890</v>
      </c>
      <c r="I29" s="5">
        <v>14890</v>
      </c>
      <c r="K29" t="s">
        <v>10</v>
      </c>
    </row>
    <row r="30" spans="1:11" x14ac:dyDescent="0.35">
      <c r="A30" s="3">
        <v>8103484676</v>
      </c>
      <c r="B30" t="s">
        <v>49</v>
      </c>
      <c r="D30" t="s">
        <v>54</v>
      </c>
      <c r="F30" s="5">
        <v>76740</v>
      </c>
      <c r="G30" s="5">
        <v>76740</v>
      </c>
      <c r="H30" s="3" t="s">
        <v>50</v>
      </c>
      <c r="I30" s="5">
        <v>76740</v>
      </c>
      <c r="J30" s="5">
        <v>0</v>
      </c>
      <c r="K30" t="s">
        <v>10</v>
      </c>
    </row>
    <row r="31" spans="1:11" x14ac:dyDescent="0.35">
      <c r="A31" s="3">
        <v>8103411502</v>
      </c>
      <c r="B31" t="s">
        <v>51</v>
      </c>
      <c r="D31" t="s">
        <v>54</v>
      </c>
      <c r="E31" t="s">
        <v>19</v>
      </c>
      <c r="F31" s="5">
        <v>26185</v>
      </c>
      <c r="G31" s="5">
        <v>6546.25</v>
      </c>
      <c r="H31" s="3" t="s">
        <v>20</v>
      </c>
      <c r="I31" s="5">
        <v>6546.25</v>
      </c>
      <c r="K31" t="s">
        <v>10</v>
      </c>
    </row>
    <row r="32" spans="1:11" x14ac:dyDescent="0.35">
      <c r="A32" s="3">
        <v>8103460394</v>
      </c>
      <c r="B32" t="s">
        <v>52</v>
      </c>
      <c r="D32" t="s">
        <v>54</v>
      </c>
      <c r="E32" t="s">
        <v>19</v>
      </c>
      <c r="F32" s="5">
        <v>131750</v>
      </c>
      <c r="G32" s="5">
        <v>32937.5</v>
      </c>
      <c r="H32" s="3" t="s">
        <v>20</v>
      </c>
      <c r="I32" s="5">
        <v>32937.5</v>
      </c>
      <c r="K32" t="s">
        <v>10</v>
      </c>
    </row>
    <row r="33" spans="1:11" x14ac:dyDescent="0.35">
      <c r="A33" s="3">
        <v>8103454114</v>
      </c>
      <c r="B33" t="s">
        <v>14</v>
      </c>
      <c r="D33" t="s">
        <v>54</v>
      </c>
      <c r="E33" t="s">
        <v>15</v>
      </c>
      <c r="F33" s="5">
        <v>94650</v>
      </c>
      <c r="G33" s="5">
        <v>18930</v>
      </c>
      <c r="H33" s="3" t="s">
        <v>16</v>
      </c>
      <c r="I33" s="5">
        <v>90475</v>
      </c>
      <c r="K33" t="s">
        <v>10</v>
      </c>
    </row>
    <row r="34" spans="1:11" x14ac:dyDescent="0.35">
      <c r="A34" s="3">
        <v>8103512533</v>
      </c>
      <c r="B34" t="s">
        <v>17</v>
      </c>
      <c r="D34" t="s">
        <v>54</v>
      </c>
      <c r="E34" t="s">
        <v>15</v>
      </c>
      <c r="F34" s="5">
        <v>74450</v>
      </c>
      <c r="G34" s="5">
        <v>14890</v>
      </c>
      <c r="H34" s="3" t="s">
        <v>16</v>
      </c>
      <c r="I34" s="5">
        <v>14890</v>
      </c>
      <c r="K34" t="s">
        <v>10</v>
      </c>
    </row>
    <row r="35" spans="1:11" x14ac:dyDescent="0.35">
      <c r="A35" s="3">
        <v>8103491576</v>
      </c>
      <c r="B35" t="s">
        <v>53</v>
      </c>
      <c r="D35" t="s">
        <v>54</v>
      </c>
      <c r="E35" t="s">
        <v>19</v>
      </c>
      <c r="F35" s="5">
        <v>133710</v>
      </c>
      <c r="G35" s="5">
        <v>33427.5</v>
      </c>
      <c r="H35" s="3" t="s">
        <v>20</v>
      </c>
      <c r="K35" t="s">
        <v>11</v>
      </c>
    </row>
    <row r="36" spans="1:11" x14ac:dyDescent="0.35">
      <c r="A36" s="3">
        <v>8103454114</v>
      </c>
      <c r="B36" t="s">
        <v>55</v>
      </c>
      <c r="D36" t="s">
        <v>58</v>
      </c>
      <c r="E36" t="s">
        <v>15</v>
      </c>
      <c r="F36" s="5">
        <v>94650</v>
      </c>
      <c r="G36" s="5">
        <v>18930</v>
      </c>
      <c r="H36" s="3" t="s">
        <v>16</v>
      </c>
      <c r="I36" s="5">
        <v>18930</v>
      </c>
      <c r="J36" s="5">
        <v>0</v>
      </c>
      <c r="K36" t="s">
        <v>10</v>
      </c>
    </row>
    <row r="37" spans="1:11" x14ac:dyDescent="0.35">
      <c r="A37" s="3">
        <v>8103460394</v>
      </c>
      <c r="B37" t="s">
        <v>56</v>
      </c>
      <c r="D37" t="s">
        <v>58</v>
      </c>
      <c r="E37" t="s">
        <v>19</v>
      </c>
      <c r="F37" s="5">
        <v>131750</v>
      </c>
      <c r="G37" s="5">
        <v>32937.5</v>
      </c>
      <c r="H37" s="3" t="s">
        <v>20</v>
      </c>
      <c r="I37" s="5">
        <v>32937.5</v>
      </c>
      <c r="J37" s="5">
        <v>0</v>
      </c>
      <c r="K37" t="s">
        <v>10</v>
      </c>
    </row>
    <row r="38" spans="1:11" x14ac:dyDescent="0.35">
      <c r="A38" s="3">
        <v>8103491576</v>
      </c>
      <c r="B38" t="s">
        <v>57</v>
      </c>
      <c r="D38" t="s">
        <v>58</v>
      </c>
      <c r="E38" t="s">
        <v>19</v>
      </c>
      <c r="F38" s="5">
        <v>133710</v>
      </c>
      <c r="G38" s="5">
        <v>33427.5</v>
      </c>
      <c r="H38" s="3" t="s">
        <v>20</v>
      </c>
      <c r="K38" t="s">
        <v>11</v>
      </c>
    </row>
    <row r="39" spans="1:11" x14ac:dyDescent="0.35">
      <c r="A39" s="3">
        <v>8103512533</v>
      </c>
      <c r="B39" t="s">
        <v>17</v>
      </c>
      <c r="D39" t="s">
        <v>58</v>
      </c>
      <c r="E39" t="s">
        <v>15</v>
      </c>
      <c r="F39" s="5">
        <v>74450</v>
      </c>
      <c r="G39" s="5">
        <v>14890</v>
      </c>
      <c r="H39" s="3" t="s">
        <v>16</v>
      </c>
      <c r="I39" s="5">
        <v>14890</v>
      </c>
      <c r="J39" s="5">
        <v>0</v>
      </c>
      <c r="K39" t="s">
        <v>10</v>
      </c>
    </row>
    <row r="40" spans="1:11" x14ac:dyDescent="0.35">
      <c r="A40" s="3">
        <v>8103411502</v>
      </c>
      <c r="B40" t="s">
        <v>18</v>
      </c>
      <c r="D40" t="s">
        <v>58</v>
      </c>
      <c r="E40" t="s">
        <v>19</v>
      </c>
      <c r="F40" s="5">
        <v>26185</v>
      </c>
      <c r="G40" s="5">
        <v>6546.25</v>
      </c>
      <c r="I40" s="5">
        <v>6546.25</v>
      </c>
      <c r="K40" t="s">
        <v>10</v>
      </c>
    </row>
    <row r="41" spans="1:11" x14ac:dyDescent="0.35">
      <c r="A41" s="3">
        <v>8103390812</v>
      </c>
      <c r="B41" t="s">
        <v>59</v>
      </c>
      <c r="D41" t="s">
        <v>65</v>
      </c>
      <c r="F41" s="5">
        <v>13781</v>
      </c>
      <c r="G41" s="5">
        <v>13871</v>
      </c>
      <c r="H41" s="3" t="s">
        <v>60</v>
      </c>
      <c r="I41" s="5">
        <v>13781</v>
      </c>
      <c r="J41" s="5">
        <v>0</v>
      </c>
      <c r="K41" t="s">
        <v>10</v>
      </c>
    </row>
    <row r="42" spans="1:11" x14ac:dyDescent="0.35">
      <c r="A42" s="3">
        <v>8103454114</v>
      </c>
      <c r="B42" t="s">
        <v>61</v>
      </c>
      <c r="D42" t="s">
        <v>65</v>
      </c>
      <c r="E42" t="s">
        <v>15</v>
      </c>
      <c r="F42" s="5">
        <v>94650</v>
      </c>
      <c r="G42" s="5">
        <v>18930</v>
      </c>
      <c r="H42" s="3" t="s">
        <v>16</v>
      </c>
      <c r="I42" s="5">
        <v>18930</v>
      </c>
      <c r="J42" s="5">
        <v>0</v>
      </c>
      <c r="K42" t="s">
        <v>10</v>
      </c>
    </row>
    <row r="43" spans="1:11" x14ac:dyDescent="0.35">
      <c r="A43" s="3">
        <v>8103411502</v>
      </c>
      <c r="B43" t="s">
        <v>62</v>
      </c>
      <c r="D43" t="s">
        <v>65</v>
      </c>
      <c r="E43" t="s">
        <v>19</v>
      </c>
      <c r="F43" s="5">
        <v>26185</v>
      </c>
      <c r="G43" s="5">
        <v>6546.25</v>
      </c>
      <c r="H43" s="3" t="s">
        <v>20</v>
      </c>
      <c r="I43" s="5">
        <v>6546.25</v>
      </c>
      <c r="J43" s="5">
        <v>0</v>
      </c>
      <c r="K43" t="s">
        <v>10</v>
      </c>
    </row>
    <row r="44" spans="1:11" x14ac:dyDescent="0.35">
      <c r="A44" s="3">
        <v>8103460394</v>
      </c>
      <c r="B44" t="s">
        <v>63</v>
      </c>
      <c r="D44" t="s">
        <v>65</v>
      </c>
      <c r="E44" t="s">
        <v>19</v>
      </c>
      <c r="F44" s="5">
        <v>131750</v>
      </c>
      <c r="G44" s="5">
        <v>32937.5</v>
      </c>
      <c r="H44" s="3" t="s">
        <v>20</v>
      </c>
      <c r="I44" s="5">
        <v>32937.5</v>
      </c>
      <c r="K44" t="s">
        <v>10</v>
      </c>
    </row>
    <row r="45" spans="1:11" x14ac:dyDescent="0.35">
      <c r="A45" s="3">
        <v>8103491576</v>
      </c>
      <c r="B45" t="s">
        <v>64</v>
      </c>
      <c r="D45" t="s">
        <v>65</v>
      </c>
      <c r="E45" t="s">
        <v>19</v>
      </c>
      <c r="F45" s="5">
        <v>133710</v>
      </c>
      <c r="G45" s="5">
        <v>33427.5</v>
      </c>
      <c r="H45" s="3" t="s">
        <v>20</v>
      </c>
      <c r="K45" t="s">
        <v>11</v>
      </c>
    </row>
    <row r="46" spans="1:11" x14ac:dyDescent="0.35">
      <c r="A46" s="3">
        <v>8103512533</v>
      </c>
      <c r="B46" t="s">
        <v>17</v>
      </c>
      <c r="D46" t="s">
        <v>65</v>
      </c>
      <c r="E46" t="s">
        <v>15</v>
      </c>
      <c r="F46" s="5">
        <v>74450</v>
      </c>
      <c r="G46" s="5">
        <v>14890</v>
      </c>
      <c r="H46" s="3" t="s">
        <v>16</v>
      </c>
      <c r="I46" s="5">
        <v>14890</v>
      </c>
      <c r="K46" t="s">
        <v>10</v>
      </c>
    </row>
    <row r="47" spans="1:11" x14ac:dyDescent="0.35">
      <c r="A47" s="3">
        <v>8103451390</v>
      </c>
      <c r="B47" t="s">
        <v>66</v>
      </c>
      <c r="D47" t="s">
        <v>77</v>
      </c>
      <c r="F47" s="5">
        <v>15995</v>
      </c>
      <c r="G47" s="5">
        <v>15995</v>
      </c>
      <c r="H47" s="3" t="s">
        <v>67</v>
      </c>
      <c r="I47" s="5">
        <v>14190</v>
      </c>
      <c r="J47" s="5">
        <v>1805</v>
      </c>
      <c r="K47" t="s">
        <v>11</v>
      </c>
    </row>
    <row r="48" spans="1:11" x14ac:dyDescent="0.35">
      <c r="A48" s="3">
        <v>8103497818</v>
      </c>
      <c r="B48" t="s">
        <v>68</v>
      </c>
      <c r="D48" t="s">
        <v>77</v>
      </c>
      <c r="F48" s="5">
        <v>46910</v>
      </c>
      <c r="G48" s="5">
        <v>46910</v>
      </c>
      <c r="H48" s="3" t="s">
        <v>67</v>
      </c>
      <c r="I48" s="5">
        <v>27360.63</v>
      </c>
      <c r="J48" s="5">
        <v>19549.37</v>
      </c>
      <c r="K48" t="s">
        <v>11</v>
      </c>
    </row>
    <row r="49" spans="1:12" x14ac:dyDescent="0.35">
      <c r="B49" t="s">
        <v>69</v>
      </c>
      <c r="D49" t="s">
        <v>77</v>
      </c>
      <c r="F49" s="5">
        <v>27200</v>
      </c>
      <c r="G49" s="5">
        <v>27200</v>
      </c>
      <c r="H49" s="3" t="s">
        <v>70</v>
      </c>
      <c r="J49" s="5">
        <v>17456.669999999998</v>
      </c>
    </row>
    <row r="50" spans="1:12" x14ac:dyDescent="0.35">
      <c r="A50" s="3">
        <v>8103460433</v>
      </c>
      <c r="B50" t="s">
        <v>151</v>
      </c>
      <c r="C50" t="s">
        <v>149</v>
      </c>
      <c r="D50" t="s">
        <v>78</v>
      </c>
      <c r="E50" t="s">
        <v>12</v>
      </c>
      <c r="F50" s="5">
        <v>39200</v>
      </c>
      <c r="G50" s="5">
        <v>19600</v>
      </c>
      <c r="H50" s="3" t="s">
        <v>13</v>
      </c>
      <c r="I50" s="5">
        <v>19600</v>
      </c>
      <c r="J50" s="5">
        <v>0</v>
      </c>
      <c r="K50" t="s">
        <v>10</v>
      </c>
    </row>
    <row r="51" spans="1:12" x14ac:dyDescent="0.35">
      <c r="A51" s="3">
        <v>8103447251</v>
      </c>
      <c r="B51" t="s">
        <v>71</v>
      </c>
      <c r="D51" t="s">
        <v>78</v>
      </c>
      <c r="F51" s="5">
        <v>17800</v>
      </c>
      <c r="G51" s="5">
        <v>17800</v>
      </c>
      <c r="H51" s="3" t="s">
        <v>34</v>
      </c>
      <c r="I51" s="5">
        <v>17800</v>
      </c>
      <c r="K51" t="s">
        <v>10</v>
      </c>
    </row>
    <row r="52" spans="1:12" x14ac:dyDescent="0.35">
      <c r="A52" s="3">
        <v>8103503717</v>
      </c>
      <c r="B52" t="s">
        <v>72</v>
      </c>
      <c r="D52" t="s">
        <v>78</v>
      </c>
      <c r="F52" s="5">
        <v>21560</v>
      </c>
      <c r="G52" s="5">
        <v>21560</v>
      </c>
      <c r="H52" s="3" t="s">
        <v>34</v>
      </c>
      <c r="I52" s="5">
        <v>9460</v>
      </c>
      <c r="J52" s="5">
        <v>12100</v>
      </c>
      <c r="K52" t="s">
        <v>11</v>
      </c>
    </row>
    <row r="53" spans="1:12" x14ac:dyDescent="0.35">
      <c r="A53" s="3">
        <v>8103506969</v>
      </c>
      <c r="B53" t="s">
        <v>153</v>
      </c>
      <c r="C53" t="s">
        <v>152</v>
      </c>
      <c r="D53" t="s">
        <v>32</v>
      </c>
      <c r="E53" t="s">
        <v>12</v>
      </c>
      <c r="F53" s="5">
        <v>24620</v>
      </c>
      <c r="G53" s="5">
        <v>15500</v>
      </c>
      <c r="H53" s="3" t="s">
        <v>13</v>
      </c>
    </row>
    <row r="54" spans="1:12" x14ac:dyDescent="0.35">
      <c r="A54" s="3">
        <v>8103506969</v>
      </c>
      <c r="B54" t="s">
        <v>153</v>
      </c>
      <c r="C54" t="s">
        <v>149</v>
      </c>
      <c r="D54" t="s">
        <v>78</v>
      </c>
      <c r="E54" t="s">
        <v>12</v>
      </c>
      <c r="F54" s="5">
        <v>24620</v>
      </c>
      <c r="G54" s="5">
        <v>12310</v>
      </c>
      <c r="H54" s="3" t="s">
        <v>13</v>
      </c>
      <c r="I54" s="5">
        <v>19970</v>
      </c>
      <c r="J54" s="5">
        <v>4650</v>
      </c>
      <c r="K54" t="s">
        <v>11</v>
      </c>
    </row>
    <row r="55" spans="1:12" x14ac:dyDescent="0.35">
      <c r="A55" s="3" t="s">
        <v>73</v>
      </c>
      <c r="B55" t="s">
        <v>74</v>
      </c>
      <c r="D55" t="s">
        <v>78</v>
      </c>
      <c r="F55" s="5">
        <v>161600</v>
      </c>
      <c r="G55" s="5">
        <v>161600</v>
      </c>
      <c r="H55" s="3" t="s">
        <v>75</v>
      </c>
      <c r="I55" s="5">
        <v>64640</v>
      </c>
      <c r="J55" s="5">
        <v>96960</v>
      </c>
      <c r="K55" t="s">
        <v>11</v>
      </c>
    </row>
    <row r="56" spans="1:12" x14ac:dyDescent="0.35">
      <c r="A56" s="3">
        <v>8103418071</v>
      </c>
      <c r="B56" t="s">
        <v>154</v>
      </c>
      <c r="C56" t="s">
        <v>149</v>
      </c>
      <c r="D56" t="s">
        <v>78</v>
      </c>
      <c r="E56" t="s">
        <v>76</v>
      </c>
      <c r="F56" s="5">
        <v>29400</v>
      </c>
      <c r="G56" s="5">
        <v>14400</v>
      </c>
      <c r="H56" s="3" t="s">
        <v>13</v>
      </c>
      <c r="I56" s="5">
        <v>14400</v>
      </c>
      <c r="J56" s="5">
        <v>0</v>
      </c>
      <c r="K56" t="s">
        <v>10</v>
      </c>
    </row>
    <row r="57" spans="1:12" x14ac:dyDescent="0.35">
      <c r="A57" s="3">
        <v>8103500571</v>
      </c>
      <c r="B57" t="s">
        <v>79</v>
      </c>
      <c r="D57" t="s">
        <v>81</v>
      </c>
      <c r="F57" s="5">
        <v>196992.05</v>
      </c>
      <c r="G57" s="5">
        <v>196992.05</v>
      </c>
      <c r="I57" s="5">
        <v>196992.05</v>
      </c>
      <c r="J57" s="5">
        <v>0</v>
      </c>
      <c r="K57" t="s">
        <v>10</v>
      </c>
    </row>
    <row r="58" spans="1:12" x14ac:dyDescent="0.35">
      <c r="A58" s="3">
        <v>8103418071</v>
      </c>
      <c r="B58" t="s">
        <v>80</v>
      </c>
      <c r="C58" t="s">
        <v>152</v>
      </c>
      <c r="D58" t="s">
        <v>81</v>
      </c>
      <c r="E58" t="s">
        <v>76</v>
      </c>
      <c r="F58" s="5">
        <v>29400</v>
      </c>
      <c r="G58" s="5">
        <v>15000</v>
      </c>
      <c r="H58" s="3" t="s">
        <v>13</v>
      </c>
      <c r="I58" s="5">
        <v>15000</v>
      </c>
      <c r="J58" s="5">
        <v>0</v>
      </c>
      <c r="K58" t="s">
        <v>10</v>
      </c>
    </row>
    <row r="59" spans="1:12" x14ac:dyDescent="0.35">
      <c r="A59" s="3" t="s">
        <v>82</v>
      </c>
      <c r="B59" t="s">
        <v>83</v>
      </c>
      <c r="D59" t="s">
        <v>89</v>
      </c>
      <c r="F59" s="5">
        <v>72310</v>
      </c>
      <c r="G59" s="5">
        <v>72310</v>
      </c>
      <c r="H59" s="3" t="s">
        <v>84</v>
      </c>
      <c r="I59" s="5">
        <v>72310</v>
      </c>
      <c r="J59" s="5">
        <v>0</v>
      </c>
      <c r="K59" t="s">
        <v>10</v>
      </c>
    </row>
    <row r="60" spans="1:12" x14ac:dyDescent="0.35">
      <c r="A60" s="3" t="s">
        <v>82</v>
      </c>
      <c r="B60" t="s">
        <v>85</v>
      </c>
      <c r="D60" t="s">
        <v>89</v>
      </c>
      <c r="F60" s="5">
        <v>16290</v>
      </c>
      <c r="G60" s="5">
        <v>16290</v>
      </c>
      <c r="H60" s="3" t="s">
        <v>84</v>
      </c>
      <c r="J60" s="5">
        <v>16290</v>
      </c>
      <c r="K60" t="s">
        <v>10</v>
      </c>
    </row>
    <row r="61" spans="1:12" x14ac:dyDescent="0.35">
      <c r="A61" s="3" t="s">
        <v>82</v>
      </c>
      <c r="B61" t="s">
        <v>86</v>
      </c>
      <c r="D61" t="s">
        <v>89</v>
      </c>
      <c r="F61" s="5">
        <v>13700</v>
      </c>
      <c r="G61" s="5">
        <v>13700</v>
      </c>
      <c r="H61" s="3" t="s">
        <v>84</v>
      </c>
      <c r="J61" s="5">
        <v>13700</v>
      </c>
      <c r="K61" t="s">
        <v>11</v>
      </c>
    </row>
    <row r="62" spans="1:12" x14ac:dyDescent="0.35">
      <c r="A62" s="3">
        <v>8103491576</v>
      </c>
      <c r="B62" t="s">
        <v>87</v>
      </c>
      <c r="D62" t="s">
        <v>89</v>
      </c>
      <c r="F62" s="5">
        <v>133710</v>
      </c>
      <c r="G62" s="5">
        <v>21000</v>
      </c>
      <c r="H62" s="3" t="s">
        <v>20</v>
      </c>
      <c r="K62" t="s">
        <v>11</v>
      </c>
      <c r="L62" s="5" t="s">
        <v>88</v>
      </c>
    </row>
    <row r="63" spans="1:12" x14ac:dyDescent="0.35">
      <c r="A63" s="3">
        <v>8103421712</v>
      </c>
      <c r="B63" t="s">
        <v>90</v>
      </c>
      <c r="D63" t="s">
        <v>106</v>
      </c>
      <c r="E63" t="s">
        <v>91</v>
      </c>
      <c r="F63" s="5">
        <v>28000</v>
      </c>
      <c r="G63" s="5">
        <v>14000</v>
      </c>
      <c r="H63" s="3" t="s">
        <v>92</v>
      </c>
      <c r="I63" s="5">
        <v>14000</v>
      </c>
      <c r="K63" t="s">
        <v>10</v>
      </c>
    </row>
    <row r="64" spans="1:12" x14ac:dyDescent="0.35">
      <c r="A64" s="3">
        <v>8103472111</v>
      </c>
      <c r="B64" t="s">
        <v>93</v>
      </c>
      <c r="D64" t="s">
        <v>106</v>
      </c>
      <c r="F64" s="5">
        <v>4562</v>
      </c>
      <c r="G64" s="5">
        <v>4562</v>
      </c>
      <c r="H64" s="3" t="s">
        <v>94</v>
      </c>
      <c r="I64" s="5">
        <v>4562</v>
      </c>
      <c r="K64" t="s">
        <v>10</v>
      </c>
    </row>
    <row r="65" spans="1:11" x14ac:dyDescent="0.35">
      <c r="A65" s="3">
        <v>8103510564</v>
      </c>
      <c r="B65" t="s">
        <v>95</v>
      </c>
      <c r="D65" t="s">
        <v>106</v>
      </c>
      <c r="E65" t="s">
        <v>91</v>
      </c>
      <c r="F65" s="5">
        <v>17500</v>
      </c>
      <c r="G65" s="5">
        <v>8750</v>
      </c>
      <c r="H65" s="3" t="s">
        <v>92</v>
      </c>
      <c r="I65" s="5">
        <v>8750</v>
      </c>
      <c r="J65" s="5">
        <v>4550</v>
      </c>
      <c r="K65" t="s">
        <v>11</v>
      </c>
    </row>
    <row r="66" spans="1:11" x14ac:dyDescent="0.35">
      <c r="A66" s="3">
        <v>8103472086</v>
      </c>
      <c r="B66" t="s">
        <v>96</v>
      </c>
      <c r="D66" t="s">
        <v>106</v>
      </c>
      <c r="E66" t="s">
        <v>91</v>
      </c>
      <c r="F66" s="5">
        <v>25140</v>
      </c>
      <c r="G66" s="5">
        <v>1160</v>
      </c>
      <c r="H66" s="3" t="s">
        <v>97</v>
      </c>
      <c r="I66" s="5">
        <v>1160</v>
      </c>
      <c r="J66" s="5">
        <v>3256.6666666666665</v>
      </c>
      <c r="K66" t="s">
        <v>11</v>
      </c>
    </row>
    <row r="67" spans="1:11" x14ac:dyDescent="0.35">
      <c r="A67" s="3">
        <v>8103485729</v>
      </c>
      <c r="B67" t="s">
        <v>98</v>
      </c>
      <c r="D67" t="s">
        <v>106</v>
      </c>
      <c r="E67" t="s">
        <v>99</v>
      </c>
      <c r="F67" s="5">
        <v>37600</v>
      </c>
      <c r="G67" s="5">
        <v>12220</v>
      </c>
      <c r="H67" s="3" t="s">
        <v>39</v>
      </c>
      <c r="I67" s="5">
        <v>12220</v>
      </c>
      <c r="J67" s="5">
        <v>0</v>
      </c>
      <c r="K67" t="s">
        <v>10</v>
      </c>
    </row>
    <row r="68" spans="1:11" x14ac:dyDescent="0.35">
      <c r="A68" s="3" t="s">
        <v>100</v>
      </c>
      <c r="B68" t="s">
        <v>101</v>
      </c>
      <c r="D68" t="s">
        <v>106</v>
      </c>
      <c r="F68" s="5">
        <v>452610</v>
      </c>
      <c r="G68" s="5">
        <v>452610</v>
      </c>
      <c r="H68" s="3" t="s">
        <v>94</v>
      </c>
      <c r="I68" s="5">
        <v>244460</v>
      </c>
      <c r="J68" s="5">
        <v>208150</v>
      </c>
      <c r="K68" t="s">
        <v>11</v>
      </c>
    </row>
    <row r="69" spans="1:11" x14ac:dyDescent="0.35">
      <c r="A69" s="3">
        <v>8103499126</v>
      </c>
      <c r="B69" t="s">
        <v>102</v>
      </c>
      <c r="D69" t="s">
        <v>106</v>
      </c>
      <c r="E69" t="s">
        <v>99</v>
      </c>
      <c r="F69" s="5">
        <v>26742</v>
      </c>
      <c r="G69" s="5">
        <v>8824.86</v>
      </c>
      <c r="H69" s="3" t="s">
        <v>103</v>
      </c>
      <c r="I69" s="5">
        <v>8824.86</v>
      </c>
      <c r="J69" s="5">
        <v>0</v>
      </c>
      <c r="K69" t="s">
        <v>10</v>
      </c>
    </row>
    <row r="70" spans="1:11" x14ac:dyDescent="0.35">
      <c r="A70" s="3">
        <v>8103477319</v>
      </c>
      <c r="B70" t="s">
        <v>104</v>
      </c>
      <c r="D70" t="s">
        <v>106</v>
      </c>
      <c r="E70" t="s">
        <v>99</v>
      </c>
      <c r="F70" s="5">
        <v>26742</v>
      </c>
      <c r="G70" s="5">
        <v>8824.86</v>
      </c>
      <c r="H70" s="3" t="s">
        <v>105</v>
      </c>
      <c r="I70" s="5">
        <v>8824.86</v>
      </c>
      <c r="J70" s="5">
        <v>0</v>
      </c>
      <c r="K70" t="s">
        <v>10</v>
      </c>
    </row>
    <row r="71" spans="1:11" x14ac:dyDescent="0.35">
      <c r="A71" s="3">
        <v>8103421712</v>
      </c>
      <c r="B71" t="s">
        <v>90</v>
      </c>
      <c r="D71" t="s">
        <v>110</v>
      </c>
      <c r="E71" t="s">
        <v>91</v>
      </c>
      <c r="F71" s="5">
        <v>28000</v>
      </c>
      <c r="G71" s="5">
        <v>14000</v>
      </c>
      <c r="H71" s="3" t="s">
        <v>92</v>
      </c>
      <c r="I71" s="5">
        <v>14000</v>
      </c>
      <c r="J71" s="5">
        <v>0</v>
      </c>
      <c r="K71" t="s">
        <v>10</v>
      </c>
    </row>
    <row r="72" spans="1:11" x14ac:dyDescent="0.35">
      <c r="A72" s="3">
        <v>8103510564</v>
      </c>
      <c r="B72" t="s">
        <v>95</v>
      </c>
      <c r="D72" t="s">
        <v>110</v>
      </c>
      <c r="E72" t="s">
        <v>91</v>
      </c>
      <c r="F72" s="5">
        <v>17500</v>
      </c>
      <c r="G72" s="5">
        <v>8750</v>
      </c>
      <c r="H72" s="3" t="s">
        <v>92</v>
      </c>
      <c r="I72" s="5">
        <v>8750</v>
      </c>
      <c r="J72" s="5">
        <v>4550</v>
      </c>
      <c r="K72" t="s">
        <v>11</v>
      </c>
    </row>
    <row r="73" spans="1:11" x14ac:dyDescent="0.35">
      <c r="A73" s="3">
        <v>8103472086</v>
      </c>
      <c r="B73" t="s">
        <v>96</v>
      </c>
      <c r="D73" t="s">
        <v>110</v>
      </c>
      <c r="E73" t="s">
        <v>91</v>
      </c>
      <c r="F73" s="5">
        <v>25140</v>
      </c>
      <c r="G73" s="5">
        <v>4350</v>
      </c>
      <c r="H73" s="3" t="s">
        <v>97</v>
      </c>
      <c r="I73" s="5">
        <v>4350</v>
      </c>
      <c r="J73" s="5">
        <v>3256.6666666666665</v>
      </c>
      <c r="K73" t="s">
        <v>11</v>
      </c>
    </row>
    <row r="74" spans="1:11" x14ac:dyDescent="0.35">
      <c r="A74" s="3">
        <v>8103485729</v>
      </c>
      <c r="B74" t="s">
        <v>98</v>
      </c>
      <c r="D74" t="s">
        <v>110</v>
      </c>
      <c r="E74" t="s">
        <v>99</v>
      </c>
      <c r="F74" s="5">
        <v>37600</v>
      </c>
      <c r="G74" s="5">
        <v>12220</v>
      </c>
      <c r="H74" s="3" t="s">
        <v>39</v>
      </c>
      <c r="I74" s="5">
        <v>12220</v>
      </c>
      <c r="J74" s="5">
        <v>0</v>
      </c>
      <c r="K74" t="s">
        <v>10</v>
      </c>
    </row>
    <row r="75" spans="1:11" x14ac:dyDescent="0.35">
      <c r="A75" s="3" t="s">
        <v>107</v>
      </c>
      <c r="B75" t="s">
        <v>108</v>
      </c>
      <c r="D75" t="s">
        <v>110</v>
      </c>
      <c r="F75" s="5">
        <v>510407</v>
      </c>
      <c r="G75" s="5">
        <v>510407</v>
      </c>
      <c r="H75" s="3" t="s">
        <v>109</v>
      </c>
      <c r="I75" s="5">
        <v>361404</v>
      </c>
      <c r="J75" s="5">
        <v>149003</v>
      </c>
      <c r="K75" t="s">
        <v>11</v>
      </c>
    </row>
    <row r="76" spans="1:11" x14ac:dyDescent="0.35">
      <c r="A76" s="3">
        <v>8103499126</v>
      </c>
      <c r="B76" t="s">
        <v>102</v>
      </c>
      <c r="D76" t="s">
        <v>110</v>
      </c>
      <c r="E76" t="s">
        <v>99</v>
      </c>
      <c r="F76" s="5">
        <v>26742</v>
      </c>
      <c r="G76" s="5">
        <v>8824.86</v>
      </c>
      <c r="H76" s="3" t="s">
        <v>105</v>
      </c>
      <c r="I76" s="5">
        <v>8824.86</v>
      </c>
      <c r="J76" s="5">
        <v>0</v>
      </c>
      <c r="K76" t="s">
        <v>10</v>
      </c>
    </row>
    <row r="77" spans="1:11" x14ac:dyDescent="0.35">
      <c r="A77" s="3">
        <v>8103477319</v>
      </c>
      <c r="B77" t="s">
        <v>104</v>
      </c>
      <c r="D77" t="s">
        <v>110</v>
      </c>
      <c r="E77" t="s">
        <v>99</v>
      </c>
      <c r="F77" s="5">
        <v>26742</v>
      </c>
      <c r="G77" s="5">
        <v>8824.86</v>
      </c>
      <c r="H77" s="3" t="s">
        <v>105</v>
      </c>
      <c r="I77" s="5">
        <v>8824.86</v>
      </c>
      <c r="J77" s="5">
        <v>0</v>
      </c>
      <c r="K77" t="s">
        <v>10</v>
      </c>
    </row>
    <row r="78" spans="1:11" x14ac:dyDescent="0.35">
      <c r="A78" s="3">
        <v>8103499922</v>
      </c>
      <c r="B78" t="s">
        <v>111</v>
      </c>
      <c r="D78" t="s">
        <v>137</v>
      </c>
      <c r="F78" s="5">
        <v>90505</v>
      </c>
      <c r="G78" s="5">
        <v>90505</v>
      </c>
      <c r="H78" s="3" t="s">
        <v>112</v>
      </c>
      <c r="I78" s="5">
        <v>90505</v>
      </c>
      <c r="J78" s="5">
        <v>0</v>
      </c>
      <c r="K78" t="s">
        <v>10</v>
      </c>
    </row>
    <row r="79" spans="1:11" x14ac:dyDescent="0.35">
      <c r="A79" s="3">
        <v>8103445853</v>
      </c>
      <c r="B79" t="s">
        <v>113</v>
      </c>
      <c r="D79" t="s">
        <v>137</v>
      </c>
      <c r="F79" s="5">
        <v>40440</v>
      </c>
      <c r="G79" s="5">
        <v>40440</v>
      </c>
      <c r="H79" s="3" t="s">
        <v>114</v>
      </c>
      <c r="I79" s="5">
        <v>40440</v>
      </c>
      <c r="J79" s="5">
        <v>0</v>
      </c>
      <c r="K79" t="s">
        <v>10</v>
      </c>
    </row>
    <row r="80" spans="1:11" x14ac:dyDescent="0.35">
      <c r="A80" s="3">
        <v>8103482972</v>
      </c>
      <c r="B80" t="s">
        <v>115</v>
      </c>
      <c r="D80" t="s">
        <v>137</v>
      </c>
      <c r="F80" s="5">
        <v>59800</v>
      </c>
      <c r="G80" s="5">
        <v>59800</v>
      </c>
      <c r="H80" s="3" t="s">
        <v>114</v>
      </c>
      <c r="I80" s="5">
        <v>59800</v>
      </c>
      <c r="J80" s="5">
        <v>0</v>
      </c>
      <c r="K80" t="s">
        <v>10</v>
      </c>
    </row>
    <row r="81" spans="1:11" x14ac:dyDescent="0.35">
      <c r="A81" s="3">
        <v>8103465304</v>
      </c>
      <c r="B81" t="s">
        <v>116</v>
      </c>
      <c r="D81" t="s">
        <v>137</v>
      </c>
      <c r="F81" s="5">
        <v>53820</v>
      </c>
      <c r="G81" s="5">
        <v>53820</v>
      </c>
      <c r="H81" s="3" t="s">
        <v>117</v>
      </c>
      <c r="I81" s="5">
        <v>53820</v>
      </c>
      <c r="J81" s="5">
        <v>0</v>
      </c>
      <c r="K81" t="s">
        <v>10</v>
      </c>
    </row>
    <row r="82" spans="1:11" x14ac:dyDescent="0.35">
      <c r="A82" s="3">
        <v>8103512467</v>
      </c>
      <c r="B82" t="s">
        <v>118</v>
      </c>
      <c r="D82" t="s">
        <v>137</v>
      </c>
      <c r="F82" s="5">
        <v>15870</v>
      </c>
      <c r="G82" s="5">
        <v>15870</v>
      </c>
      <c r="H82" s="3" t="s">
        <v>117</v>
      </c>
      <c r="I82" s="5">
        <v>2760</v>
      </c>
      <c r="J82" s="5">
        <v>13110</v>
      </c>
      <c r="K82" t="s">
        <v>11</v>
      </c>
    </row>
    <row r="83" spans="1:11" x14ac:dyDescent="0.35">
      <c r="A83" s="3">
        <v>8103411426</v>
      </c>
      <c r="B83" t="s">
        <v>119</v>
      </c>
      <c r="D83" t="s">
        <v>137</v>
      </c>
      <c r="F83" s="5">
        <v>8570</v>
      </c>
      <c r="G83" s="5">
        <v>8570</v>
      </c>
      <c r="H83" s="3" t="s">
        <v>120</v>
      </c>
      <c r="I83" s="5">
        <v>8570</v>
      </c>
      <c r="J83" s="5">
        <v>0</v>
      </c>
      <c r="K83" t="s">
        <v>10</v>
      </c>
    </row>
    <row r="84" spans="1:11" x14ac:dyDescent="0.35">
      <c r="A84" s="3">
        <v>8103442916</v>
      </c>
      <c r="B84" t="s">
        <v>121</v>
      </c>
      <c r="D84" t="s">
        <v>137</v>
      </c>
      <c r="F84" s="5">
        <v>12470</v>
      </c>
      <c r="G84" s="5">
        <v>12470</v>
      </c>
      <c r="H84" s="3" t="s">
        <v>122</v>
      </c>
      <c r="I84" s="5">
        <v>12470</v>
      </c>
      <c r="J84" s="5">
        <v>0</v>
      </c>
      <c r="K84" t="s">
        <v>10</v>
      </c>
    </row>
    <row r="85" spans="1:11" x14ac:dyDescent="0.35">
      <c r="A85" s="3">
        <v>8103472094</v>
      </c>
      <c r="B85" t="s">
        <v>123</v>
      </c>
      <c r="D85" t="s">
        <v>137</v>
      </c>
      <c r="F85" s="5">
        <v>22750</v>
      </c>
      <c r="G85" s="5">
        <v>22750</v>
      </c>
      <c r="H85" s="3" t="s">
        <v>122</v>
      </c>
      <c r="I85" s="5">
        <v>11900</v>
      </c>
      <c r="J85" s="5">
        <v>10850</v>
      </c>
      <c r="K85" t="s">
        <v>11</v>
      </c>
    </row>
    <row r="86" spans="1:11" x14ac:dyDescent="0.35">
      <c r="A86" s="3">
        <v>8103499126</v>
      </c>
      <c r="B86" t="s">
        <v>102</v>
      </c>
      <c r="D86" t="s">
        <v>137</v>
      </c>
      <c r="E86" t="s">
        <v>99</v>
      </c>
      <c r="F86" s="5">
        <v>26742</v>
      </c>
      <c r="G86" s="5">
        <v>8824.86</v>
      </c>
      <c r="H86" s="3" t="s">
        <v>103</v>
      </c>
      <c r="I86" s="5">
        <v>8824.86</v>
      </c>
      <c r="J86" s="5">
        <v>0</v>
      </c>
      <c r="K86" t="s">
        <v>10</v>
      </c>
    </row>
    <row r="87" spans="1:11" x14ac:dyDescent="0.35">
      <c r="A87" s="3">
        <v>8103477319</v>
      </c>
      <c r="B87" t="s">
        <v>104</v>
      </c>
      <c r="D87" t="s">
        <v>137</v>
      </c>
      <c r="E87" t="s">
        <v>99</v>
      </c>
      <c r="F87" s="5">
        <v>26742</v>
      </c>
      <c r="G87" s="5">
        <v>8824.86</v>
      </c>
      <c r="H87" s="3" t="s">
        <v>105</v>
      </c>
      <c r="I87" s="5">
        <v>8824.86</v>
      </c>
      <c r="J87" s="5">
        <v>0</v>
      </c>
      <c r="K87" t="s">
        <v>10</v>
      </c>
    </row>
    <row r="88" spans="1:11" x14ac:dyDescent="0.35">
      <c r="A88" s="3">
        <v>8103472086</v>
      </c>
      <c r="B88" t="s">
        <v>124</v>
      </c>
      <c r="D88" t="s">
        <v>137</v>
      </c>
      <c r="F88" s="5">
        <v>25140</v>
      </c>
      <c r="G88" s="5">
        <v>7830</v>
      </c>
      <c r="H88" s="3" t="s">
        <v>97</v>
      </c>
      <c r="I88" s="5">
        <v>7830</v>
      </c>
      <c r="J88" s="5">
        <v>3256.6666666666665</v>
      </c>
      <c r="K88" t="s">
        <v>11</v>
      </c>
    </row>
    <row r="89" spans="1:11" x14ac:dyDescent="0.35">
      <c r="A89" s="3">
        <v>8103485729</v>
      </c>
      <c r="B89" t="s">
        <v>125</v>
      </c>
      <c r="D89" t="s">
        <v>137</v>
      </c>
      <c r="E89" t="s">
        <v>99</v>
      </c>
      <c r="F89" s="5">
        <v>37600</v>
      </c>
      <c r="G89" s="5">
        <v>12220</v>
      </c>
      <c r="H89" s="3" t="s">
        <v>39</v>
      </c>
      <c r="I89" s="5">
        <v>12220</v>
      </c>
      <c r="J89" s="5">
        <v>0</v>
      </c>
      <c r="K89" t="s">
        <v>10</v>
      </c>
    </row>
    <row r="90" spans="1:11" x14ac:dyDescent="0.35">
      <c r="A90" s="3">
        <v>8103503761</v>
      </c>
      <c r="B90" t="s">
        <v>126</v>
      </c>
      <c r="D90" t="s">
        <v>137</v>
      </c>
      <c r="F90" s="5">
        <v>18850</v>
      </c>
      <c r="G90" s="5">
        <v>18850</v>
      </c>
      <c r="H90" s="3" t="s">
        <v>122</v>
      </c>
      <c r="I90" s="5">
        <v>6525</v>
      </c>
      <c r="J90" s="5">
        <v>12325</v>
      </c>
      <c r="K90" t="s">
        <v>11</v>
      </c>
    </row>
    <row r="91" spans="1:11" x14ac:dyDescent="0.35">
      <c r="A91" s="3">
        <v>8103511932</v>
      </c>
      <c r="B91" t="s">
        <v>127</v>
      </c>
      <c r="D91" t="s">
        <v>137</v>
      </c>
      <c r="F91" s="5">
        <v>111217</v>
      </c>
      <c r="G91" s="5">
        <v>111217</v>
      </c>
      <c r="H91" s="3" t="s">
        <v>128</v>
      </c>
      <c r="I91" s="5">
        <v>48224</v>
      </c>
      <c r="J91" s="5">
        <v>62993</v>
      </c>
      <c r="K91" t="s">
        <v>11</v>
      </c>
    </row>
    <row r="92" spans="1:11" x14ac:dyDescent="0.35">
      <c r="A92" s="3">
        <v>8103512552</v>
      </c>
      <c r="B92" t="s">
        <v>129</v>
      </c>
      <c r="D92" t="s">
        <v>137</v>
      </c>
      <c r="F92" s="5">
        <v>26742</v>
      </c>
      <c r="G92" s="5">
        <v>26742</v>
      </c>
      <c r="H92" s="3" t="s">
        <v>105</v>
      </c>
      <c r="I92" s="5">
        <v>13371</v>
      </c>
      <c r="J92" s="5">
        <v>13371</v>
      </c>
      <c r="K92" t="s">
        <v>11</v>
      </c>
    </row>
    <row r="93" spans="1:11" x14ac:dyDescent="0.35">
      <c r="A93" s="3" t="s">
        <v>130</v>
      </c>
      <c r="B93" t="s">
        <v>131</v>
      </c>
      <c r="D93" t="s">
        <v>137</v>
      </c>
      <c r="F93" s="5">
        <v>27600</v>
      </c>
      <c r="G93" s="5">
        <v>27600</v>
      </c>
      <c r="H93" s="3" t="s">
        <v>117</v>
      </c>
    </row>
    <row r="94" spans="1:11" x14ac:dyDescent="0.35">
      <c r="A94" s="3" t="s">
        <v>132</v>
      </c>
      <c r="B94" t="s">
        <v>133</v>
      </c>
      <c r="D94" t="s">
        <v>137</v>
      </c>
      <c r="F94" s="5">
        <v>28750</v>
      </c>
      <c r="G94" s="5">
        <v>28750</v>
      </c>
      <c r="H94" s="3" t="s">
        <v>114</v>
      </c>
    </row>
    <row r="95" spans="1:11" x14ac:dyDescent="0.35">
      <c r="A95" s="3" t="s">
        <v>134</v>
      </c>
      <c r="B95" t="s">
        <v>135</v>
      </c>
      <c r="D95" t="s">
        <v>137</v>
      </c>
      <c r="F95" s="5">
        <v>15194.32</v>
      </c>
      <c r="G95" s="5">
        <v>15194.32</v>
      </c>
      <c r="H95" s="3" t="s">
        <v>105</v>
      </c>
    </row>
    <row r="96" spans="1:11" x14ac:dyDescent="0.35">
      <c r="A96" s="3">
        <v>8103499922</v>
      </c>
      <c r="B96" t="s">
        <v>111</v>
      </c>
      <c r="D96" t="s">
        <v>137</v>
      </c>
      <c r="F96" s="5">
        <v>90505</v>
      </c>
      <c r="G96" s="5">
        <v>90505</v>
      </c>
      <c r="H96" s="3" t="s">
        <v>136</v>
      </c>
      <c r="I96" s="5">
        <v>90505</v>
      </c>
      <c r="J96" s="5">
        <v>0</v>
      </c>
      <c r="K96" t="s">
        <v>10</v>
      </c>
    </row>
    <row r="97" spans="1:11" x14ac:dyDescent="0.35">
      <c r="A97" s="3" t="s">
        <v>21</v>
      </c>
      <c r="B97" t="s">
        <v>138</v>
      </c>
      <c r="D97" t="s">
        <v>141</v>
      </c>
      <c r="F97" s="5">
        <v>342730</v>
      </c>
      <c r="G97" s="5">
        <v>342730</v>
      </c>
      <c r="H97" s="3" t="s">
        <v>23</v>
      </c>
      <c r="I97" s="5">
        <v>342730</v>
      </c>
      <c r="J97" s="5">
        <v>0</v>
      </c>
      <c r="K97" t="s">
        <v>10</v>
      </c>
    </row>
    <row r="98" spans="1:11" x14ac:dyDescent="0.35">
      <c r="A98" s="3" t="s">
        <v>21</v>
      </c>
      <c r="B98" t="s">
        <v>138</v>
      </c>
      <c r="D98" t="s">
        <v>141</v>
      </c>
      <c r="F98" s="5">
        <v>294700</v>
      </c>
      <c r="G98" s="5">
        <v>294700</v>
      </c>
      <c r="H98" s="3" t="s">
        <v>23</v>
      </c>
      <c r="I98" s="5">
        <v>294700</v>
      </c>
      <c r="J98" s="5">
        <v>0</v>
      </c>
      <c r="K98" t="s">
        <v>10</v>
      </c>
    </row>
    <row r="99" spans="1:11" x14ac:dyDescent="0.35">
      <c r="A99" s="3" t="s">
        <v>21</v>
      </c>
      <c r="B99" t="s">
        <v>139</v>
      </c>
      <c r="D99" t="s">
        <v>141</v>
      </c>
      <c r="F99" s="5">
        <v>16575</v>
      </c>
      <c r="G99" s="5">
        <v>16575</v>
      </c>
      <c r="H99" s="3" t="s">
        <v>23</v>
      </c>
      <c r="J99" s="5">
        <v>0</v>
      </c>
    </row>
    <row r="100" spans="1:11" x14ac:dyDescent="0.35">
      <c r="A100" s="3">
        <v>8103397528</v>
      </c>
      <c r="B100" t="s">
        <v>140</v>
      </c>
      <c r="D100" t="s">
        <v>141</v>
      </c>
      <c r="F100" s="5">
        <v>29354</v>
      </c>
      <c r="G100" s="5">
        <v>29354</v>
      </c>
      <c r="H100" s="3" t="s">
        <v>120</v>
      </c>
      <c r="I100" s="5">
        <v>29354</v>
      </c>
      <c r="J100" s="5">
        <v>0</v>
      </c>
      <c r="K100" t="s">
        <v>10</v>
      </c>
    </row>
  </sheetData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F9BDE6-2231-4276-9F97-CCD526A05DB2}">
  <dimension ref="A3:C8"/>
  <sheetViews>
    <sheetView showGridLines="0" workbookViewId="0">
      <selection activeCell="C4" sqref="C4"/>
    </sheetView>
  </sheetViews>
  <sheetFormatPr baseColWidth="10" defaultRowHeight="14.5" x14ac:dyDescent="0.35"/>
  <cols>
    <col min="1" max="1" width="19.26953125" bestFit="1" customWidth="1"/>
    <col min="2" max="2" width="11.54296875" bestFit="1" customWidth="1"/>
    <col min="3" max="3" width="15" bestFit="1" customWidth="1"/>
  </cols>
  <sheetData>
    <row r="3" spans="1:3" x14ac:dyDescent="0.35">
      <c r="A3" s="2" t="s">
        <v>147</v>
      </c>
      <c r="B3" s="4" t="s">
        <v>145</v>
      </c>
      <c r="C3" s="4" t="s">
        <v>146</v>
      </c>
    </row>
    <row r="4" spans="1:3" x14ac:dyDescent="0.35">
      <c r="A4" s="3" t="s">
        <v>78</v>
      </c>
      <c r="B4" s="1">
        <v>39360</v>
      </c>
      <c r="C4" s="1">
        <v>27260</v>
      </c>
    </row>
    <row r="5" spans="1:3" x14ac:dyDescent="0.35">
      <c r="A5" s="12" t="s">
        <v>206</v>
      </c>
      <c r="B5" s="1">
        <v>39360</v>
      </c>
      <c r="C5" s="1">
        <v>27260</v>
      </c>
    </row>
    <row r="6" spans="1:3" x14ac:dyDescent="0.35">
      <c r="A6" s="3" t="s">
        <v>48</v>
      </c>
      <c r="B6" s="1">
        <v>59875</v>
      </c>
      <c r="C6" s="1">
        <v>47900</v>
      </c>
    </row>
    <row r="7" spans="1:3" x14ac:dyDescent="0.35">
      <c r="A7" s="12" t="s">
        <v>206</v>
      </c>
      <c r="B7" s="1">
        <v>59875</v>
      </c>
      <c r="C7" s="1">
        <v>47900</v>
      </c>
    </row>
    <row r="8" spans="1:3" x14ac:dyDescent="0.35">
      <c r="A8" s="3" t="s">
        <v>144</v>
      </c>
      <c r="B8" s="1">
        <v>99235</v>
      </c>
      <c r="C8" s="1">
        <v>75160</v>
      </c>
    </row>
  </sheetData>
  <pageMargins left="0.7" right="0.7" top="0.75" bottom="0.75" header="0.3" footer="0.3"/>
  <pageSetup paperSize="9" orientation="portrait" r:id="rId2"/>
  <headerFooter>
    <oddHeader>&amp;L&amp;"Calibri"&amp;12&amp;K00B294Interne-Proprietary&amp;1#</oddHeader>
  </headerFooter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F1B76E-36F6-4B3E-9552-3498F1B84460}">
  <dimension ref="A1"/>
  <sheetViews>
    <sheetView showGridLines="0" tabSelected="1" topLeftCell="A26" workbookViewId="0">
      <selection activeCell="A39" sqref="A39"/>
    </sheetView>
  </sheetViews>
  <sheetFormatPr baseColWidth="10" defaultRowHeight="14.5" x14ac:dyDescent="0.35"/>
  <sheetData/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Liens Planning et Congés</vt:lpstr>
      <vt:lpstr>BDD</vt:lpstr>
      <vt:lpstr>TCD</vt:lpstr>
      <vt:lpstr>Question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Royer, Elodie</dc:creator>
  <cp:lastModifiedBy>Royer, Elodie</cp:lastModifiedBy>
  <dcterms:created xsi:type="dcterms:W3CDTF">2021-09-06T07:06:45Z</dcterms:created>
  <dcterms:modified xsi:type="dcterms:W3CDTF">2021-09-07T11:24:20Z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fd1e3ad-c799-4853-a6fa-a1843e00f4cc_Enabled">
    <vt:lpwstr>true</vt:lpwstr>
  </property>
  <property fmtid="{D5CDD505-2E9C-101B-9397-08002B2CF9AE}" pid="3" name="MSIP_Label_afd1e3ad-c799-4853-a6fa-a1843e00f4cc_SetDate">
    <vt:lpwstr>2021-09-07T11:24:20Z</vt:lpwstr>
  </property>
  <property fmtid="{D5CDD505-2E9C-101B-9397-08002B2CF9AE}" pid="4" name="MSIP_Label_afd1e3ad-c799-4853-a6fa-a1843e00f4cc_Method">
    <vt:lpwstr>Privileged</vt:lpwstr>
  </property>
  <property fmtid="{D5CDD505-2E9C-101B-9397-08002B2CF9AE}" pid="5" name="MSIP_Label_afd1e3ad-c799-4853-a6fa-a1843e00f4cc_Name">
    <vt:lpwstr>French - Proprietary</vt:lpwstr>
  </property>
  <property fmtid="{D5CDD505-2E9C-101B-9397-08002B2CF9AE}" pid="6" name="MSIP_Label_afd1e3ad-c799-4853-a6fa-a1843e00f4cc_SiteId">
    <vt:lpwstr>a00de4ec-48a8-43a6-be74-e31274e2060d</vt:lpwstr>
  </property>
  <property fmtid="{D5CDD505-2E9C-101B-9397-08002B2CF9AE}" pid="7" name="MSIP_Label_afd1e3ad-c799-4853-a6fa-a1843e00f4cc_ActionId">
    <vt:lpwstr>f8f8fafc-3b17-4476-9dba-5fce44ba3fb9</vt:lpwstr>
  </property>
  <property fmtid="{D5CDD505-2E9C-101B-9397-08002B2CF9AE}" pid="8" name="MSIP_Label_afd1e3ad-c799-4853-a6fa-a1843e00f4cc_ContentBits">
    <vt:lpwstr>1</vt:lpwstr>
  </property>
</Properties>
</file>