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Documents\FACTURATION\FACTURATION 2025\"/>
    </mc:Choice>
  </mc:AlternateContent>
  <xr:revisionPtr revIDLastSave="0" documentId="13_ncr:1_{1452DCDD-1D2B-492E-A82C-006FDE2990B8}" xr6:coauthVersionLast="47" xr6:coauthVersionMax="47" xr10:uidLastSave="{00000000-0000-0000-0000-000000000000}"/>
  <bookViews>
    <workbookView xWindow="-108" yWindow="-108" windowWidth="23256" windowHeight="12456" xr2:uid="{AF19BFA9-9A4B-4DB7-A65B-FC3A8C6E58A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L24" i="1" l="1"/>
  <c r="AK24" i="1"/>
  <c r="AL3" i="1"/>
  <c r="AL4" i="1"/>
  <c r="AL5" i="1"/>
  <c r="AL6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K4" i="1"/>
  <c r="AK5" i="1"/>
  <c r="AK6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3" i="1"/>
  <c r="J24" i="1"/>
  <c r="K24" i="1"/>
  <c r="L24" i="1"/>
  <c r="M24" i="1"/>
  <c r="N24" i="1"/>
  <c r="O24" i="1"/>
  <c r="P24" i="1"/>
  <c r="AA4" i="1"/>
  <c r="AC4" i="1"/>
  <c r="AD4" i="1"/>
  <c r="AE4" i="1"/>
  <c r="AF4" i="1"/>
  <c r="AG4" i="1"/>
  <c r="AH4" i="1"/>
  <c r="AA5" i="1"/>
  <c r="AC5" i="1"/>
  <c r="AD5" i="1"/>
  <c r="AE5" i="1"/>
  <c r="AF5" i="1"/>
  <c r="AG5" i="1"/>
  <c r="AH5" i="1"/>
  <c r="AA6" i="1"/>
  <c r="AC6" i="1"/>
  <c r="AD6" i="1"/>
  <c r="AE6" i="1"/>
  <c r="AF6" i="1"/>
  <c r="AG6" i="1"/>
  <c r="AH6" i="1"/>
  <c r="AA7" i="1"/>
  <c r="AC7" i="1"/>
  <c r="AD7" i="1"/>
  <c r="AE7" i="1"/>
  <c r="AF7" i="1"/>
  <c r="AG7" i="1"/>
  <c r="AH7" i="1"/>
  <c r="AA8" i="1"/>
  <c r="AC8" i="1"/>
  <c r="AD8" i="1"/>
  <c r="AE8" i="1"/>
  <c r="AF8" i="1"/>
  <c r="AG8" i="1"/>
  <c r="AH8" i="1"/>
  <c r="AA9" i="1"/>
  <c r="AC9" i="1"/>
  <c r="AD9" i="1"/>
  <c r="AE9" i="1"/>
  <c r="AF9" i="1"/>
  <c r="AG9" i="1"/>
  <c r="AH9" i="1"/>
  <c r="AA10" i="1"/>
  <c r="AC10" i="1"/>
  <c r="AD10" i="1"/>
  <c r="AE10" i="1"/>
  <c r="AF10" i="1"/>
  <c r="AG10" i="1"/>
  <c r="AH10" i="1"/>
  <c r="AA11" i="1"/>
  <c r="AC11" i="1"/>
  <c r="AD11" i="1"/>
  <c r="AE11" i="1"/>
  <c r="AF11" i="1"/>
  <c r="AG11" i="1"/>
  <c r="AH11" i="1"/>
  <c r="AA12" i="1"/>
  <c r="AC12" i="1"/>
  <c r="AD12" i="1"/>
  <c r="AE12" i="1"/>
  <c r="AF12" i="1"/>
  <c r="AG12" i="1"/>
  <c r="AH12" i="1"/>
  <c r="AA13" i="1"/>
  <c r="AC13" i="1"/>
  <c r="AD13" i="1"/>
  <c r="AE13" i="1"/>
  <c r="AF13" i="1"/>
  <c r="AG13" i="1"/>
  <c r="AH13" i="1"/>
  <c r="AA14" i="1"/>
  <c r="AC14" i="1"/>
  <c r="AD14" i="1"/>
  <c r="AE14" i="1"/>
  <c r="AF14" i="1"/>
  <c r="AG14" i="1"/>
  <c r="AH14" i="1"/>
  <c r="AA15" i="1"/>
  <c r="AC15" i="1"/>
  <c r="AD15" i="1"/>
  <c r="AE15" i="1"/>
  <c r="AF15" i="1"/>
  <c r="AG15" i="1"/>
  <c r="AH15" i="1"/>
  <c r="AA16" i="1"/>
  <c r="AC16" i="1"/>
  <c r="AD16" i="1"/>
  <c r="AE16" i="1"/>
  <c r="AF16" i="1"/>
  <c r="AG16" i="1"/>
  <c r="AH16" i="1"/>
  <c r="AA17" i="1"/>
  <c r="AC17" i="1"/>
  <c r="AD17" i="1"/>
  <c r="AE17" i="1"/>
  <c r="AF17" i="1"/>
  <c r="AG17" i="1"/>
  <c r="AH17" i="1"/>
  <c r="AA18" i="1"/>
  <c r="AC18" i="1"/>
  <c r="AD18" i="1"/>
  <c r="AE18" i="1"/>
  <c r="AF18" i="1"/>
  <c r="AG18" i="1"/>
  <c r="AH18" i="1"/>
  <c r="AA19" i="1"/>
  <c r="AC19" i="1"/>
  <c r="AD19" i="1"/>
  <c r="AE19" i="1"/>
  <c r="AF19" i="1"/>
  <c r="AG19" i="1"/>
  <c r="AH19" i="1"/>
  <c r="AA20" i="1"/>
  <c r="AC20" i="1"/>
  <c r="AD20" i="1"/>
  <c r="AE20" i="1"/>
  <c r="AF20" i="1"/>
  <c r="AG20" i="1"/>
  <c r="AH20" i="1"/>
  <c r="AA21" i="1"/>
  <c r="AC21" i="1"/>
  <c r="AD21" i="1"/>
  <c r="AE21" i="1"/>
  <c r="AF21" i="1"/>
  <c r="AG21" i="1"/>
  <c r="AH21" i="1"/>
  <c r="AA22" i="1"/>
  <c r="AC22" i="1"/>
  <c r="AD22" i="1"/>
  <c r="AE22" i="1"/>
  <c r="AF22" i="1"/>
  <c r="AG22" i="1"/>
  <c r="AH22" i="1"/>
  <c r="AA23" i="1"/>
  <c r="AC23" i="1"/>
  <c r="AD23" i="1"/>
  <c r="AE23" i="1"/>
  <c r="AF23" i="1"/>
  <c r="AG23" i="1"/>
  <c r="AH23" i="1"/>
  <c r="AC3" i="1"/>
  <c r="AD3" i="1"/>
  <c r="AE3" i="1"/>
  <c r="AF3" i="1"/>
  <c r="AG3" i="1"/>
  <c r="AH3" i="1"/>
  <c r="AA3" i="1"/>
  <c r="AA24" i="1" s="1"/>
  <c r="V3" i="1"/>
  <c r="W3" i="1"/>
  <c r="X3" i="1"/>
  <c r="Y3" i="1"/>
  <c r="V4" i="1"/>
  <c r="W4" i="1"/>
  <c r="X4" i="1"/>
  <c r="Y4" i="1"/>
  <c r="V5" i="1"/>
  <c r="W5" i="1"/>
  <c r="X5" i="1"/>
  <c r="Y5" i="1"/>
  <c r="V6" i="1"/>
  <c r="W6" i="1"/>
  <c r="X6" i="1"/>
  <c r="Y6" i="1"/>
  <c r="V7" i="1"/>
  <c r="W7" i="1"/>
  <c r="X7" i="1"/>
  <c r="Y7" i="1"/>
  <c r="V8" i="1"/>
  <c r="W8" i="1"/>
  <c r="X8" i="1"/>
  <c r="Y8" i="1"/>
  <c r="V9" i="1"/>
  <c r="W9" i="1"/>
  <c r="X9" i="1"/>
  <c r="Y9" i="1"/>
  <c r="V10" i="1"/>
  <c r="W10" i="1"/>
  <c r="X10" i="1"/>
  <c r="Y10" i="1"/>
  <c r="V11" i="1"/>
  <c r="W11" i="1"/>
  <c r="X11" i="1"/>
  <c r="Y11" i="1"/>
  <c r="V12" i="1"/>
  <c r="W12" i="1"/>
  <c r="X12" i="1"/>
  <c r="Y12" i="1"/>
  <c r="V13" i="1"/>
  <c r="W13" i="1"/>
  <c r="X13" i="1"/>
  <c r="Y13" i="1"/>
  <c r="V14" i="1"/>
  <c r="W14" i="1"/>
  <c r="X14" i="1"/>
  <c r="Y14" i="1"/>
  <c r="V15" i="1"/>
  <c r="W15" i="1"/>
  <c r="X15" i="1"/>
  <c r="Y15" i="1"/>
  <c r="V16" i="1"/>
  <c r="W16" i="1"/>
  <c r="X16" i="1"/>
  <c r="Y16" i="1"/>
  <c r="V17" i="1"/>
  <c r="W17" i="1"/>
  <c r="X17" i="1"/>
  <c r="Y17" i="1"/>
  <c r="V18" i="1"/>
  <c r="W18" i="1"/>
  <c r="X18" i="1"/>
  <c r="Y18" i="1"/>
  <c r="V19" i="1"/>
  <c r="W19" i="1"/>
  <c r="X19" i="1"/>
  <c r="Y19" i="1"/>
  <c r="V20" i="1"/>
  <c r="W20" i="1"/>
  <c r="X20" i="1"/>
  <c r="Y20" i="1"/>
  <c r="V21" i="1"/>
  <c r="W21" i="1"/>
  <c r="X21" i="1"/>
  <c r="Y21" i="1"/>
  <c r="V22" i="1"/>
  <c r="W22" i="1"/>
  <c r="X22" i="1"/>
  <c r="Y22" i="1"/>
  <c r="V23" i="1"/>
  <c r="W23" i="1"/>
  <c r="X23" i="1"/>
  <c r="Y23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3" i="1"/>
  <c r="C24" i="1"/>
  <c r="D24" i="1"/>
  <c r="E24" i="1"/>
  <c r="F24" i="1"/>
  <c r="G24" i="1"/>
  <c r="H24" i="1"/>
  <c r="Q24" i="1"/>
  <c r="R24" i="1"/>
  <c r="S24" i="1"/>
  <c r="T24" i="1"/>
  <c r="I4" i="1"/>
  <c r="AI4" i="1" s="1"/>
  <c r="I5" i="1"/>
  <c r="AI5" i="1" s="1"/>
  <c r="I6" i="1"/>
  <c r="AI6" i="1" s="1"/>
  <c r="I7" i="1"/>
  <c r="AI7" i="1" s="1"/>
  <c r="I8" i="1"/>
  <c r="AI8" i="1" s="1"/>
  <c r="I9" i="1"/>
  <c r="AI9" i="1" s="1"/>
  <c r="I10" i="1"/>
  <c r="AI10" i="1" s="1"/>
  <c r="I11" i="1"/>
  <c r="AI11" i="1" s="1"/>
  <c r="I12" i="1"/>
  <c r="AI12" i="1" s="1"/>
  <c r="I13" i="1"/>
  <c r="AI13" i="1" s="1"/>
  <c r="I14" i="1"/>
  <c r="AI14" i="1" s="1"/>
  <c r="I15" i="1"/>
  <c r="AI15" i="1" s="1"/>
  <c r="I16" i="1"/>
  <c r="AB16" i="1" s="1"/>
  <c r="I17" i="1"/>
  <c r="AI17" i="1" s="1"/>
  <c r="I18" i="1"/>
  <c r="AI18" i="1" s="1"/>
  <c r="I19" i="1"/>
  <c r="AI19" i="1" s="1"/>
  <c r="I20" i="1"/>
  <c r="AB20" i="1" s="1"/>
  <c r="I21" i="1"/>
  <c r="AI21" i="1" s="1"/>
  <c r="I22" i="1"/>
  <c r="AI22" i="1" s="1"/>
  <c r="I23" i="1"/>
  <c r="AI23" i="1" s="1"/>
  <c r="I3" i="1"/>
  <c r="AI3" i="1" s="1"/>
  <c r="AJ3" i="1"/>
  <c r="B24" i="1"/>
  <c r="AE24" i="1" l="1"/>
  <c r="AH24" i="1"/>
  <c r="AC24" i="1"/>
  <c r="AG24" i="1"/>
  <c r="AF24" i="1"/>
  <c r="AD24" i="1"/>
  <c r="AB23" i="1"/>
  <c r="AB21" i="1"/>
  <c r="AB19" i="1"/>
  <c r="AB17" i="1"/>
  <c r="AB15" i="1"/>
  <c r="AB13" i="1"/>
  <c r="AB11" i="1"/>
  <c r="AB9" i="1"/>
  <c r="AB7" i="1"/>
  <c r="AB5" i="1"/>
  <c r="AI20" i="1"/>
  <c r="AB22" i="1"/>
  <c r="AB18" i="1"/>
  <c r="AB14" i="1"/>
  <c r="AB12" i="1"/>
  <c r="AB10" i="1"/>
  <c r="AB8" i="1"/>
  <c r="AB6" i="1"/>
  <c r="AB4" i="1"/>
  <c r="AB3" i="1"/>
  <c r="I24" i="1"/>
  <c r="W24" i="1"/>
  <c r="X24" i="1"/>
  <c r="Z24" i="1"/>
  <c r="AI16" i="1"/>
  <c r="U24" i="1"/>
  <c r="V24" i="1"/>
  <c r="AI24" i="1" l="1"/>
  <c r="AB24" i="1"/>
  <c r="Y24" i="1"/>
</calcChain>
</file>

<file path=xl/sharedStrings.xml><?xml version="1.0" encoding="utf-8"?>
<sst xmlns="http://schemas.openxmlformats.org/spreadsheetml/2006/main" count="80" uniqueCount="48">
  <si>
    <t>A</t>
  </si>
  <si>
    <t>B</t>
  </si>
  <si>
    <t>C</t>
  </si>
  <si>
    <t>D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</si>
  <si>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</si>
  <si>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</si>
  <si>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</si>
  <si>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</si>
  <si>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</si>
  <si>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</si>
  <si>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</si>
  <si>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</si>
  <si>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</si>
  <si>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</si>
  <si>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</si>
  <si>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</si>
  <si>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S</t>
  </si>
  <si>
    <t>T</t>
  </si>
  <si>
    <t>lignes</t>
  </si>
  <si>
    <t>TOTAUX</t>
  </si>
  <si>
    <t>BUDGET</t>
  </si>
  <si>
    <t>BUDGET A DATE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</si>
  <si>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</si>
  <si>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</si>
  <si>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</si>
  <si>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</si>
  <si>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</si>
  <si>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</si>
  <si>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</si>
  <si>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</si>
  <si>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</si>
  <si>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</si>
  <si>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</si>
  <si>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</si>
  <si>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</si>
  <si>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</si>
  <si>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</si>
  <si>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</si>
  <si>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</si>
  <si>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</si>
  <si>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N</t>
  </si>
  <si>
    <t>U</t>
  </si>
  <si>
    <t>COLONNE G = somme de H à P. En ligne et colonne</t>
  </si>
  <si>
    <t>COLONNE Z = somme de AA à AI. En ligne et colonne</t>
  </si>
  <si>
    <t>COLONNE Q = somme de R à S. En ligne et colonne</t>
  </si>
  <si>
    <t>COLONNE T = somme de A à S. En ligne et colonne</t>
  </si>
  <si>
    <t>COLONNE AJ = somme de AK à AL. En ligne et colonne</t>
  </si>
  <si>
    <t>COLONNE W = somme de U à AL. En ligne et 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</si>
</sst>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0,;\-0,;;\ @"/>
  </numFmts>
  <fonts count="4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theme="4" tint="0.79998168889431442"/>
      </patternFill>
    </fill>
  </fills>
  <borders count="22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167" fontId="0" fillId="4" borderId="0" xfId="0" applyNumberFormat="1" applyFill="1"/>
    <xf numFmtId="167" fontId="0" fillId="0" borderId="0" xfId="0" applyNumberFormat="1" applyAlignment="1">
      <alignment horizontal="center" vertical="center"/>
    </xf>
    <xf numFmtId="167" fontId="0" fillId="0" borderId="0" xfId="0" applyNumberFormat="1"/>
    <xf numFmtId="167" fontId="0" fillId="0" borderId="6" xfId="0" applyNumberFormat="1" applyBorder="1" applyAlignment="1">
      <alignment horizontal="center" vertical="center"/>
    </xf>
    <xf numFmtId="167" fontId="0" fillId="0" borderId="11" xfId="0" applyNumberFormat="1" applyBorder="1" applyAlignment="1">
      <alignment horizontal="center" vertical="center"/>
    </xf>
    <xf numFmtId="167" fontId="0" fillId="0" borderId="0" xfId="0" applyNumberFormat="1" applyBorder="1" applyAlignment="1">
      <alignment horizontal="center" vertical="center"/>
    </xf>
    <xf numFmtId="167" fontId="0" fillId="0" borderId="12" xfId="0" applyNumberFormat="1" applyBorder="1" applyAlignment="1">
      <alignment horizontal="center" vertical="center"/>
    </xf>
    <xf numFmtId="167" fontId="0" fillId="6" borderId="6" xfId="0" applyNumberFormat="1" applyFill="1" applyBorder="1"/>
    <xf numFmtId="167" fontId="0" fillId="6" borderId="7" xfId="0" applyNumberFormat="1" applyFill="1" applyBorder="1"/>
    <xf numFmtId="167" fontId="3" fillId="5" borderId="4" xfId="0" applyNumberFormat="1" applyFont="1" applyFill="1" applyBorder="1"/>
    <xf numFmtId="167" fontId="0" fillId="6" borderId="4" xfId="0" applyNumberFormat="1" applyFill="1" applyBorder="1"/>
    <xf numFmtId="167" fontId="3" fillId="5" borderId="4" xfId="0" applyNumberFormat="1" applyFont="1" applyFill="1" applyBorder="1" applyAlignment="1">
      <alignment horizontal="center"/>
    </xf>
    <xf numFmtId="167" fontId="2" fillId="3" borderId="14" xfId="0" applyNumberFormat="1" applyFont="1" applyFill="1" applyBorder="1" applyAlignment="1">
      <alignment horizontal="center"/>
    </xf>
    <xf numFmtId="167" fontId="2" fillId="3" borderId="15" xfId="0" applyNumberFormat="1" applyFont="1" applyFill="1" applyBorder="1" applyAlignment="1">
      <alignment horizontal="center"/>
    </xf>
    <xf numFmtId="167" fontId="2" fillId="3" borderId="16" xfId="0" applyNumberFormat="1" applyFont="1" applyFill="1" applyBorder="1" applyAlignment="1">
      <alignment horizontal="center"/>
    </xf>
    <xf numFmtId="167" fontId="2" fillId="6" borderId="4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/>
    <xf numFmtId="167" fontId="0" fillId="0" borderId="8" xfId="0" applyNumberFormat="1" applyBorder="1" applyAlignment="1">
      <alignment horizontal="center" vertical="center"/>
    </xf>
    <xf numFmtId="167" fontId="0" fillId="0" borderId="9" xfId="0" applyNumberFormat="1" applyBorder="1" applyAlignment="1">
      <alignment horizontal="center" vertical="center"/>
    </xf>
    <xf numFmtId="167" fontId="0" fillId="0" borderId="10" xfId="0" applyNumberFormat="1" applyBorder="1" applyAlignment="1">
      <alignment horizontal="center" vertical="center"/>
    </xf>
    <xf numFmtId="167" fontId="0" fillId="0" borderId="17" xfId="0" applyNumberFormat="1" applyBorder="1" applyAlignment="1">
      <alignment horizontal="center" vertical="center"/>
    </xf>
    <xf numFmtId="167" fontId="0" fillId="0" borderId="18" xfId="0" applyNumberFormat="1" applyBorder="1" applyAlignment="1">
      <alignment horizontal="center" vertical="center"/>
    </xf>
    <xf numFmtId="167" fontId="0" fillId="0" borderId="19" xfId="0" applyNumberFormat="1" applyBorder="1" applyAlignment="1">
      <alignment horizontal="center" vertical="center"/>
    </xf>
    <xf numFmtId="167" fontId="2" fillId="2" borderId="14" xfId="0" applyNumberFormat="1" applyFont="1" applyFill="1" applyBorder="1" applyAlignment="1">
      <alignment horizontal="center" vertical="center"/>
    </xf>
    <xf numFmtId="167" fontId="2" fillId="2" borderId="15" xfId="0" applyNumberFormat="1" applyFont="1" applyFill="1" applyBorder="1" applyAlignment="1">
      <alignment horizontal="center" vertical="center"/>
    </xf>
    <xf numFmtId="167" fontId="2" fillId="2" borderId="16" xfId="0" applyNumberFormat="1" applyFont="1" applyFill="1" applyBorder="1" applyAlignment="1">
      <alignment horizontal="center" vertical="center"/>
    </xf>
    <xf numFmtId="167" fontId="2" fillId="4" borderId="14" xfId="0" applyNumberFormat="1" applyFont="1" applyFill="1" applyBorder="1" applyAlignment="1">
      <alignment horizontal="center"/>
    </xf>
    <xf numFmtId="167" fontId="2" fillId="4" borderId="15" xfId="0" applyNumberFormat="1" applyFont="1" applyFill="1" applyBorder="1" applyAlignment="1">
      <alignment horizontal="center"/>
    </xf>
    <xf numFmtId="167" fontId="0" fillId="6" borderId="5" xfId="0" applyNumberFormat="1" applyFill="1" applyBorder="1" applyAlignment="1">
      <alignment horizontal="center" vertical="center"/>
    </xf>
    <xf numFmtId="167" fontId="0" fillId="6" borderId="6" xfId="0" applyNumberFormat="1" applyFill="1" applyBorder="1" applyAlignment="1">
      <alignment horizontal="center" vertical="center"/>
    </xf>
    <xf numFmtId="167" fontId="0" fillId="6" borderId="7" xfId="0" applyNumberFormat="1" applyFill="1" applyBorder="1" applyAlignment="1">
      <alignment horizontal="center" vertical="center"/>
    </xf>
    <xf numFmtId="167" fontId="2" fillId="7" borderId="4" xfId="0" applyNumberFormat="1" applyFont="1" applyFill="1" applyBorder="1" applyAlignment="1">
      <alignment horizontal="center" vertical="center"/>
    </xf>
    <xf numFmtId="167" fontId="0" fillId="0" borderId="14" xfId="0" applyNumberFormat="1" applyBorder="1"/>
    <xf numFmtId="167" fontId="0" fillId="0" borderId="15" xfId="0" applyNumberFormat="1" applyBorder="1"/>
    <xf numFmtId="167" fontId="0" fillId="0" borderId="16" xfId="0" applyNumberFormat="1" applyBorder="1"/>
    <xf numFmtId="167" fontId="1" fillId="6" borderId="21" xfId="0" applyNumberFormat="1" applyFont="1" applyFill="1" applyBorder="1" applyAlignment="1">
      <alignment horizontal="center" vertical="center"/>
    </xf>
    <xf numFmtId="167" fontId="1" fillId="6" borderId="13" xfId="0" applyNumberFormat="1" applyFont="1" applyFill="1" applyBorder="1" applyAlignment="1">
      <alignment horizontal="center" vertical="center"/>
    </xf>
    <xf numFmtId="167" fontId="3" fillId="6" borderId="20" xfId="0" applyNumberFormat="1" applyFont="1" applyFill="1" applyBorder="1" applyAlignment="1">
      <alignment horizontal="center" vertical="center"/>
    </xf>
    <xf numFmtId="167" fontId="3" fillId="6" borderId="1" xfId="0" applyNumberFormat="1" applyFont="1" applyFill="1" applyBorder="1" applyAlignment="1">
      <alignment horizontal="center" vertical="center"/>
    </xf>
    <xf numFmtId="167" fontId="3" fillId="6" borderId="2" xfId="0" applyNumberFormat="1" applyFont="1" applyFill="1" applyBorder="1" applyAlignment="1">
      <alignment horizontal="center" vertical="center"/>
    </xf>
    <xf numFmtId="167" fontId="3" fillId="6" borderId="3" xfId="0" applyNumberFormat="1" applyFont="1" applyFill="1" applyBorder="1" applyAlignment="1">
      <alignment horizontal="center" vertical="center"/>
    </xf>
    <xf numFmtId="167" fontId="3" fillId="3" borderId="20" xfId="0" applyNumberFormat="1" applyFont="1" applyFill="1" applyBorder="1" applyAlignment="1">
      <alignment horizontal="center" vertical="center"/>
    </xf>
    <xf numFmtId="167" fontId="3" fillId="3" borderId="21" xfId="0" applyNumberFormat="1" applyFont="1" applyFill="1" applyBorder="1" applyAlignment="1">
      <alignment horizontal="center" vertical="center"/>
    </xf>
    <xf numFmtId="167" fontId="3" fillId="3" borderId="13" xfId="0" applyNumberFormat="1" applyFont="1" applyFill="1" applyBorder="1" applyAlignment="1">
      <alignment horizontal="center" vertical="center"/>
    </xf>
    <xf numFmtId="167" fontId="3" fillId="3" borderId="1" xfId="0" applyNumberFormat="1" applyFont="1" applyFill="1" applyBorder="1" applyAlignment="1">
      <alignment horizontal="center" vertical="center"/>
    </xf>
    <xf numFmtId="167" fontId="3" fillId="3" borderId="2" xfId="0" applyNumberFormat="1" applyFont="1" applyFill="1" applyBorder="1" applyAlignment="1">
      <alignment horizontal="center" vertical="center"/>
    </xf>
    <xf numFmtId="167" fontId="3" fillId="3" borderId="3" xfId="0" applyNumberFormat="1" applyFont="1" applyFill="1" applyBorder="1" applyAlignment="1">
      <alignment horizontal="center" vertical="center"/>
    </xf>
    <xf numFmtId="0" fontId="0" fillId="6" borderId="5" xfId="0" applyFill="1" applyBorder="1"/>
    <xf numFmtId="0" fontId="0" fillId="6" borderId="6" xfId="0" applyFill="1" applyBorder="1"/>
    <xf numFmtId="0" fontId="0" fillId="6" borderId="7" xfId="0" applyFill="1" applyBorder="1"/>
    <xf numFmtId="167" fontId="2" fillId="7" borderId="1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B2A0E-A965-4107-8007-F9A2A219A347}">
  <dimension ref="A1:AM28"/>
  <sheetViews>
    <sheetView tabSelected="1" workbookViewId="0">
      <selection activeCell="O26" sqref="O26"/>
    </sheetView>
  </sheetViews>
  <sheetFormatPr baseColWidth="10" defaultRowHeight="14.4" x14ac:dyDescent="0.3"/>
  <cols>
    <col min="2" max="20" width="11.5546875" style="3"/>
    <col min="21" max="21" width="18" style="3" customWidth="1"/>
    <col min="22" max="37" width="11.5546875" style="3"/>
  </cols>
  <sheetData>
    <row r="1" spans="1:39" ht="15" thickBot="1" x14ac:dyDescent="0.35">
      <c r="B1" s="37" t="s">
        <v>20</v>
      </c>
      <c r="C1" s="38" t="s">
        <v>20</v>
      </c>
      <c r="D1" s="38" t="s">
        <v>20</v>
      </c>
      <c r="E1" s="38" t="s">
        <v>20</v>
      </c>
      <c r="F1" s="38"/>
      <c r="G1" s="38" t="s">
        <v>20</v>
      </c>
      <c r="H1" s="38" t="s">
        <v>20</v>
      </c>
      <c r="I1" s="38" t="s">
        <v>20</v>
      </c>
      <c r="J1" s="38" t="s">
        <v>20</v>
      </c>
      <c r="K1" s="38" t="s">
        <v>20</v>
      </c>
      <c r="L1" s="38" t="s">
        <v>20</v>
      </c>
      <c r="M1" s="38" t="s">
        <v>20</v>
      </c>
      <c r="N1" s="38" t="s">
        <v>20</v>
      </c>
      <c r="O1" s="38" t="s">
        <v>20</v>
      </c>
      <c r="P1" s="38"/>
      <c r="Q1" s="38" t="s">
        <v>20</v>
      </c>
      <c r="R1" s="38" t="s">
        <v>20</v>
      </c>
      <c r="S1" s="39" t="s">
        <v>20</v>
      </c>
      <c r="T1" s="11" t="s">
        <v>20</v>
      </c>
      <c r="U1" s="1" t="s">
        <v>21</v>
      </c>
      <c r="V1" s="1" t="s">
        <v>21</v>
      </c>
      <c r="W1" s="1" t="s">
        <v>21</v>
      </c>
      <c r="X1" s="1" t="s">
        <v>21</v>
      </c>
      <c r="Y1" s="1" t="s">
        <v>21</v>
      </c>
      <c r="Z1" s="1" t="s">
        <v>21</v>
      </c>
      <c r="AA1" s="1" t="s">
        <v>21</v>
      </c>
      <c r="AB1" s="1" t="s">
        <v>21</v>
      </c>
      <c r="AC1" s="1" t="s">
        <v>21</v>
      </c>
      <c r="AD1" s="1" t="s">
        <v>21</v>
      </c>
      <c r="AE1" s="1" t="s">
        <v>21</v>
      </c>
      <c r="AF1" s="1" t="s">
        <v>21</v>
      </c>
      <c r="AG1" s="1" t="s">
        <v>21</v>
      </c>
      <c r="AH1" s="1" t="s">
        <v>21</v>
      </c>
      <c r="AI1" s="1" t="s">
        <v>21</v>
      </c>
      <c r="AJ1" s="1" t="s">
        <v>21</v>
      </c>
      <c r="AK1" s="1" t="s">
        <v>21</v>
      </c>
    </row>
    <row r="2" spans="1:39" ht="15" thickBot="1" x14ac:dyDescent="0.35">
      <c r="A2" s="17" t="s">
        <v>18</v>
      </c>
      <c r="B2" s="13" t="s">
        <v>0</v>
      </c>
      <c r="C2" s="14" t="s">
        <v>1</v>
      </c>
      <c r="D2" s="14" t="s">
        <v>2</v>
      </c>
      <c r="E2" s="14" t="s">
        <v>3</v>
      </c>
      <c r="F2" s="14" t="s">
        <v>4</v>
      </c>
      <c r="G2" s="12" t="s">
        <v>5</v>
      </c>
      <c r="H2" s="13" t="s">
        <v>6</v>
      </c>
      <c r="I2" s="14" t="s">
        <v>7</v>
      </c>
      <c r="J2" s="14" t="s">
        <v>8</v>
      </c>
      <c r="K2" s="14" t="s">
        <v>9</v>
      </c>
      <c r="L2" s="14" t="s">
        <v>10</v>
      </c>
      <c r="M2" s="14" t="s">
        <v>11</v>
      </c>
      <c r="N2" s="14" t="s">
        <v>40</v>
      </c>
      <c r="O2" s="14" t="s">
        <v>12</v>
      </c>
      <c r="P2" s="15" t="s">
        <v>13</v>
      </c>
      <c r="Q2" s="12" t="s">
        <v>14</v>
      </c>
      <c r="R2" s="14" t="s">
        <v>15</v>
      </c>
      <c r="S2" s="14" t="s">
        <v>16</v>
      </c>
      <c r="T2" s="16" t="s">
        <v>17</v>
      </c>
      <c r="U2" s="31" t="s">
        <v>41</v>
      </c>
      <c r="V2" s="32" t="s">
        <v>22</v>
      </c>
      <c r="W2" s="32" t="s">
        <v>23</v>
      </c>
      <c r="X2" s="32" t="s">
        <v>24</v>
      </c>
      <c r="Y2" s="32" t="s">
        <v>25</v>
      </c>
      <c r="Z2" s="12" t="s">
        <v>26</v>
      </c>
      <c r="AA2" s="31" t="s">
        <v>27</v>
      </c>
      <c r="AB2" s="32" t="s">
        <v>28</v>
      </c>
      <c r="AC2" s="32" t="s">
        <v>29</v>
      </c>
      <c r="AD2" s="32" t="s">
        <v>30</v>
      </c>
      <c r="AE2" s="32" t="s">
        <v>31</v>
      </c>
      <c r="AF2" s="32" t="s">
        <v>32</v>
      </c>
      <c r="AG2" s="32" t="s">
        <v>33</v>
      </c>
      <c r="AH2" s="32" t="s">
        <v>34</v>
      </c>
      <c r="AI2" s="32" t="s">
        <v>35</v>
      </c>
      <c r="AJ2" s="12" t="s">
        <v>36</v>
      </c>
      <c r="AK2" s="32" t="s">
        <v>37</v>
      </c>
      <c r="AL2" s="32" t="s">
        <v>38</v>
      </c>
      <c r="AM2" s="16" t="s">
        <v>39</v>
      </c>
    </row>
    <row r="3" spans="1:39" x14ac:dyDescent="0.3">
      <c r="A3" s="18">
        <v>1</v>
      </c>
      <c r="B3" s="22"/>
      <c r="C3" s="23"/>
      <c r="D3" s="23"/>
      <c r="E3" s="23"/>
      <c r="F3" s="24">
        <v>200000</v>
      </c>
      <c r="G3" s="8"/>
      <c r="H3" s="5">
        <v>200000</v>
      </c>
      <c r="I3" s="6">
        <f>SUM(J3:K3)</f>
        <v>5222</v>
      </c>
      <c r="J3" s="6"/>
      <c r="K3" s="6">
        <v>5222</v>
      </c>
      <c r="L3" s="6"/>
      <c r="M3" s="6"/>
      <c r="N3" s="6"/>
      <c r="O3" s="6"/>
      <c r="P3" s="4"/>
      <c r="Q3" s="8"/>
      <c r="R3" s="6">
        <v>5222</v>
      </c>
      <c r="S3" s="6"/>
      <c r="T3" s="8"/>
      <c r="U3" s="2">
        <f>(B3/12)*3</f>
        <v>0</v>
      </c>
      <c r="V3" s="2">
        <f t="shared" ref="V3:Y18" si="0">(C3/12)*3</f>
        <v>0</v>
      </c>
      <c r="W3" s="2">
        <f t="shared" si="0"/>
        <v>0</v>
      </c>
      <c r="X3" s="2">
        <f t="shared" si="0"/>
        <v>0</v>
      </c>
      <c r="Y3" s="2">
        <f t="shared" si="0"/>
        <v>50000</v>
      </c>
      <c r="Z3" s="33"/>
      <c r="AA3" s="2">
        <f>(H3/12)*3</f>
        <v>50000</v>
      </c>
      <c r="AB3" s="2">
        <f t="shared" ref="AB3:AH3" si="1">(I3/12)*3</f>
        <v>1305.5</v>
      </c>
      <c r="AC3" s="2">
        <f t="shared" si="1"/>
        <v>0</v>
      </c>
      <c r="AD3" s="2">
        <f t="shared" si="1"/>
        <v>1305.5</v>
      </c>
      <c r="AE3" s="2">
        <f t="shared" si="1"/>
        <v>0</v>
      </c>
      <c r="AF3" s="2">
        <f t="shared" si="1"/>
        <v>0</v>
      </c>
      <c r="AG3" s="2">
        <f t="shared" si="1"/>
        <v>0</v>
      </c>
      <c r="AH3" s="2">
        <f t="shared" si="1"/>
        <v>0</v>
      </c>
      <c r="AI3" s="2">
        <f>(I3/12)*3</f>
        <v>1305.5</v>
      </c>
      <c r="AJ3" s="33">
        <f>(J3/12)*3</f>
        <v>0</v>
      </c>
      <c r="AK3" s="2">
        <f>(K3/12)*3</f>
        <v>1305.5</v>
      </c>
      <c r="AL3" s="2">
        <f>(L3/12)*3</f>
        <v>0</v>
      </c>
      <c r="AM3" s="52"/>
    </row>
    <row r="4" spans="1:39" x14ac:dyDescent="0.3">
      <c r="A4" s="19">
        <v>2</v>
      </c>
      <c r="B4" s="5"/>
      <c r="C4" s="6">
        <v>20000</v>
      </c>
      <c r="D4" s="6">
        <v>40000</v>
      </c>
      <c r="E4" s="6">
        <v>160000</v>
      </c>
      <c r="F4" s="7">
        <v>1454200</v>
      </c>
      <c r="G4" s="8"/>
      <c r="H4" s="5">
        <v>70000</v>
      </c>
      <c r="I4" s="6">
        <f t="shared" ref="I4:I23" si="2">SUM(J4:K4)</f>
        <v>133500</v>
      </c>
      <c r="J4" s="6">
        <v>70000</v>
      </c>
      <c r="K4" s="6">
        <v>63500</v>
      </c>
      <c r="L4" s="6">
        <v>620000</v>
      </c>
      <c r="M4" s="6">
        <v>132000</v>
      </c>
      <c r="N4" s="6">
        <v>600000</v>
      </c>
      <c r="O4" s="6">
        <v>25000</v>
      </c>
      <c r="P4" s="7">
        <v>30000</v>
      </c>
      <c r="Q4" s="8"/>
      <c r="R4" s="6">
        <v>63500</v>
      </c>
      <c r="S4" s="6">
        <v>620000</v>
      </c>
      <c r="T4" s="8"/>
      <c r="U4" s="2">
        <f t="shared" ref="U4:U23" si="3">(B4/12)*3</f>
        <v>0</v>
      </c>
      <c r="V4" s="2">
        <f t="shared" si="0"/>
        <v>5000</v>
      </c>
      <c r="W4" s="2">
        <f t="shared" si="0"/>
        <v>10000</v>
      </c>
      <c r="X4" s="2">
        <f t="shared" si="0"/>
        <v>40000</v>
      </c>
      <c r="Y4" s="2">
        <f t="shared" si="0"/>
        <v>363550</v>
      </c>
      <c r="Z4" s="34"/>
      <c r="AA4" s="2">
        <f t="shared" ref="AA4:AA23" si="4">(H4/12)*3</f>
        <v>17500</v>
      </c>
      <c r="AB4" s="2">
        <f t="shared" ref="AB4:AB23" si="5">(I4/12)*3</f>
        <v>33375</v>
      </c>
      <c r="AC4" s="2">
        <f t="shared" ref="AC4:AC23" si="6">(J4/12)*3</f>
        <v>17500</v>
      </c>
      <c r="AD4" s="2">
        <f t="shared" ref="AD4:AD23" si="7">(K4/12)*3</f>
        <v>15875</v>
      </c>
      <c r="AE4" s="2">
        <f t="shared" ref="AE4:AE23" si="8">(L4/12)*3</f>
        <v>155000</v>
      </c>
      <c r="AF4" s="2">
        <f t="shared" ref="AF4:AF23" si="9">(M4/12)*3</f>
        <v>33000</v>
      </c>
      <c r="AG4" s="2">
        <f t="shared" ref="AG4:AG23" si="10">(N4/12)*3</f>
        <v>150000</v>
      </c>
      <c r="AH4" s="2">
        <f t="shared" ref="AH4:AH23" si="11">(O4/12)*3</f>
        <v>6250</v>
      </c>
      <c r="AI4" s="2">
        <f>(I4/12)*3</f>
        <v>33375</v>
      </c>
      <c r="AJ4" s="8"/>
      <c r="AK4" s="2">
        <f t="shared" ref="AK4:AL23" si="12">(K4/12)*3</f>
        <v>15875</v>
      </c>
      <c r="AL4" s="2">
        <f t="shared" si="12"/>
        <v>155000</v>
      </c>
      <c r="AM4" s="53"/>
    </row>
    <row r="5" spans="1:39" x14ac:dyDescent="0.3">
      <c r="A5" s="19">
        <v>3</v>
      </c>
      <c r="B5" s="5"/>
      <c r="C5" s="6">
        <v>6000</v>
      </c>
      <c r="D5" s="6">
        <v>15000</v>
      </c>
      <c r="E5" s="6">
        <v>15000</v>
      </c>
      <c r="F5" s="7">
        <v>433299</v>
      </c>
      <c r="G5" s="8"/>
      <c r="H5" s="5">
        <v>45000</v>
      </c>
      <c r="I5" s="6">
        <f t="shared" si="2"/>
        <v>16400</v>
      </c>
      <c r="J5" s="6">
        <v>200</v>
      </c>
      <c r="K5" s="6">
        <v>16200</v>
      </c>
      <c r="L5" s="6">
        <v>130000</v>
      </c>
      <c r="M5" s="6">
        <v>25400</v>
      </c>
      <c r="N5" s="6">
        <v>225000</v>
      </c>
      <c r="O5" s="6">
        <v>3600</v>
      </c>
      <c r="P5" s="7">
        <v>4000</v>
      </c>
      <c r="Q5" s="8"/>
      <c r="R5" s="6">
        <v>16200</v>
      </c>
      <c r="S5" s="6">
        <v>130000</v>
      </c>
      <c r="T5" s="8"/>
      <c r="U5" s="2">
        <f t="shared" si="3"/>
        <v>0</v>
      </c>
      <c r="V5" s="2">
        <f t="shared" si="0"/>
        <v>1500</v>
      </c>
      <c r="W5" s="2">
        <f t="shared" si="0"/>
        <v>3750</v>
      </c>
      <c r="X5" s="2">
        <f t="shared" si="0"/>
        <v>3750</v>
      </c>
      <c r="Y5" s="2">
        <f t="shared" si="0"/>
        <v>108324.75</v>
      </c>
      <c r="Z5" s="34"/>
      <c r="AA5" s="2">
        <f t="shared" si="4"/>
        <v>11250</v>
      </c>
      <c r="AB5" s="2">
        <f t="shared" si="5"/>
        <v>4100</v>
      </c>
      <c r="AC5" s="2">
        <f t="shared" si="6"/>
        <v>50</v>
      </c>
      <c r="AD5" s="2">
        <f t="shared" si="7"/>
        <v>4050</v>
      </c>
      <c r="AE5" s="2">
        <f t="shared" si="8"/>
        <v>32500</v>
      </c>
      <c r="AF5" s="2">
        <f t="shared" si="9"/>
        <v>6350</v>
      </c>
      <c r="AG5" s="2">
        <f t="shared" si="10"/>
        <v>56250</v>
      </c>
      <c r="AH5" s="2">
        <f t="shared" si="11"/>
        <v>900</v>
      </c>
      <c r="AI5" s="2">
        <f>(I5/12)*3</f>
        <v>4100</v>
      </c>
      <c r="AJ5" s="8"/>
      <c r="AK5" s="2">
        <f t="shared" si="12"/>
        <v>4050</v>
      </c>
      <c r="AL5" s="2">
        <f t="shared" si="12"/>
        <v>32500</v>
      </c>
      <c r="AM5" s="53"/>
    </row>
    <row r="6" spans="1:39" x14ac:dyDescent="0.3">
      <c r="A6" s="19">
        <v>4</v>
      </c>
      <c r="B6" s="5"/>
      <c r="C6" s="6"/>
      <c r="D6" s="6"/>
      <c r="E6" s="6"/>
      <c r="F6" s="7">
        <v>3400499.9999967515</v>
      </c>
      <c r="G6" s="8"/>
      <c r="H6" s="5"/>
      <c r="I6" s="6">
        <f t="shared" si="2"/>
        <v>0</v>
      </c>
      <c r="J6" s="6"/>
      <c r="K6" s="6"/>
      <c r="L6" s="6"/>
      <c r="M6" s="6"/>
      <c r="N6" s="6">
        <v>3400000</v>
      </c>
      <c r="O6" s="6"/>
      <c r="P6" s="7"/>
      <c r="Q6" s="8"/>
      <c r="R6" s="6"/>
      <c r="S6" s="6"/>
      <c r="T6" s="8"/>
      <c r="U6" s="2">
        <f t="shared" si="3"/>
        <v>0</v>
      </c>
      <c r="V6" s="2">
        <f t="shared" si="0"/>
        <v>0</v>
      </c>
      <c r="W6" s="2">
        <f t="shared" si="0"/>
        <v>0</v>
      </c>
      <c r="X6" s="2">
        <f t="shared" si="0"/>
        <v>0</v>
      </c>
      <c r="Y6" s="2">
        <f t="shared" si="0"/>
        <v>850124.99999918789</v>
      </c>
      <c r="Z6" s="34"/>
      <c r="AA6" s="2">
        <f t="shared" si="4"/>
        <v>0</v>
      </c>
      <c r="AB6" s="2">
        <f t="shared" si="5"/>
        <v>0</v>
      </c>
      <c r="AC6" s="2">
        <f t="shared" si="6"/>
        <v>0</v>
      </c>
      <c r="AD6" s="2">
        <f t="shared" si="7"/>
        <v>0</v>
      </c>
      <c r="AE6" s="2">
        <f t="shared" si="8"/>
        <v>0</v>
      </c>
      <c r="AF6" s="2">
        <f t="shared" si="9"/>
        <v>0</v>
      </c>
      <c r="AG6" s="2">
        <f t="shared" si="10"/>
        <v>850000</v>
      </c>
      <c r="AH6" s="2">
        <f t="shared" si="11"/>
        <v>0</v>
      </c>
      <c r="AI6" s="2">
        <f>(I6/12)*3</f>
        <v>0</v>
      </c>
      <c r="AJ6" s="8"/>
      <c r="AK6" s="2">
        <f t="shared" si="12"/>
        <v>0</v>
      </c>
      <c r="AL6" s="2">
        <f t="shared" si="12"/>
        <v>0</v>
      </c>
      <c r="AM6" s="53"/>
    </row>
    <row r="7" spans="1:39" x14ac:dyDescent="0.3">
      <c r="A7" s="19">
        <v>5</v>
      </c>
      <c r="B7" s="5"/>
      <c r="C7" s="6"/>
      <c r="D7" s="6"/>
      <c r="E7" s="6"/>
      <c r="F7" s="7">
        <v>25600</v>
      </c>
      <c r="G7" s="8"/>
      <c r="H7" s="5"/>
      <c r="I7" s="6">
        <f t="shared" si="2"/>
        <v>0</v>
      </c>
      <c r="J7" s="6"/>
      <c r="K7" s="6"/>
      <c r="L7" s="6"/>
      <c r="M7" s="6"/>
      <c r="N7" s="6"/>
      <c r="O7" s="6">
        <v>25600</v>
      </c>
      <c r="P7" s="7">
        <v>28000</v>
      </c>
      <c r="Q7" s="8"/>
      <c r="R7" s="6"/>
      <c r="S7" s="6"/>
      <c r="T7" s="8"/>
      <c r="U7" s="2">
        <f t="shared" si="3"/>
        <v>0</v>
      </c>
      <c r="V7" s="2">
        <f t="shared" si="0"/>
        <v>0</v>
      </c>
      <c r="W7" s="2">
        <f t="shared" si="0"/>
        <v>0</v>
      </c>
      <c r="X7" s="2">
        <f t="shared" si="0"/>
        <v>0</v>
      </c>
      <c r="Y7" s="2">
        <f t="shared" si="0"/>
        <v>6400</v>
      </c>
      <c r="Z7" s="34"/>
      <c r="AA7" s="2">
        <f t="shared" si="4"/>
        <v>0</v>
      </c>
      <c r="AB7" s="2">
        <f t="shared" si="5"/>
        <v>0</v>
      </c>
      <c r="AC7" s="2">
        <f t="shared" si="6"/>
        <v>0</v>
      </c>
      <c r="AD7" s="2">
        <f t="shared" si="7"/>
        <v>0</v>
      </c>
      <c r="AE7" s="2">
        <f t="shared" si="8"/>
        <v>0</v>
      </c>
      <c r="AF7" s="2">
        <f t="shared" si="9"/>
        <v>0</v>
      </c>
      <c r="AG7" s="2">
        <f t="shared" si="10"/>
        <v>0</v>
      </c>
      <c r="AH7" s="2">
        <f t="shared" si="11"/>
        <v>6400</v>
      </c>
      <c r="AI7" s="2">
        <f>(I7/12)*3</f>
        <v>0</v>
      </c>
      <c r="AJ7" s="8"/>
      <c r="AK7" s="2">
        <f t="shared" si="12"/>
        <v>0</v>
      </c>
      <c r="AL7" s="2">
        <f t="shared" si="12"/>
        <v>0</v>
      </c>
      <c r="AM7" s="53"/>
    </row>
    <row r="8" spans="1:39" x14ac:dyDescent="0.3">
      <c r="A8" s="19">
        <v>6</v>
      </c>
      <c r="B8" s="5"/>
      <c r="C8" s="6"/>
      <c r="D8" s="6"/>
      <c r="E8" s="6"/>
      <c r="F8" s="7">
        <v>5500</v>
      </c>
      <c r="G8" s="8"/>
      <c r="H8" s="5"/>
      <c r="I8" s="6">
        <f t="shared" si="2"/>
        <v>0</v>
      </c>
      <c r="J8" s="6"/>
      <c r="K8" s="6"/>
      <c r="L8" s="6"/>
      <c r="M8" s="6"/>
      <c r="N8" s="6"/>
      <c r="O8" s="6">
        <v>5500</v>
      </c>
      <c r="P8" s="7">
        <v>5500</v>
      </c>
      <c r="Q8" s="8"/>
      <c r="R8" s="6"/>
      <c r="S8" s="6"/>
      <c r="T8" s="8"/>
      <c r="U8" s="2">
        <f t="shared" si="3"/>
        <v>0</v>
      </c>
      <c r="V8" s="2">
        <f t="shared" si="0"/>
        <v>0</v>
      </c>
      <c r="W8" s="2">
        <f t="shared" si="0"/>
        <v>0</v>
      </c>
      <c r="X8" s="2">
        <f t="shared" si="0"/>
        <v>0</v>
      </c>
      <c r="Y8" s="2">
        <f t="shared" si="0"/>
        <v>1375</v>
      </c>
      <c r="Z8" s="34"/>
      <c r="AA8" s="2">
        <f t="shared" si="4"/>
        <v>0</v>
      </c>
      <c r="AB8" s="2">
        <f t="shared" si="5"/>
        <v>0</v>
      </c>
      <c r="AC8" s="2">
        <f t="shared" si="6"/>
        <v>0</v>
      </c>
      <c r="AD8" s="2">
        <f t="shared" si="7"/>
        <v>0</v>
      </c>
      <c r="AE8" s="2">
        <f t="shared" si="8"/>
        <v>0</v>
      </c>
      <c r="AF8" s="2">
        <f t="shared" si="9"/>
        <v>0</v>
      </c>
      <c r="AG8" s="2">
        <f t="shared" si="10"/>
        <v>0</v>
      </c>
      <c r="AH8" s="2">
        <f t="shared" si="11"/>
        <v>1375</v>
      </c>
      <c r="AI8" s="2">
        <f>(I8/12)*3</f>
        <v>0</v>
      </c>
      <c r="AJ8" s="8"/>
      <c r="AK8" s="2">
        <f t="shared" si="12"/>
        <v>0</v>
      </c>
      <c r="AL8" s="2">
        <f t="shared" si="12"/>
        <v>0</v>
      </c>
      <c r="AM8" s="53"/>
    </row>
    <row r="9" spans="1:39" x14ac:dyDescent="0.3">
      <c r="A9" s="19">
        <v>7</v>
      </c>
      <c r="B9" s="5"/>
      <c r="C9" s="6"/>
      <c r="D9" s="6"/>
      <c r="E9" s="6"/>
      <c r="F9" s="7">
        <v>371500</v>
      </c>
      <c r="G9" s="8"/>
      <c r="H9" s="5">
        <v>25000</v>
      </c>
      <c r="I9" s="6">
        <f t="shared" si="2"/>
        <v>26700</v>
      </c>
      <c r="J9" s="6">
        <v>1200</v>
      </c>
      <c r="K9" s="6">
        <v>25500</v>
      </c>
      <c r="L9" s="6">
        <v>220000</v>
      </c>
      <c r="M9" s="6">
        <v>1500</v>
      </c>
      <c r="N9" s="6">
        <v>113000</v>
      </c>
      <c r="O9" s="6"/>
      <c r="P9" s="7"/>
      <c r="Q9" s="8"/>
      <c r="R9" s="6">
        <v>25500</v>
      </c>
      <c r="S9" s="6">
        <v>220000</v>
      </c>
      <c r="T9" s="8"/>
      <c r="U9" s="2">
        <f t="shared" si="3"/>
        <v>0</v>
      </c>
      <c r="V9" s="2">
        <f t="shared" si="0"/>
        <v>0</v>
      </c>
      <c r="W9" s="2">
        <f t="shared" si="0"/>
        <v>0</v>
      </c>
      <c r="X9" s="2">
        <f t="shared" si="0"/>
        <v>0</v>
      </c>
      <c r="Y9" s="2">
        <f t="shared" si="0"/>
        <v>92875</v>
      </c>
      <c r="Z9" s="34"/>
      <c r="AA9" s="2">
        <f t="shared" si="4"/>
        <v>6250</v>
      </c>
      <c r="AB9" s="2">
        <f t="shared" si="5"/>
        <v>6675</v>
      </c>
      <c r="AC9" s="2">
        <f t="shared" si="6"/>
        <v>300</v>
      </c>
      <c r="AD9" s="2">
        <f t="shared" si="7"/>
        <v>6375</v>
      </c>
      <c r="AE9" s="2">
        <f t="shared" si="8"/>
        <v>55000</v>
      </c>
      <c r="AF9" s="2">
        <f t="shared" si="9"/>
        <v>375</v>
      </c>
      <c r="AG9" s="2">
        <f t="shared" si="10"/>
        <v>28250</v>
      </c>
      <c r="AH9" s="2">
        <f t="shared" si="11"/>
        <v>0</v>
      </c>
      <c r="AI9" s="2">
        <f>(I9/12)*3</f>
        <v>6675</v>
      </c>
      <c r="AJ9" s="8"/>
      <c r="AK9" s="2">
        <f t="shared" si="12"/>
        <v>6375</v>
      </c>
      <c r="AL9" s="2">
        <f t="shared" si="12"/>
        <v>55000</v>
      </c>
      <c r="AM9" s="53"/>
    </row>
    <row r="10" spans="1:39" x14ac:dyDescent="0.3">
      <c r="A10" s="19">
        <v>8</v>
      </c>
      <c r="B10" s="5"/>
      <c r="C10" s="6"/>
      <c r="D10" s="6"/>
      <c r="E10" s="6"/>
      <c r="F10" s="7">
        <v>23600</v>
      </c>
      <c r="G10" s="8"/>
      <c r="H10" s="5"/>
      <c r="I10" s="6">
        <f t="shared" si="2"/>
        <v>10200</v>
      </c>
      <c r="J10" s="6">
        <v>10200</v>
      </c>
      <c r="K10" s="6"/>
      <c r="L10" s="6"/>
      <c r="M10" s="6"/>
      <c r="N10" s="6"/>
      <c r="O10" s="6">
        <v>1600</v>
      </c>
      <c r="P10" s="7">
        <v>1600</v>
      </c>
      <c r="Q10" s="8"/>
      <c r="R10" s="6"/>
      <c r="S10" s="6"/>
      <c r="T10" s="8"/>
      <c r="U10" s="2">
        <f t="shared" si="3"/>
        <v>0</v>
      </c>
      <c r="V10" s="2">
        <f t="shared" si="0"/>
        <v>0</v>
      </c>
      <c r="W10" s="2">
        <f t="shared" si="0"/>
        <v>0</v>
      </c>
      <c r="X10" s="2">
        <f t="shared" si="0"/>
        <v>0</v>
      </c>
      <c r="Y10" s="2">
        <f t="shared" si="0"/>
        <v>5900</v>
      </c>
      <c r="Z10" s="34"/>
      <c r="AA10" s="2">
        <f t="shared" si="4"/>
        <v>0</v>
      </c>
      <c r="AB10" s="2">
        <f t="shared" si="5"/>
        <v>2550</v>
      </c>
      <c r="AC10" s="2">
        <f t="shared" si="6"/>
        <v>2550</v>
      </c>
      <c r="AD10" s="2">
        <f t="shared" si="7"/>
        <v>0</v>
      </c>
      <c r="AE10" s="2">
        <f t="shared" si="8"/>
        <v>0</v>
      </c>
      <c r="AF10" s="2">
        <f t="shared" si="9"/>
        <v>0</v>
      </c>
      <c r="AG10" s="2">
        <f t="shared" si="10"/>
        <v>0</v>
      </c>
      <c r="AH10" s="2">
        <f t="shared" si="11"/>
        <v>400</v>
      </c>
      <c r="AI10" s="2">
        <f>(I10/12)*3</f>
        <v>2550</v>
      </c>
      <c r="AJ10" s="8"/>
      <c r="AK10" s="2">
        <f t="shared" si="12"/>
        <v>0</v>
      </c>
      <c r="AL10" s="2">
        <f t="shared" si="12"/>
        <v>0</v>
      </c>
      <c r="AM10" s="53"/>
    </row>
    <row r="11" spans="1:39" x14ac:dyDescent="0.3">
      <c r="A11" s="19">
        <v>9</v>
      </c>
      <c r="B11" s="5"/>
      <c r="C11" s="6"/>
      <c r="D11" s="6"/>
      <c r="E11" s="6">
        <v>80000</v>
      </c>
      <c r="F11" s="7">
        <v>50000</v>
      </c>
      <c r="G11" s="8"/>
      <c r="H11" s="5">
        <v>25000</v>
      </c>
      <c r="I11" s="6">
        <f t="shared" si="2"/>
        <v>555</v>
      </c>
      <c r="J11" s="6"/>
      <c r="K11" s="6">
        <v>555</v>
      </c>
      <c r="L11" s="6">
        <v>25000</v>
      </c>
      <c r="M11" s="6"/>
      <c r="N11" s="6"/>
      <c r="O11" s="6"/>
      <c r="P11" s="7"/>
      <c r="Q11" s="8"/>
      <c r="R11" s="6">
        <v>555</v>
      </c>
      <c r="S11" s="6">
        <v>25000</v>
      </c>
      <c r="T11" s="8"/>
      <c r="U11" s="2">
        <f t="shared" si="3"/>
        <v>0</v>
      </c>
      <c r="V11" s="2">
        <f t="shared" si="0"/>
        <v>0</v>
      </c>
      <c r="W11" s="2">
        <f t="shared" si="0"/>
        <v>0</v>
      </c>
      <c r="X11" s="2">
        <f t="shared" si="0"/>
        <v>20000</v>
      </c>
      <c r="Y11" s="2">
        <f t="shared" si="0"/>
        <v>12500</v>
      </c>
      <c r="Z11" s="34"/>
      <c r="AA11" s="2">
        <f t="shared" si="4"/>
        <v>6250</v>
      </c>
      <c r="AB11" s="2">
        <f t="shared" si="5"/>
        <v>138.75</v>
      </c>
      <c r="AC11" s="2">
        <f t="shared" si="6"/>
        <v>0</v>
      </c>
      <c r="AD11" s="2">
        <f t="shared" si="7"/>
        <v>138.75</v>
      </c>
      <c r="AE11" s="2">
        <f t="shared" si="8"/>
        <v>6250</v>
      </c>
      <c r="AF11" s="2">
        <f t="shared" si="9"/>
        <v>0</v>
      </c>
      <c r="AG11" s="2">
        <f t="shared" si="10"/>
        <v>0</v>
      </c>
      <c r="AH11" s="2">
        <f t="shared" si="11"/>
        <v>0</v>
      </c>
      <c r="AI11" s="2">
        <f>(I11/12)*3</f>
        <v>138.75</v>
      </c>
      <c r="AJ11" s="8"/>
      <c r="AK11" s="2">
        <f t="shared" si="12"/>
        <v>138.75</v>
      </c>
      <c r="AL11" s="2">
        <f t="shared" si="12"/>
        <v>6250</v>
      </c>
      <c r="AM11" s="53"/>
    </row>
    <row r="12" spans="1:39" x14ac:dyDescent="0.3">
      <c r="A12" s="19">
        <v>10</v>
      </c>
      <c r="B12" s="5"/>
      <c r="C12" s="6"/>
      <c r="D12" s="6"/>
      <c r="E12" s="6"/>
      <c r="F12" s="7">
        <v>30000</v>
      </c>
      <c r="G12" s="8"/>
      <c r="H12" s="5"/>
      <c r="I12" s="6">
        <f t="shared" si="2"/>
        <v>0</v>
      </c>
      <c r="J12" s="6"/>
      <c r="K12" s="6"/>
      <c r="L12" s="6">
        <v>30000</v>
      </c>
      <c r="M12" s="6"/>
      <c r="N12" s="6"/>
      <c r="O12" s="6"/>
      <c r="P12" s="7"/>
      <c r="Q12" s="8"/>
      <c r="R12" s="6"/>
      <c r="S12" s="6">
        <v>30000</v>
      </c>
      <c r="T12" s="8"/>
      <c r="U12" s="2">
        <f t="shared" si="3"/>
        <v>0</v>
      </c>
      <c r="V12" s="2">
        <f t="shared" si="0"/>
        <v>0</v>
      </c>
      <c r="W12" s="2">
        <f t="shared" si="0"/>
        <v>0</v>
      </c>
      <c r="X12" s="2">
        <f t="shared" si="0"/>
        <v>0</v>
      </c>
      <c r="Y12" s="2">
        <f t="shared" si="0"/>
        <v>7500</v>
      </c>
      <c r="Z12" s="34"/>
      <c r="AA12" s="2">
        <f t="shared" si="4"/>
        <v>0</v>
      </c>
      <c r="AB12" s="2">
        <f t="shared" si="5"/>
        <v>0</v>
      </c>
      <c r="AC12" s="2">
        <f t="shared" si="6"/>
        <v>0</v>
      </c>
      <c r="AD12" s="2">
        <f t="shared" si="7"/>
        <v>0</v>
      </c>
      <c r="AE12" s="2">
        <f t="shared" si="8"/>
        <v>7500</v>
      </c>
      <c r="AF12" s="2">
        <f t="shared" si="9"/>
        <v>0</v>
      </c>
      <c r="AG12" s="2">
        <f t="shared" si="10"/>
        <v>0</v>
      </c>
      <c r="AH12" s="2">
        <f t="shared" si="11"/>
        <v>0</v>
      </c>
      <c r="AI12" s="2">
        <f>(I12/12)*3</f>
        <v>0</v>
      </c>
      <c r="AJ12" s="8"/>
      <c r="AK12" s="2">
        <f t="shared" si="12"/>
        <v>0</v>
      </c>
      <c r="AL12" s="2">
        <f t="shared" si="12"/>
        <v>7500</v>
      </c>
      <c r="AM12" s="53"/>
    </row>
    <row r="13" spans="1:39" x14ac:dyDescent="0.3">
      <c r="A13" s="19">
        <v>11</v>
      </c>
      <c r="B13" s="5"/>
      <c r="C13" s="6"/>
      <c r="D13" s="6"/>
      <c r="E13" s="6"/>
      <c r="F13" s="7">
        <v>100200</v>
      </c>
      <c r="G13" s="8"/>
      <c r="H13" s="5"/>
      <c r="I13" s="6">
        <f t="shared" si="2"/>
        <v>0</v>
      </c>
      <c r="J13" s="6"/>
      <c r="K13" s="6"/>
      <c r="L13" s="6"/>
      <c r="M13" s="6"/>
      <c r="N13" s="6">
        <v>100200</v>
      </c>
      <c r="O13" s="6"/>
      <c r="P13" s="7"/>
      <c r="Q13" s="8"/>
      <c r="R13" s="6"/>
      <c r="S13" s="6"/>
      <c r="T13" s="8"/>
      <c r="U13" s="2">
        <f t="shared" si="3"/>
        <v>0</v>
      </c>
      <c r="V13" s="2">
        <f t="shared" si="0"/>
        <v>0</v>
      </c>
      <c r="W13" s="2">
        <f t="shared" si="0"/>
        <v>0</v>
      </c>
      <c r="X13" s="2">
        <f t="shared" si="0"/>
        <v>0</v>
      </c>
      <c r="Y13" s="2">
        <f t="shared" si="0"/>
        <v>25050</v>
      </c>
      <c r="Z13" s="34"/>
      <c r="AA13" s="2">
        <f t="shared" si="4"/>
        <v>0</v>
      </c>
      <c r="AB13" s="2">
        <f t="shared" si="5"/>
        <v>0</v>
      </c>
      <c r="AC13" s="2">
        <f t="shared" si="6"/>
        <v>0</v>
      </c>
      <c r="AD13" s="2">
        <f t="shared" si="7"/>
        <v>0</v>
      </c>
      <c r="AE13" s="2">
        <f t="shared" si="8"/>
        <v>0</v>
      </c>
      <c r="AF13" s="2">
        <f t="shared" si="9"/>
        <v>0</v>
      </c>
      <c r="AG13" s="2">
        <f t="shared" si="10"/>
        <v>25050</v>
      </c>
      <c r="AH13" s="2">
        <f t="shared" si="11"/>
        <v>0</v>
      </c>
      <c r="AI13" s="2">
        <f>(I13/12)*3</f>
        <v>0</v>
      </c>
      <c r="AJ13" s="8"/>
      <c r="AK13" s="2">
        <f t="shared" si="12"/>
        <v>0</v>
      </c>
      <c r="AL13" s="2">
        <f t="shared" si="12"/>
        <v>0</v>
      </c>
      <c r="AM13" s="53"/>
    </row>
    <row r="14" spans="1:39" x14ac:dyDescent="0.3">
      <c r="A14" s="19">
        <v>12</v>
      </c>
      <c r="B14" s="5">
        <v>1000</v>
      </c>
      <c r="C14" s="6">
        <v>100000</v>
      </c>
      <c r="D14" s="6">
        <v>120000</v>
      </c>
      <c r="E14" s="6">
        <v>3500000</v>
      </c>
      <c r="F14" s="7">
        <v>4706800</v>
      </c>
      <c r="G14" s="8"/>
      <c r="H14" s="5">
        <v>1230000</v>
      </c>
      <c r="I14" s="6">
        <f t="shared" si="2"/>
        <v>1402000</v>
      </c>
      <c r="J14" s="6">
        <v>157000</v>
      </c>
      <c r="K14" s="6">
        <v>1245000</v>
      </c>
      <c r="L14" s="6">
        <v>541000</v>
      </c>
      <c r="M14" s="6">
        <v>1625000</v>
      </c>
      <c r="N14" s="6">
        <v>1032000</v>
      </c>
      <c r="O14" s="6">
        <v>25000</v>
      </c>
      <c r="P14" s="7">
        <v>25000</v>
      </c>
      <c r="Q14" s="8"/>
      <c r="R14" s="6">
        <v>1245000</v>
      </c>
      <c r="S14" s="6">
        <v>541000</v>
      </c>
      <c r="T14" s="8"/>
      <c r="U14" s="2">
        <f t="shared" si="3"/>
        <v>250</v>
      </c>
      <c r="V14" s="2">
        <f t="shared" si="0"/>
        <v>25000</v>
      </c>
      <c r="W14" s="2">
        <f t="shared" si="0"/>
        <v>30000</v>
      </c>
      <c r="X14" s="2">
        <f t="shared" si="0"/>
        <v>875000</v>
      </c>
      <c r="Y14" s="2">
        <f t="shared" si="0"/>
        <v>1176700</v>
      </c>
      <c r="Z14" s="34"/>
      <c r="AA14" s="2">
        <f t="shared" si="4"/>
        <v>307500</v>
      </c>
      <c r="AB14" s="2">
        <f t="shared" si="5"/>
        <v>350500</v>
      </c>
      <c r="AC14" s="2">
        <f t="shared" si="6"/>
        <v>39250</v>
      </c>
      <c r="AD14" s="2">
        <f t="shared" si="7"/>
        <v>311250</v>
      </c>
      <c r="AE14" s="2">
        <f t="shared" si="8"/>
        <v>135250</v>
      </c>
      <c r="AF14" s="2">
        <f t="shared" si="9"/>
        <v>406250</v>
      </c>
      <c r="AG14" s="2">
        <f t="shared" si="10"/>
        <v>258000</v>
      </c>
      <c r="AH14" s="2">
        <f t="shared" si="11"/>
        <v>6250</v>
      </c>
      <c r="AI14" s="2">
        <f>(I14/12)*3</f>
        <v>350500</v>
      </c>
      <c r="AJ14" s="8"/>
      <c r="AK14" s="2">
        <f t="shared" si="12"/>
        <v>311250</v>
      </c>
      <c r="AL14" s="2">
        <f t="shared" si="12"/>
        <v>135250</v>
      </c>
      <c r="AM14" s="53"/>
    </row>
    <row r="15" spans="1:39" x14ac:dyDescent="0.3">
      <c r="A15" s="19">
        <v>13</v>
      </c>
      <c r="B15" s="5"/>
      <c r="C15" s="6"/>
      <c r="D15" s="6"/>
      <c r="E15" s="6"/>
      <c r="F15" s="7">
        <v>726372.66944012686</v>
      </c>
      <c r="G15" s="8"/>
      <c r="H15" s="5">
        <v>604000</v>
      </c>
      <c r="I15" s="6">
        <f t="shared" si="2"/>
        <v>278000</v>
      </c>
      <c r="J15" s="6"/>
      <c r="K15" s="6">
        <v>278000</v>
      </c>
      <c r="L15" s="6"/>
      <c r="M15" s="6"/>
      <c r="N15" s="6"/>
      <c r="O15" s="6"/>
      <c r="P15" s="7"/>
      <c r="Q15" s="8"/>
      <c r="R15" s="6">
        <v>278000</v>
      </c>
      <c r="S15" s="6"/>
      <c r="T15" s="8"/>
      <c r="U15" s="2">
        <f t="shared" si="3"/>
        <v>0</v>
      </c>
      <c r="V15" s="2">
        <f t="shared" si="0"/>
        <v>0</v>
      </c>
      <c r="W15" s="2">
        <f t="shared" si="0"/>
        <v>0</v>
      </c>
      <c r="X15" s="2">
        <f t="shared" si="0"/>
        <v>0</v>
      </c>
      <c r="Y15" s="2">
        <f t="shared" si="0"/>
        <v>181593.16736003172</v>
      </c>
      <c r="Z15" s="34"/>
      <c r="AA15" s="2">
        <f t="shared" si="4"/>
        <v>151000</v>
      </c>
      <c r="AB15" s="2">
        <f t="shared" si="5"/>
        <v>69500</v>
      </c>
      <c r="AC15" s="2">
        <f t="shared" si="6"/>
        <v>0</v>
      </c>
      <c r="AD15" s="2">
        <f t="shared" si="7"/>
        <v>69500</v>
      </c>
      <c r="AE15" s="2">
        <f t="shared" si="8"/>
        <v>0</v>
      </c>
      <c r="AF15" s="2">
        <f t="shared" si="9"/>
        <v>0</v>
      </c>
      <c r="AG15" s="2">
        <f t="shared" si="10"/>
        <v>0</v>
      </c>
      <c r="AH15" s="2">
        <f t="shared" si="11"/>
        <v>0</v>
      </c>
      <c r="AI15" s="2">
        <f>(I15/12)*3</f>
        <v>69500</v>
      </c>
      <c r="AJ15" s="8"/>
      <c r="AK15" s="2">
        <f t="shared" si="12"/>
        <v>69500</v>
      </c>
      <c r="AL15" s="2">
        <f t="shared" si="12"/>
        <v>0</v>
      </c>
      <c r="AM15" s="53"/>
    </row>
    <row r="16" spans="1:39" x14ac:dyDescent="0.3">
      <c r="A16" s="19">
        <v>14</v>
      </c>
      <c r="B16" s="5"/>
      <c r="C16" s="6"/>
      <c r="D16" s="6">
        <v>800000</v>
      </c>
      <c r="E16" s="6">
        <v>300000</v>
      </c>
      <c r="F16" s="7">
        <v>4010870</v>
      </c>
      <c r="G16" s="8"/>
      <c r="H16" s="5">
        <v>1512000</v>
      </c>
      <c r="I16" s="6">
        <f t="shared" si="2"/>
        <v>15800</v>
      </c>
      <c r="J16" s="6"/>
      <c r="K16" s="6">
        <v>15800</v>
      </c>
      <c r="L16" s="6">
        <v>1120000</v>
      </c>
      <c r="M16" s="6">
        <v>102000</v>
      </c>
      <c r="N16" s="6">
        <v>75000</v>
      </c>
      <c r="O16" s="6">
        <v>1200</v>
      </c>
      <c r="P16" s="7">
        <v>1200</v>
      </c>
      <c r="Q16" s="8"/>
      <c r="R16" s="6">
        <v>15800</v>
      </c>
      <c r="S16" s="6">
        <v>1120000</v>
      </c>
      <c r="T16" s="8"/>
      <c r="U16" s="2">
        <f t="shared" si="3"/>
        <v>0</v>
      </c>
      <c r="V16" s="2">
        <f t="shared" si="0"/>
        <v>0</v>
      </c>
      <c r="W16" s="2">
        <f t="shared" si="0"/>
        <v>200000</v>
      </c>
      <c r="X16" s="2">
        <f t="shared" si="0"/>
        <v>75000</v>
      </c>
      <c r="Y16" s="2">
        <f t="shared" si="0"/>
        <v>1002717.5</v>
      </c>
      <c r="Z16" s="34"/>
      <c r="AA16" s="2">
        <f t="shared" si="4"/>
        <v>378000</v>
      </c>
      <c r="AB16" s="2">
        <f t="shared" si="5"/>
        <v>3950</v>
      </c>
      <c r="AC16" s="2">
        <f t="shared" si="6"/>
        <v>0</v>
      </c>
      <c r="AD16" s="2">
        <f t="shared" si="7"/>
        <v>3950</v>
      </c>
      <c r="AE16" s="2">
        <f t="shared" si="8"/>
        <v>280000</v>
      </c>
      <c r="AF16" s="2">
        <f t="shared" si="9"/>
        <v>25500</v>
      </c>
      <c r="AG16" s="2">
        <f t="shared" si="10"/>
        <v>18750</v>
      </c>
      <c r="AH16" s="2">
        <f t="shared" si="11"/>
        <v>300</v>
      </c>
      <c r="AI16" s="2">
        <f>(I16/12)*3</f>
        <v>3950</v>
      </c>
      <c r="AJ16" s="8"/>
      <c r="AK16" s="2">
        <f t="shared" si="12"/>
        <v>3950</v>
      </c>
      <c r="AL16" s="2">
        <f t="shared" si="12"/>
        <v>280000</v>
      </c>
      <c r="AM16" s="53"/>
    </row>
    <row r="17" spans="1:39" x14ac:dyDescent="0.3">
      <c r="A17" s="19">
        <v>15</v>
      </c>
      <c r="B17" s="5"/>
      <c r="C17" s="6"/>
      <c r="D17" s="6">
        <v>0</v>
      </c>
      <c r="E17" s="6">
        <v>140000</v>
      </c>
      <c r="F17" s="7">
        <v>2345109.523022457</v>
      </c>
      <c r="G17" s="8"/>
      <c r="H17" s="5">
        <v>325000</v>
      </c>
      <c r="I17" s="6">
        <f t="shared" si="2"/>
        <v>5025</v>
      </c>
      <c r="J17" s="6"/>
      <c r="K17" s="6">
        <v>5025</v>
      </c>
      <c r="L17" s="6">
        <v>11252</v>
      </c>
      <c r="M17" s="6"/>
      <c r="N17" s="6"/>
      <c r="O17" s="6"/>
      <c r="P17" s="7"/>
      <c r="Q17" s="8"/>
      <c r="R17" s="6">
        <v>5025</v>
      </c>
      <c r="S17" s="6">
        <v>11252</v>
      </c>
      <c r="T17" s="8"/>
      <c r="U17" s="2">
        <f t="shared" si="3"/>
        <v>0</v>
      </c>
      <c r="V17" s="2">
        <f t="shared" si="0"/>
        <v>0</v>
      </c>
      <c r="W17" s="2">
        <f t="shared" si="0"/>
        <v>0</v>
      </c>
      <c r="X17" s="2">
        <f t="shared" si="0"/>
        <v>35000</v>
      </c>
      <c r="Y17" s="2">
        <f t="shared" si="0"/>
        <v>586277.38075561426</v>
      </c>
      <c r="Z17" s="34"/>
      <c r="AA17" s="2">
        <f t="shared" si="4"/>
        <v>81250</v>
      </c>
      <c r="AB17" s="2">
        <f t="shared" si="5"/>
        <v>1256.25</v>
      </c>
      <c r="AC17" s="2">
        <f t="shared" si="6"/>
        <v>0</v>
      </c>
      <c r="AD17" s="2">
        <f t="shared" si="7"/>
        <v>1256.25</v>
      </c>
      <c r="AE17" s="2">
        <f t="shared" si="8"/>
        <v>2813</v>
      </c>
      <c r="AF17" s="2">
        <f t="shared" si="9"/>
        <v>0</v>
      </c>
      <c r="AG17" s="2">
        <f t="shared" si="10"/>
        <v>0</v>
      </c>
      <c r="AH17" s="2">
        <f t="shared" si="11"/>
        <v>0</v>
      </c>
      <c r="AI17" s="2">
        <f>(I17/12)*3</f>
        <v>1256.25</v>
      </c>
      <c r="AJ17" s="8"/>
      <c r="AK17" s="2">
        <f t="shared" si="12"/>
        <v>1256.25</v>
      </c>
      <c r="AL17" s="2">
        <f t="shared" si="12"/>
        <v>2813</v>
      </c>
      <c r="AM17" s="53"/>
    </row>
    <row r="18" spans="1:39" x14ac:dyDescent="0.3">
      <c r="A18" s="19">
        <v>16</v>
      </c>
      <c r="B18" s="5"/>
      <c r="C18" s="6"/>
      <c r="D18" s="6"/>
      <c r="E18" s="6"/>
      <c r="F18" s="7">
        <v>0</v>
      </c>
      <c r="G18" s="8"/>
      <c r="H18" s="5"/>
      <c r="I18" s="6">
        <f t="shared" si="2"/>
        <v>0</v>
      </c>
      <c r="J18" s="6"/>
      <c r="K18" s="6"/>
      <c r="L18" s="6"/>
      <c r="M18" s="6"/>
      <c r="N18" s="6"/>
      <c r="O18" s="6"/>
      <c r="P18" s="7"/>
      <c r="Q18" s="8"/>
      <c r="R18" s="6"/>
      <c r="S18" s="6"/>
      <c r="T18" s="8"/>
      <c r="U18" s="2">
        <f t="shared" si="3"/>
        <v>0</v>
      </c>
      <c r="V18" s="2">
        <f t="shared" si="0"/>
        <v>0</v>
      </c>
      <c r="W18" s="2">
        <f t="shared" si="0"/>
        <v>0</v>
      </c>
      <c r="X18" s="2">
        <f t="shared" si="0"/>
        <v>0</v>
      </c>
      <c r="Y18" s="2">
        <f t="shared" si="0"/>
        <v>0</v>
      </c>
      <c r="Z18" s="34"/>
      <c r="AA18" s="2">
        <f t="shared" si="4"/>
        <v>0</v>
      </c>
      <c r="AB18" s="2">
        <f t="shared" si="5"/>
        <v>0</v>
      </c>
      <c r="AC18" s="2">
        <f t="shared" si="6"/>
        <v>0</v>
      </c>
      <c r="AD18" s="2">
        <f t="shared" si="7"/>
        <v>0</v>
      </c>
      <c r="AE18" s="2">
        <f t="shared" si="8"/>
        <v>0</v>
      </c>
      <c r="AF18" s="2">
        <f t="shared" si="9"/>
        <v>0</v>
      </c>
      <c r="AG18" s="2">
        <f t="shared" si="10"/>
        <v>0</v>
      </c>
      <c r="AH18" s="2">
        <f t="shared" si="11"/>
        <v>0</v>
      </c>
      <c r="AI18" s="2">
        <f>(I18/12)*3</f>
        <v>0</v>
      </c>
      <c r="AJ18" s="8"/>
      <c r="AK18" s="2">
        <f t="shared" si="12"/>
        <v>0</v>
      </c>
      <c r="AL18" s="2">
        <f t="shared" si="12"/>
        <v>0</v>
      </c>
      <c r="AM18" s="53"/>
    </row>
    <row r="19" spans="1:39" x14ac:dyDescent="0.3">
      <c r="A19" s="19">
        <v>17</v>
      </c>
      <c r="B19" s="5"/>
      <c r="C19" s="6"/>
      <c r="D19" s="6"/>
      <c r="E19" s="6"/>
      <c r="F19" s="7">
        <v>107000</v>
      </c>
      <c r="G19" s="8"/>
      <c r="H19" s="5">
        <v>7000</v>
      </c>
      <c r="I19" s="6">
        <f t="shared" si="2"/>
        <v>102</v>
      </c>
      <c r="J19" s="6"/>
      <c r="K19" s="6">
        <v>102</v>
      </c>
      <c r="L19" s="6">
        <v>100000</v>
      </c>
      <c r="M19" s="6"/>
      <c r="N19" s="6"/>
      <c r="O19" s="6"/>
      <c r="P19" s="7"/>
      <c r="Q19" s="8"/>
      <c r="R19" s="6">
        <v>102</v>
      </c>
      <c r="S19" s="6">
        <v>100000</v>
      </c>
      <c r="T19" s="8"/>
      <c r="U19" s="2">
        <f t="shared" si="3"/>
        <v>0</v>
      </c>
      <c r="V19" s="2">
        <f t="shared" ref="V19:V23" si="13">(C19/12)*3</f>
        <v>0</v>
      </c>
      <c r="W19" s="2">
        <f t="shared" ref="W19:W23" si="14">(D19/12)*3</f>
        <v>0</v>
      </c>
      <c r="X19" s="2">
        <f t="shared" ref="X19:X23" si="15">(E19/12)*3</f>
        <v>0</v>
      </c>
      <c r="Y19" s="2">
        <f t="shared" ref="Y19:Y23" si="16">(F19/12)*3</f>
        <v>26750</v>
      </c>
      <c r="Z19" s="34"/>
      <c r="AA19" s="2">
        <f t="shared" si="4"/>
        <v>1750</v>
      </c>
      <c r="AB19" s="2">
        <f t="shared" si="5"/>
        <v>25.5</v>
      </c>
      <c r="AC19" s="2">
        <f t="shared" si="6"/>
        <v>0</v>
      </c>
      <c r="AD19" s="2">
        <f t="shared" si="7"/>
        <v>25.5</v>
      </c>
      <c r="AE19" s="2">
        <f t="shared" si="8"/>
        <v>25000</v>
      </c>
      <c r="AF19" s="2">
        <f t="shared" si="9"/>
        <v>0</v>
      </c>
      <c r="AG19" s="2">
        <f t="shared" si="10"/>
        <v>0</v>
      </c>
      <c r="AH19" s="2">
        <f t="shared" si="11"/>
        <v>0</v>
      </c>
      <c r="AI19" s="2">
        <f>(I19/12)*3</f>
        <v>25.5</v>
      </c>
      <c r="AJ19" s="8"/>
      <c r="AK19" s="2">
        <f t="shared" si="12"/>
        <v>25.5</v>
      </c>
      <c r="AL19" s="2">
        <f t="shared" si="12"/>
        <v>25000</v>
      </c>
      <c r="AM19" s="53"/>
    </row>
    <row r="20" spans="1:39" x14ac:dyDescent="0.3">
      <c r="A20" s="19">
        <v>18</v>
      </c>
      <c r="B20" s="5"/>
      <c r="C20" s="6"/>
      <c r="D20" s="6"/>
      <c r="E20" s="6"/>
      <c r="F20" s="7">
        <v>0</v>
      </c>
      <c r="G20" s="8"/>
      <c r="H20" s="5"/>
      <c r="I20" s="6">
        <f t="shared" si="2"/>
        <v>0</v>
      </c>
      <c r="J20" s="6"/>
      <c r="K20" s="6"/>
      <c r="L20" s="6"/>
      <c r="M20" s="6"/>
      <c r="N20" s="6"/>
      <c r="O20" s="6"/>
      <c r="P20" s="7"/>
      <c r="Q20" s="8"/>
      <c r="R20" s="6"/>
      <c r="S20" s="6"/>
      <c r="T20" s="8"/>
      <c r="U20" s="2">
        <f t="shared" si="3"/>
        <v>0</v>
      </c>
      <c r="V20" s="2">
        <f t="shared" si="13"/>
        <v>0</v>
      </c>
      <c r="W20" s="2">
        <f t="shared" si="14"/>
        <v>0</v>
      </c>
      <c r="X20" s="2">
        <f t="shared" si="15"/>
        <v>0</v>
      </c>
      <c r="Y20" s="2">
        <f t="shared" si="16"/>
        <v>0</v>
      </c>
      <c r="Z20" s="34"/>
      <c r="AA20" s="2">
        <f t="shared" si="4"/>
        <v>0</v>
      </c>
      <c r="AB20" s="2">
        <f t="shared" si="5"/>
        <v>0</v>
      </c>
      <c r="AC20" s="2">
        <f t="shared" si="6"/>
        <v>0</v>
      </c>
      <c r="AD20" s="2">
        <f t="shared" si="7"/>
        <v>0</v>
      </c>
      <c r="AE20" s="2">
        <f t="shared" si="8"/>
        <v>0</v>
      </c>
      <c r="AF20" s="2">
        <f t="shared" si="9"/>
        <v>0</v>
      </c>
      <c r="AG20" s="2">
        <f t="shared" si="10"/>
        <v>0</v>
      </c>
      <c r="AH20" s="2">
        <f t="shared" si="11"/>
        <v>0</v>
      </c>
      <c r="AI20" s="2">
        <f>(I20/12)*3</f>
        <v>0</v>
      </c>
      <c r="AJ20" s="8"/>
      <c r="AK20" s="2">
        <f t="shared" si="12"/>
        <v>0</v>
      </c>
      <c r="AL20" s="2">
        <f t="shared" si="12"/>
        <v>0</v>
      </c>
      <c r="AM20" s="53"/>
    </row>
    <row r="21" spans="1:39" x14ac:dyDescent="0.3">
      <c r="A21" s="19">
        <v>19</v>
      </c>
      <c r="B21" s="5">
        <v>1500</v>
      </c>
      <c r="C21" s="6">
        <v>40000</v>
      </c>
      <c r="D21" s="6">
        <v>300000</v>
      </c>
      <c r="E21" s="6">
        <v>6500000</v>
      </c>
      <c r="F21" s="7">
        <v>9392200</v>
      </c>
      <c r="G21" s="8"/>
      <c r="H21" s="5">
        <v>6245000</v>
      </c>
      <c r="I21" s="6">
        <f t="shared" si="2"/>
        <v>3007000</v>
      </c>
      <c r="J21" s="6">
        <v>132000</v>
      </c>
      <c r="K21" s="6">
        <v>2875000</v>
      </c>
      <c r="L21" s="6">
        <v>100000</v>
      </c>
      <c r="M21" s="6">
        <v>520000</v>
      </c>
      <c r="N21" s="6">
        <v>1825000</v>
      </c>
      <c r="O21" s="6">
        <v>45000</v>
      </c>
      <c r="P21" s="7">
        <v>50000</v>
      </c>
      <c r="Q21" s="8"/>
      <c r="R21" s="6">
        <v>2875000</v>
      </c>
      <c r="S21" s="6">
        <v>100000</v>
      </c>
      <c r="T21" s="8"/>
      <c r="U21" s="2">
        <f t="shared" si="3"/>
        <v>375</v>
      </c>
      <c r="V21" s="2">
        <f t="shared" si="13"/>
        <v>10000</v>
      </c>
      <c r="W21" s="2">
        <f t="shared" si="14"/>
        <v>75000</v>
      </c>
      <c r="X21" s="2">
        <f t="shared" si="15"/>
        <v>1625000</v>
      </c>
      <c r="Y21" s="2">
        <f t="shared" si="16"/>
        <v>2348050</v>
      </c>
      <c r="Z21" s="34"/>
      <c r="AA21" s="2">
        <f t="shared" si="4"/>
        <v>1561250</v>
      </c>
      <c r="AB21" s="2">
        <f t="shared" si="5"/>
        <v>751750</v>
      </c>
      <c r="AC21" s="2">
        <f t="shared" si="6"/>
        <v>33000</v>
      </c>
      <c r="AD21" s="2">
        <f t="shared" si="7"/>
        <v>718750</v>
      </c>
      <c r="AE21" s="2">
        <f t="shared" si="8"/>
        <v>25000</v>
      </c>
      <c r="AF21" s="2">
        <f t="shared" si="9"/>
        <v>130000</v>
      </c>
      <c r="AG21" s="2">
        <f t="shared" si="10"/>
        <v>456250</v>
      </c>
      <c r="AH21" s="2">
        <f t="shared" si="11"/>
        <v>11250</v>
      </c>
      <c r="AI21" s="2">
        <f>(I21/12)*3</f>
        <v>751750</v>
      </c>
      <c r="AJ21" s="8"/>
      <c r="AK21" s="2">
        <f t="shared" si="12"/>
        <v>718750</v>
      </c>
      <c r="AL21" s="2">
        <f t="shared" si="12"/>
        <v>25000</v>
      </c>
      <c r="AM21" s="53"/>
    </row>
    <row r="22" spans="1:39" x14ac:dyDescent="0.3">
      <c r="A22" s="19">
        <v>20</v>
      </c>
      <c r="B22" s="5"/>
      <c r="C22" s="6"/>
      <c r="D22" s="6"/>
      <c r="E22" s="6"/>
      <c r="F22" s="7">
        <v>1424484.1906446917</v>
      </c>
      <c r="G22" s="8"/>
      <c r="H22" s="5"/>
      <c r="I22" s="6">
        <f t="shared" si="2"/>
        <v>0</v>
      </c>
      <c r="J22" s="6"/>
      <c r="K22" s="6"/>
      <c r="L22" s="6"/>
      <c r="M22" s="6"/>
      <c r="N22" s="6">
        <v>1350000</v>
      </c>
      <c r="O22" s="6"/>
      <c r="P22" s="7"/>
      <c r="Q22" s="8"/>
      <c r="R22" s="6"/>
      <c r="S22" s="6"/>
      <c r="T22" s="8"/>
      <c r="U22" s="2">
        <f t="shared" si="3"/>
        <v>0</v>
      </c>
      <c r="V22" s="2">
        <f t="shared" si="13"/>
        <v>0</v>
      </c>
      <c r="W22" s="2">
        <f t="shared" si="14"/>
        <v>0</v>
      </c>
      <c r="X22" s="2">
        <f t="shared" si="15"/>
        <v>0</v>
      </c>
      <c r="Y22" s="2">
        <f t="shared" si="16"/>
        <v>356121.04766117292</v>
      </c>
      <c r="Z22" s="34"/>
      <c r="AA22" s="2">
        <f t="shared" si="4"/>
        <v>0</v>
      </c>
      <c r="AB22" s="2">
        <f t="shared" si="5"/>
        <v>0</v>
      </c>
      <c r="AC22" s="2">
        <f t="shared" si="6"/>
        <v>0</v>
      </c>
      <c r="AD22" s="2">
        <f t="shared" si="7"/>
        <v>0</v>
      </c>
      <c r="AE22" s="2">
        <f t="shared" si="8"/>
        <v>0</v>
      </c>
      <c r="AF22" s="2">
        <f t="shared" si="9"/>
        <v>0</v>
      </c>
      <c r="AG22" s="2">
        <f t="shared" si="10"/>
        <v>337500</v>
      </c>
      <c r="AH22" s="2">
        <f t="shared" si="11"/>
        <v>0</v>
      </c>
      <c r="AI22" s="2">
        <f>(I22/12)*3</f>
        <v>0</v>
      </c>
      <c r="AJ22" s="8"/>
      <c r="AK22" s="2">
        <f t="shared" si="12"/>
        <v>0</v>
      </c>
      <c r="AL22" s="2">
        <f t="shared" si="12"/>
        <v>0</v>
      </c>
      <c r="AM22" s="53"/>
    </row>
    <row r="23" spans="1:39" ht="15" thickBot="1" x14ac:dyDescent="0.35">
      <c r="A23" s="20">
        <v>21</v>
      </c>
      <c r="B23" s="25">
        <v>2000</v>
      </c>
      <c r="C23" s="26">
        <v>5000</v>
      </c>
      <c r="D23" s="26">
        <v>50000</v>
      </c>
      <c r="E23" s="26">
        <v>700000</v>
      </c>
      <c r="F23" s="27">
        <v>3710215</v>
      </c>
      <c r="G23" s="8"/>
      <c r="H23" s="5">
        <v>653000</v>
      </c>
      <c r="I23" s="6">
        <f t="shared" si="2"/>
        <v>440000</v>
      </c>
      <c r="J23" s="6">
        <v>90000</v>
      </c>
      <c r="K23" s="6">
        <v>350000</v>
      </c>
      <c r="L23" s="6">
        <v>1700000</v>
      </c>
      <c r="M23" s="6">
        <v>1200000</v>
      </c>
      <c r="N23" s="6">
        <v>70515</v>
      </c>
      <c r="O23" s="6">
        <v>50000</v>
      </c>
      <c r="P23" s="7">
        <v>50000</v>
      </c>
      <c r="Q23" s="9"/>
      <c r="R23" s="6">
        <v>350000</v>
      </c>
      <c r="S23" s="6">
        <v>1700000</v>
      </c>
      <c r="T23" s="8"/>
      <c r="U23" s="2">
        <f t="shared" si="3"/>
        <v>500</v>
      </c>
      <c r="V23" s="2">
        <f t="shared" si="13"/>
        <v>1250</v>
      </c>
      <c r="W23" s="2">
        <f t="shared" si="14"/>
        <v>12500</v>
      </c>
      <c r="X23" s="2">
        <f t="shared" si="15"/>
        <v>175000</v>
      </c>
      <c r="Y23" s="2">
        <f t="shared" si="16"/>
        <v>927553.75</v>
      </c>
      <c r="Z23" s="35"/>
      <c r="AA23" s="2">
        <f t="shared" si="4"/>
        <v>163250</v>
      </c>
      <c r="AB23" s="2">
        <f t="shared" si="5"/>
        <v>110000</v>
      </c>
      <c r="AC23" s="2">
        <f t="shared" si="6"/>
        <v>22500</v>
      </c>
      <c r="AD23" s="2">
        <f t="shared" si="7"/>
        <v>87500</v>
      </c>
      <c r="AE23" s="2">
        <f t="shared" si="8"/>
        <v>425000</v>
      </c>
      <c r="AF23" s="2">
        <f t="shared" si="9"/>
        <v>300000</v>
      </c>
      <c r="AG23" s="2">
        <f t="shared" si="10"/>
        <v>17628.75</v>
      </c>
      <c r="AH23" s="2">
        <f t="shared" si="11"/>
        <v>12500</v>
      </c>
      <c r="AI23" s="2">
        <f>(I23/12)*3</f>
        <v>110000</v>
      </c>
      <c r="AJ23" s="9"/>
      <c r="AK23" s="2">
        <f t="shared" si="12"/>
        <v>87500</v>
      </c>
      <c r="AL23" s="2">
        <f t="shared" si="12"/>
        <v>425000</v>
      </c>
      <c r="AM23" s="54"/>
    </row>
    <row r="24" spans="1:39" ht="15" thickBot="1" x14ac:dyDescent="0.35">
      <c r="A24" s="21" t="s">
        <v>19</v>
      </c>
      <c r="B24" s="28">
        <f>+SUM(B3:B23)</f>
        <v>4500</v>
      </c>
      <c r="C24" s="29">
        <f t="shared" ref="C24:T24" si="17">+SUM(C3:C23)</f>
        <v>171000</v>
      </c>
      <c r="D24" s="29">
        <f t="shared" si="17"/>
        <v>1325000</v>
      </c>
      <c r="E24" s="29">
        <f t="shared" si="17"/>
        <v>11395000</v>
      </c>
      <c r="F24" s="30">
        <f t="shared" si="17"/>
        <v>32517450.383104026</v>
      </c>
      <c r="G24" s="10">
        <f t="shared" si="17"/>
        <v>0</v>
      </c>
      <c r="H24" s="28">
        <f t="shared" si="17"/>
        <v>10941000</v>
      </c>
      <c r="I24" s="28">
        <f t="shared" ref="I24" si="18">+SUM(I3:I23)</f>
        <v>5340504</v>
      </c>
      <c r="J24" s="28">
        <f t="shared" ref="J24" si="19">+SUM(J3:J23)</f>
        <v>460600</v>
      </c>
      <c r="K24" s="28">
        <f t="shared" ref="K24" si="20">+SUM(K3:K23)</f>
        <v>4879904</v>
      </c>
      <c r="L24" s="28">
        <f t="shared" ref="L24" si="21">+SUM(L3:L23)</f>
        <v>4597252</v>
      </c>
      <c r="M24" s="28">
        <f t="shared" ref="M24" si="22">+SUM(M3:M23)</f>
        <v>3605900</v>
      </c>
      <c r="N24" s="28">
        <f t="shared" ref="N24" si="23">+SUM(N3:N23)</f>
        <v>8790715</v>
      </c>
      <c r="O24" s="28">
        <f t="shared" ref="O24" si="24">+SUM(O3:O23)</f>
        <v>182500</v>
      </c>
      <c r="P24" s="28">
        <f t="shared" ref="P24" si="25">+SUM(P3:P23)</f>
        <v>195300</v>
      </c>
      <c r="Q24" s="10">
        <f t="shared" si="17"/>
        <v>0</v>
      </c>
      <c r="R24" s="28">
        <f t="shared" si="17"/>
        <v>4879904</v>
      </c>
      <c r="S24" s="29">
        <f t="shared" si="17"/>
        <v>4597252</v>
      </c>
      <c r="T24" s="36">
        <f t="shared" si="17"/>
        <v>0</v>
      </c>
      <c r="U24" s="29">
        <f>+SUM(U3:U23)</f>
        <v>1125</v>
      </c>
      <c r="V24" s="29">
        <f t="shared" ref="V24" si="26">+SUM(V3:V23)</f>
        <v>42750</v>
      </c>
      <c r="W24" s="29">
        <f t="shared" ref="W24" si="27">+SUM(W3:W23)</f>
        <v>331250</v>
      </c>
      <c r="X24" s="30">
        <f t="shared" ref="X24" si="28">+SUM(X3:X23)</f>
        <v>2848750</v>
      </c>
      <c r="Y24" s="30">
        <f t="shared" ref="Y24" si="29">+SUM(Y3:Y23)</f>
        <v>8129362.5957760066</v>
      </c>
      <c r="Z24" s="10">
        <f t="shared" ref="Z24" si="30">+SUM(Z3:Z23)</f>
        <v>0</v>
      </c>
      <c r="AA24" s="28">
        <f>SUM(AA3:AA23)</f>
        <v>2735250</v>
      </c>
      <c r="AB24" s="29">
        <f t="shared" ref="AB24:AI24" si="31">SUM(AB3:AB23)</f>
        <v>1335126</v>
      </c>
      <c r="AC24" s="29">
        <f t="shared" si="31"/>
        <v>115150</v>
      </c>
      <c r="AD24" s="29">
        <f t="shared" si="31"/>
        <v>1219976</v>
      </c>
      <c r="AE24" s="29">
        <f t="shared" si="31"/>
        <v>1149313</v>
      </c>
      <c r="AF24" s="29">
        <f t="shared" si="31"/>
        <v>901475</v>
      </c>
      <c r="AG24" s="29">
        <f t="shared" si="31"/>
        <v>2197678.75</v>
      </c>
      <c r="AH24" s="30">
        <f t="shared" si="31"/>
        <v>45625</v>
      </c>
      <c r="AI24" s="30">
        <f t="shared" si="31"/>
        <v>1335126</v>
      </c>
      <c r="AJ24" s="55"/>
      <c r="AK24" s="29">
        <f t="shared" ref="AK24" si="32">SUM(AK3:AK23)</f>
        <v>1219976</v>
      </c>
      <c r="AL24" s="29">
        <f t="shared" ref="AL24" si="33">SUM(AL3:AL23)</f>
        <v>1149313</v>
      </c>
      <c r="AM24" s="36"/>
    </row>
    <row r="25" spans="1:39" ht="15" thickBot="1" x14ac:dyDescent="0.35">
      <c r="C25" s="46" t="s">
        <v>42</v>
      </c>
      <c r="D25" s="47"/>
      <c r="E25" s="47"/>
      <c r="F25" s="47"/>
      <c r="G25" s="48"/>
      <c r="R25" s="42" t="s">
        <v>43</v>
      </c>
      <c r="S25" s="40"/>
      <c r="T25" s="40"/>
      <c r="U25" s="40"/>
      <c r="V25" s="41"/>
    </row>
    <row r="26" spans="1:39" ht="15.6" thickTop="1" thickBot="1" x14ac:dyDescent="0.35">
      <c r="C26" s="49" t="s">
        <v>44</v>
      </c>
      <c r="D26" s="50"/>
      <c r="E26" s="50"/>
      <c r="F26" s="50"/>
      <c r="G26" s="51"/>
      <c r="R26" s="43" t="s">
        <v>46</v>
      </c>
      <c r="S26" s="44"/>
      <c r="T26" s="44"/>
      <c r="U26" s="44"/>
      <c r="V26" s="45"/>
    </row>
    <row r="27" spans="1:39" ht="15.6" thickTop="1" thickBot="1" x14ac:dyDescent="0.35">
      <c r="C27" s="49" t="s">
        <v>45</v>
      </c>
      <c r="D27" s="50"/>
      <c r="E27" s="50"/>
      <c r="F27" s="50"/>
      <c r="G27" s="51"/>
      <c r="R27" s="43" t="s">
        <v>47</v>
      </c>
      <c r="S27" s="44"/>
      <c r="T27" s="44"/>
      <c r="U27" s="44"/>
      <c r="V27" s="45"/>
    </row>
    <row r="28" spans="1:39" ht="15" thickTop="1" x14ac:dyDescent="0.3"/>
  </sheetData>
  <mergeCells count="6">
    <mergeCell ref="C25:G25"/>
    <mergeCell ref="C26:G26"/>
    <mergeCell ref="R25:V25"/>
    <mergeCell ref="R26:V26"/>
    <mergeCell ref="C27:G27"/>
    <mergeCell ref="R27:V27"/>
  </mergeCells>
  <pageMargins left="0.7" right="0.7" top="0.75" bottom="0.75" header="0.3" footer="0.3"/>
  <headerFooter>
    <oddFooter>&amp;L_x000D_&amp;1#&amp;"Calibri"&amp;10&amp;K008000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BADIROU Abdou Rahamani (SNCF / DGA NUMERIQUE / e.SNCF Sol.DRC INNOVATION)</dc:creator>
  <cp:lastModifiedBy>BADIROU Abdou Rahamani (SNCF / DGA NUMERIQUE / e.SNCF </cp:lastModifiedBy>
  <dcterms:created xsi:type="dcterms:W3CDTF">2025-04-21T14:59:35Z</dcterms:created>
  <dcterms:modified xsi:type="dcterms:W3CDTF">2025-04-21T17:52:17Z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2025-04-21T15:28:46Z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7cf32e41-3195-4a2e-988e-ef015566cb51</vt:lpwstr>
  </property>
  <property fmtid="{D5CDD505-2E9C-101B-9397-08002B2CF9AE}" pid="8" name="MSIP_Label_c8d3f7c8-5c4b-4ab6-9486-a0a9eb08efa7_ContentBits">
    <vt:lpwstr>2</vt:lpwstr>
  </property>
</Properties>
</file>