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6807888D\Documents\RESTITUTION  RESEAU\BUDGET 2020\INFRAPOLE_PN\GPF_Retards_Paiements\"/>
    </mc:Choice>
  </mc:AlternateContent>
  <xr:revisionPtr revIDLastSave="0" documentId="8_{E6856739-C521-485A-9C1E-77782666971F}" xr6:coauthVersionLast="45" xr6:coauthVersionMax="45" xr10:uidLastSave="{00000000-0000-0000-0000-000000000000}"/>
  <bookViews>
    <workbookView xWindow="-75710" yWindow="480" windowWidth="25420" windowHeight="15370" xr2:uid="{00000000-000D-0000-FFFF-FFFF00000000}"/>
  </bookViews>
  <sheets>
    <sheet name="BASE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3" i="1" l="1"/>
  <c r="W3" i="1" s="1"/>
  <c r="O4" i="1"/>
  <c r="W4" i="1" s="1"/>
  <c r="O5" i="1"/>
  <c r="W5" i="1" s="1"/>
  <c r="O6" i="1"/>
  <c r="W6" i="1" s="1"/>
  <c r="O7" i="1"/>
  <c r="W7" i="1" s="1"/>
  <c r="O8" i="1"/>
  <c r="W8" i="1" s="1"/>
  <c r="O9" i="1"/>
  <c r="W9" i="1" s="1"/>
  <c r="O10" i="1"/>
  <c r="W10" i="1" s="1"/>
  <c r="O11" i="1"/>
  <c r="W11" i="1" s="1"/>
  <c r="O12" i="1"/>
  <c r="W12" i="1" s="1"/>
  <c r="O2" i="1"/>
  <c r="W2" i="1" s="1"/>
  <c r="L3" i="1"/>
  <c r="V3" i="1" s="1"/>
  <c r="L4" i="1"/>
  <c r="V4" i="1" s="1"/>
  <c r="L5" i="1"/>
  <c r="V5" i="1" s="1"/>
  <c r="L6" i="1"/>
  <c r="U6" i="1" s="1"/>
  <c r="L7" i="1"/>
  <c r="U7" i="1" s="1"/>
  <c r="L8" i="1"/>
  <c r="U8" i="1" s="1"/>
  <c r="L9" i="1"/>
  <c r="V9" i="1" s="1"/>
  <c r="L10" i="1"/>
  <c r="V10" i="1" s="1"/>
  <c r="L11" i="1"/>
  <c r="V11" i="1" s="1"/>
  <c r="L12" i="1"/>
  <c r="V12" i="1" s="1"/>
  <c r="L2" i="1"/>
  <c r="V2" i="1" s="1"/>
  <c r="U2" i="1" l="1"/>
  <c r="U12" i="1"/>
  <c r="U10" i="1"/>
  <c r="U5" i="1"/>
  <c r="U4" i="1"/>
  <c r="V8" i="1"/>
  <c r="V7" i="1"/>
  <c r="U11" i="1"/>
  <c r="U3" i="1"/>
  <c r="V6" i="1"/>
  <c r="U9" i="1"/>
</calcChain>
</file>

<file path=xl/sharedStrings.xml><?xml version="1.0" encoding="utf-8"?>
<sst xmlns="http://schemas.openxmlformats.org/spreadsheetml/2006/main" count="110" uniqueCount="106">
  <si>
    <t>Date de saisie de commande</t>
  </si>
  <si>
    <t>N° CDA</t>
  </si>
  <si>
    <t>Acheteurs</t>
  </si>
  <si>
    <t>N°AO</t>
  </si>
  <si>
    <t>Montant HT Initial/Engagé</t>
  </si>
  <si>
    <t>Montant Avenant</t>
  </si>
  <si>
    <t>Montant HT Final /Engagé</t>
  </si>
  <si>
    <t>PRM</t>
  </si>
  <si>
    <t>Date début</t>
  </si>
  <si>
    <t>Date fin théorique</t>
  </si>
  <si>
    <t>FOURNISSEURS</t>
  </si>
  <si>
    <t>Désignation</t>
  </si>
  <si>
    <t>Commentaires</t>
  </si>
  <si>
    <t>Numéro contrat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</si>
  <si>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</si>
  <si>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</si>
  <si>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</si>
  <si>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</si>
  <si>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</si>
  <si>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</si>
  <si>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</si>
  <si>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</si>
  <si>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</si>
  <si>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</si>
  <si>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</si>
  <si>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XA</t>
  </si>
  <si>
    <t>YB</t>
  </si>
  <si>
    <t>CA</t>
  </si>
  <si>
    <t>DY</t>
  </si>
  <si>
    <t>IJ</t>
  </si>
  <si>
    <t>BJ</t>
  </si>
  <si>
    <t>CM</t>
  </si>
  <si>
    <t>PL</t>
  </si>
  <si>
    <t>GH</t>
  </si>
  <si>
    <t>AZ</t>
  </si>
  <si>
    <t>KM</t>
  </si>
  <si>
    <t>GIRAFE</t>
  </si>
  <si>
    <t>MOUTON</t>
  </si>
  <si>
    <t>BOB</t>
  </si>
  <si>
    <t>CHARLES</t>
  </si>
  <si>
    <t>THEODORE</t>
  </si>
  <si>
    <t>JULES</t>
  </si>
  <si>
    <t>BEATRICE</t>
  </si>
  <si>
    <t>CHARLENE</t>
  </si>
  <si>
    <t>CHRISTIAN</t>
  </si>
  <si>
    <t>GEORGES</t>
  </si>
  <si>
    <t>VINCENT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</si>
  <si>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</si>
  <si>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</si>
  <si>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</si>
  <si>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</si>
  <si>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</si>
  <si>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</si>
  <si>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</si>
  <si>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</si>
  <si>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</si>
  <si>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</si>
  <si>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</si>
  <si>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CHARGEMENT</t>
  </si>
  <si>
    <t>SURCOUT</t>
  </si>
  <si>
    <t>CALFEUTRAGE</t>
  </si>
  <si>
    <t>FORMATION</t>
  </si>
  <si>
    <t>REPARATION</t>
  </si>
  <si>
    <t>GARDIENNAGE</t>
  </si>
  <si>
    <t>TAXI</t>
  </si>
  <si>
    <t>HEBERGEMENT</t>
  </si>
  <si>
    <t>TRAVAUX</t>
  </si>
  <si>
    <t>TRAITEMENT DECHET</t>
  </si>
  <si>
    <t>ETUDES</t>
  </si>
  <si>
    <t>FACTURE ERP</t>
  </si>
  <si>
    <t>RELIQUAT</t>
  </si>
  <si>
    <t>AVANCEMENT FACTURE</t>
  </si>
  <si>
    <t>CTR00000001</t>
  </si>
  <si>
    <t>CTR00000002</t>
  </si>
  <si>
    <t>CTR00000003</t>
  </si>
  <si>
    <t>CTR00000004</t>
  </si>
  <si>
    <t>CTR00000005</t>
  </si>
  <si>
    <t>CTR00000006</t>
  </si>
  <si>
    <t>CTR00000007</t>
  </si>
  <si>
    <t>CTR00000008</t>
  </si>
  <si>
    <t>CTR00000009</t>
  </si>
  <si>
    <t>CTR00000010</t>
  </si>
  <si>
    <t>CTR00000011</t>
  </si>
  <si>
    <t>Date reclamation facture</t>
  </si>
  <si>
    <t>Demandeur (personne à l'origine de la demande)</t>
  </si>
  <si>
    <t>UP ou entité concernée</t>
  </si>
  <si>
    <r>
      <t>Date (</t>
    </r>
    <r>
      <rPr>
        <b/>
        <sz val="8"/>
        <color rgb="FFFF0000"/>
        <rFont val="Arial"/>
        <family val="2"/>
      </rPr>
      <t>mentionnée</t>
    </r>
    <r>
      <rPr>
        <sz val="8"/>
        <color theme="1"/>
        <rFont val="Arial"/>
        <family val="2"/>
      </rPr>
      <t>) de la demande</t>
    </r>
  </si>
  <si>
    <r>
      <t xml:space="preserve">Date </t>
    </r>
    <r>
      <rPr>
        <b/>
        <sz val="8"/>
        <color rgb="FFFF0000"/>
        <rFont val="Arial"/>
        <family val="2"/>
      </rPr>
      <t>d'arrivée</t>
    </r>
    <r>
      <rPr>
        <sz val="8"/>
        <color theme="1"/>
        <rFont val="Arial"/>
        <family val="2"/>
      </rPr>
      <t xml:space="preserve"> de la demande</t>
    </r>
  </si>
  <si>
    <t>Date du devis</t>
  </si>
  <si>
    <t>URAA/secteur CREQ</t>
  </si>
  <si>
    <t>Siège / RH</t>
  </si>
  <si>
    <t>SES le Bourget</t>
  </si>
  <si>
    <t>Siège</t>
  </si>
  <si>
    <t xml:space="preserve">Travaux </t>
  </si>
  <si>
    <t>CAVALIER</t>
  </si>
  <si>
    <t>Siège / QSE</t>
  </si>
  <si>
    <t>M&amp;T Siège</t>
  </si>
  <si>
    <t>Multi UP</t>
  </si>
  <si>
    <t>Sophie</t>
  </si>
  <si>
    <t>Aman</t>
  </si>
  <si>
    <t>Jojo</t>
  </si>
  <si>
    <t>Bebel</t>
  </si>
  <si>
    <t>Emma</t>
  </si>
  <si>
    <t>Joseph</t>
  </si>
  <si>
    <t>Colin</t>
  </si>
  <si>
    <t>Raiph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</si>
</sst>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u/>
      <sz val="11"/>
      <name val="Calibri"/>
      <family val="2"/>
      <scheme val="minor"/>
    </font>
    <font>
      <b/>
      <sz val="8"/>
      <name val="Arial"/>
      <family val="2"/>
    </font>
    <font>
      <sz val="11"/>
      <name val="Calibri"/>
      <family val="2"/>
      <scheme val="minor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3" fontId="4" fillId="3" borderId="1" xfId="1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4" fontId="3" fillId="4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14" fontId="0" fillId="5" borderId="0" xfId="0" applyNumberFormat="1" applyFont="1" applyFill="1" applyBorder="1"/>
    <xf numFmtId="3" fontId="7" fillId="0" borderId="0" xfId="0" applyNumberFormat="1" applyFont="1" applyBorder="1" applyProtection="1"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14" fontId="7" fillId="0" borderId="0" xfId="0" applyNumberFormat="1" applyFont="1" applyBorder="1" applyProtection="1">
      <protection locked="0"/>
    </xf>
    <xf numFmtId="3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4" xfId="0" applyNumberFormat="1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13">
    <dxf>
      <numFmt numFmtId="19" formatCode="dd/mm/yyyy"/>
      <alignment horizontal="center" vertical="bottom" textRotation="0" wrapText="0" relativeIndent="0" justifyLastLine="0" shrinkToFit="0" readingOrder="0"/>
    </dxf>
    <dxf>
      <numFmt numFmtId="13" formatCode="0%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0</xdr:colOff>
      <xdr:row>0</xdr:row>
      <xdr:rowOff>161925</xdr:rowOff>
    </xdr:from>
    <xdr:to>
      <xdr:col>24</xdr:col>
      <xdr:colOff>742950</xdr:colOff>
      <xdr:row>0</xdr:row>
      <xdr:rowOff>704850</xdr:rowOff>
    </xdr:to>
    <xdr:sp macro="[0]!Recopie_Valeu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792826" y="161925"/>
          <a:ext cx="1504950" cy="5429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Recopie</a:t>
          </a:r>
          <a:r>
            <a:rPr lang="fr-FR" sz="1100" baseline="0"/>
            <a:t> des valeurs dans chaque feuille</a:t>
          </a:r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F1:W12" totalsRowShown="0" headerRowDxfId="12">
  <autoFilter ref="F1:W12" xr:uid="{00000000-0009-0000-0100-000001000000}"/>
  <tableColumns count="18">
    <tableColumn id="1" xr3:uid="{00000000-0010-0000-0000-000001000000}" name="Date de saisie de commande" dataDxfId="11"/>
    <tableColumn id="2" xr3:uid="{00000000-0010-0000-0000-000002000000}" name="N° CDA" dataDxfId="10"/>
    <tableColumn id="3" xr3:uid="{00000000-0010-0000-0000-000003000000}" name="Acheteurs" dataDxfId="9"/>
    <tableColumn id="4" xr3:uid="{00000000-0010-0000-0000-000004000000}" name="N°AO"/>
    <tableColumn id="5" xr3:uid="{00000000-0010-0000-0000-000005000000}" name="Montant HT Initial/Engagé"/>
    <tableColumn id="6" xr3:uid="{00000000-0010-0000-0000-000006000000}" name="Montant Avenant" dataDxfId="8"/>
    <tableColumn id="7" xr3:uid="{00000000-0010-0000-0000-000007000000}" name="Montant HT Final /Engagé" dataDxfId="7">
      <calculatedColumnFormula>+J2+K2</calculatedColumnFormula>
    </tableColumn>
    <tableColumn id="8" xr3:uid="{00000000-0010-0000-0000-000008000000}" name="PRM"/>
    <tableColumn id="9" xr3:uid="{00000000-0010-0000-0000-000009000000}" name="Date début" dataDxfId="6"/>
    <tableColumn id="10" xr3:uid="{00000000-0010-0000-0000-00000A000000}" name="Date fin théorique" dataDxfId="5">
      <calculatedColumnFormula>+N2+15</calculatedColumnFormula>
    </tableColumn>
    <tableColumn id="11" xr3:uid="{00000000-0010-0000-0000-00000B000000}" name="FOURNISSEURS" dataDxfId="4"/>
    <tableColumn id="12" xr3:uid="{00000000-0010-0000-0000-00000C000000}" name="Désignation"/>
    <tableColumn id="13" xr3:uid="{00000000-0010-0000-0000-00000D000000}" name="Commentaires"/>
    <tableColumn id="14" xr3:uid="{00000000-0010-0000-0000-00000E000000}" name="Numéro contrat"/>
    <tableColumn id="15" xr3:uid="{00000000-0010-0000-0000-00000F000000}" name="FACTURE ERP" dataDxfId="3"/>
    <tableColumn id="16" xr3:uid="{00000000-0010-0000-0000-000010000000}" name="RELIQUAT" dataDxfId="2">
      <calculatedColumnFormula>L2-T2</calculatedColumnFormula>
    </tableColumn>
    <tableColumn id="17" xr3:uid="{00000000-0010-0000-0000-000011000000}" name="AVANCEMENT FACTURE" dataDxfId="1">
      <calculatedColumnFormula>T2/L2</calculatedColumnFormula>
    </tableColumn>
    <tableColumn id="18" xr3:uid="{00000000-0010-0000-0000-000012000000}" name="Date reclamation facture" dataDxfId="0">
      <calculatedColumnFormula>O2+30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a:spPr>
      <a:bodyPr wrap="square" rtlCol="0" anchor="ctr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2"/>
  <sheetViews>
    <sheetView tabSelected="1" workbookViewId="0">
      <selection activeCell="E1" sqref="E1"/>
    </sheetView>
  </sheetViews>
  <sheetFormatPr baseColWidth="10" defaultRowHeight="14.5" x14ac:dyDescent="0.35"/>
  <cols>
    <col min="1" max="1" width="15.6328125" customWidth="1"/>
    <col min="2" max="2" width="17.54296875" bestFit="1" customWidth="1"/>
    <col min="6" max="6" width="22.81640625" customWidth="1"/>
    <col min="10" max="10" width="20.1796875" customWidth="1"/>
    <col min="11" max="11" width="14.81640625" customWidth="1"/>
    <col min="12" max="12" width="20.453125" customWidth="1"/>
    <col min="15" max="15" width="15.26953125" customWidth="1"/>
    <col min="16" max="16" width="15.453125" customWidth="1"/>
    <col min="17" max="17" width="14.453125" customWidth="1"/>
    <col min="18" max="18" width="12.81640625" customWidth="1"/>
    <col min="19" max="19" width="13.7265625" customWidth="1"/>
    <col min="20" max="20" width="13" customWidth="1"/>
    <col min="22" max="22" width="20.453125" customWidth="1"/>
    <col min="23" max="23" width="20" customWidth="1"/>
  </cols>
  <sheetData>
    <row r="1" spans="1:23" s="12" customFormat="1" ht="64.5" customHeight="1" thickBot="1" x14ac:dyDescent="0.4">
      <c r="A1" s="18" t="s">
        <v>84</v>
      </c>
      <c r="B1" s="18" t="s">
        <v>85</v>
      </c>
      <c r="C1" s="19" t="s">
        <v>86</v>
      </c>
      <c r="D1" s="19" t="s">
        <v>87</v>
      </c>
      <c r="E1" s="21" t="s">
        <v>88</v>
      </c>
      <c r="F1" s="20" t="s">
        <v>0</v>
      </c>
      <c r="G1" s="5" t="s">
        <v>1</v>
      </c>
      <c r="H1" s="6" t="s">
        <v>2</v>
      </c>
      <c r="I1" s="6" t="s">
        <v>3</v>
      </c>
      <c r="J1" s="7" t="s">
        <v>4</v>
      </c>
      <c r="K1" s="8" t="s">
        <v>5</v>
      </c>
      <c r="L1" s="8" t="s">
        <v>6</v>
      </c>
      <c r="M1" s="9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10" t="s">
        <v>13</v>
      </c>
      <c r="T1" s="11" t="s">
        <v>69</v>
      </c>
      <c r="U1" s="11" t="s">
        <v>70</v>
      </c>
      <c r="V1" s="11" t="s">
        <v>71</v>
      </c>
      <c r="W1" s="11" t="s">
        <v>83</v>
      </c>
    </row>
    <row r="2" spans="1:23" x14ac:dyDescent="0.35">
      <c r="A2" s="13"/>
      <c r="B2" s="13" t="s">
        <v>89</v>
      </c>
      <c r="C2" s="13"/>
      <c r="D2" s="13"/>
      <c r="E2" s="13"/>
      <c r="F2" s="1">
        <v>44197</v>
      </c>
      <c r="G2" s="2">
        <v>1</v>
      </c>
      <c r="H2" s="2" t="s">
        <v>14</v>
      </c>
      <c r="I2" t="s">
        <v>25</v>
      </c>
      <c r="J2">
        <v>5000</v>
      </c>
      <c r="K2" s="2">
        <v>500</v>
      </c>
      <c r="L2" s="2">
        <f>+J2+K2</f>
        <v>5500</v>
      </c>
      <c r="M2" t="s">
        <v>36</v>
      </c>
      <c r="N2" s="1">
        <v>44228</v>
      </c>
      <c r="O2" s="1">
        <f>+N2+15</f>
        <v>44243</v>
      </c>
      <c r="P2" s="2" t="s">
        <v>47</v>
      </c>
      <c r="Q2" t="s">
        <v>58</v>
      </c>
      <c r="S2" t="s">
        <v>72</v>
      </c>
      <c r="T2" s="2">
        <v>3000</v>
      </c>
      <c r="U2" s="2">
        <f>L2-T2</f>
        <v>2500</v>
      </c>
      <c r="V2" s="3">
        <f>T2/L2</f>
        <v>0.54545454545454541</v>
      </c>
      <c r="W2" s="4">
        <f>O2+30</f>
        <v>44273</v>
      </c>
    </row>
    <row r="3" spans="1:23" x14ac:dyDescent="0.35">
      <c r="A3" s="14" t="s">
        <v>98</v>
      </c>
      <c r="B3" s="15" t="s">
        <v>90</v>
      </c>
      <c r="C3" s="16">
        <v>44152</v>
      </c>
      <c r="D3" s="17"/>
      <c r="E3" s="16"/>
      <c r="F3" s="1">
        <v>44198</v>
      </c>
      <c r="G3" s="2">
        <v>2</v>
      </c>
      <c r="H3" s="2" t="s">
        <v>15</v>
      </c>
      <c r="I3" t="s">
        <v>26</v>
      </c>
      <c r="J3">
        <v>6000</v>
      </c>
      <c r="K3" s="2">
        <v>500</v>
      </c>
      <c r="L3" s="2">
        <f t="shared" ref="L3:L12" si="0">+J3+K3</f>
        <v>6500</v>
      </c>
      <c r="M3" t="s">
        <v>37</v>
      </c>
      <c r="N3" s="1">
        <v>44273</v>
      </c>
      <c r="O3" s="1">
        <f t="shared" ref="O3:O12" si="1">+N3+15</f>
        <v>44288</v>
      </c>
      <c r="P3" s="2" t="s">
        <v>48</v>
      </c>
      <c r="Q3" t="s">
        <v>59</v>
      </c>
      <c r="S3" t="s">
        <v>73</v>
      </c>
      <c r="T3" s="2">
        <v>2500</v>
      </c>
      <c r="U3" s="2">
        <f t="shared" ref="U3:U12" si="2">L3-T3</f>
        <v>4000</v>
      </c>
      <c r="V3" s="3">
        <f t="shared" ref="V3:V12" si="3">T3/L3</f>
        <v>0.38461538461538464</v>
      </c>
      <c r="W3" s="4">
        <f t="shared" ref="W3:W12" si="4">O3+30</f>
        <v>44318</v>
      </c>
    </row>
    <row r="4" spans="1:23" x14ac:dyDescent="0.35">
      <c r="A4" s="13" t="s">
        <v>99</v>
      </c>
      <c r="B4" s="13" t="s">
        <v>91</v>
      </c>
      <c r="C4" s="13">
        <v>44188</v>
      </c>
      <c r="D4" s="13"/>
      <c r="E4" s="13">
        <v>44181</v>
      </c>
      <c r="F4" s="1">
        <v>44199</v>
      </c>
      <c r="G4" s="2">
        <v>3</v>
      </c>
      <c r="H4" s="2" t="s">
        <v>16</v>
      </c>
      <c r="I4" t="s">
        <v>27</v>
      </c>
      <c r="J4">
        <v>7000</v>
      </c>
      <c r="K4" s="2">
        <v>500</v>
      </c>
      <c r="L4" s="2">
        <f t="shared" si="0"/>
        <v>7500</v>
      </c>
      <c r="M4" t="s">
        <v>38</v>
      </c>
      <c r="N4" s="1">
        <v>44296</v>
      </c>
      <c r="O4" s="1">
        <f t="shared" si="1"/>
        <v>44311</v>
      </c>
      <c r="P4" s="2" t="s">
        <v>49</v>
      </c>
      <c r="Q4" t="s">
        <v>60</v>
      </c>
      <c r="S4" t="s">
        <v>74</v>
      </c>
      <c r="T4" s="2">
        <v>5000</v>
      </c>
      <c r="U4" s="2">
        <f t="shared" si="2"/>
        <v>2500</v>
      </c>
      <c r="V4" s="3">
        <f t="shared" si="3"/>
        <v>0.66666666666666663</v>
      </c>
      <c r="W4" s="4">
        <f t="shared" si="4"/>
        <v>44341</v>
      </c>
    </row>
    <row r="5" spans="1:23" x14ac:dyDescent="0.35">
      <c r="A5" s="14" t="s">
        <v>99</v>
      </c>
      <c r="B5" s="15" t="s">
        <v>92</v>
      </c>
      <c r="C5" s="16">
        <v>44191</v>
      </c>
      <c r="D5" s="17"/>
      <c r="E5" s="16">
        <v>44167</v>
      </c>
      <c r="F5" s="1">
        <v>44200</v>
      </c>
      <c r="G5" s="2"/>
      <c r="H5" s="2" t="s">
        <v>17</v>
      </c>
      <c r="I5" t="s">
        <v>28</v>
      </c>
      <c r="J5">
        <v>8000</v>
      </c>
      <c r="K5" s="2">
        <v>500</v>
      </c>
      <c r="L5" s="2">
        <f t="shared" si="0"/>
        <v>8500</v>
      </c>
      <c r="M5" t="s">
        <v>39</v>
      </c>
      <c r="N5" s="1">
        <v>44292</v>
      </c>
      <c r="O5" s="1">
        <f t="shared" si="1"/>
        <v>44307</v>
      </c>
      <c r="P5" s="2" t="s">
        <v>50</v>
      </c>
      <c r="Q5" t="s">
        <v>61</v>
      </c>
      <c r="S5" t="s">
        <v>75</v>
      </c>
      <c r="T5" s="2">
        <v>2800</v>
      </c>
      <c r="U5" s="2">
        <f t="shared" si="2"/>
        <v>5700</v>
      </c>
      <c r="V5" s="3">
        <f t="shared" si="3"/>
        <v>0.32941176470588235</v>
      </c>
      <c r="W5" s="4">
        <f t="shared" si="4"/>
        <v>44337</v>
      </c>
    </row>
    <row r="6" spans="1:23" x14ac:dyDescent="0.35">
      <c r="A6" s="13" t="s">
        <v>100</v>
      </c>
      <c r="B6" s="13" t="s">
        <v>93</v>
      </c>
      <c r="C6" s="13"/>
      <c r="D6" s="13"/>
      <c r="E6" s="13"/>
      <c r="F6" s="1">
        <v>44201</v>
      </c>
      <c r="G6" s="2">
        <v>5</v>
      </c>
      <c r="H6" s="2" t="s">
        <v>18</v>
      </c>
      <c r="I6" t="s">
        <v>29</v>
      </c>
      <c r="J6">
        <v>9000</v>
      </c>
      <c r="K6" s="2">
        <v>500</v>
      </c>
      <c r="L6" s="2">
        <f t="shared" si="0"/>
        <v>9500</v>
      </c>
      <c r="M6" t="s">
        <v>40</v>
      </c>
      <c r="N6" s="1">
        <v>44208</v>
      </c>
      <c r="O6" s="1">
        <f t="shared" si="1"/>
        <v>44223</v>
      </c>
      <c r="P6" s="2" t="s">
        <v>51</v>
      </c>
      <c r="Q6" t="s">
        <v>62</v>
      </c>
      <c r="S6" t="s">
        <v>76</v>
      </c>
      <c r="T6" s="2">
        <v>3000</v>
      </c>
      <c r="U6" s="2">
        <f t="shared" si="2"/>
        <v>6500</v>
      </c>
      <c r="V6" s="3">
        <f t="shared" si="3"/>
        <v>0.31578947368421051</v>
      </c>
      <c r="W6" s="4">
        <f t="shared" si="4"/>
        <v>44253</v>
      </c>
    </row>
    <row r="7" spans="1:23" x14ac:dyDescent="0.35">
      <c r="A7" s="14" t="s">
        <v>94</v>
      </c>
      <c r="B7" s="15" t="s">
        <v>91</v>
      </c>
      <c r="C7" s="16"/>
      <c r="D7" s="17"/>
      <c r="E7" s="16"/>
      <c r="F7" s="1">
        <v>44202</v>
      </c>
      <c r="G7" s="2">
        <v>6</v>
      </c>
      <c r="H7" s="2" t="s">
        <v>19</v>
      </c>
      <c r="I7" t="s">
        <v>30</v>
      </c>
      <c r="J7">
        <v>10000</v>
      </c>
      <c r="K7" s="2">
        <v>500</v>
      </c>
      <c r="L7" s="2">
        <f t="shared" si="0"/>
        <v>10500</v>
      </c>
      <c r="M7" t="s">
        <v>41</v>
      </c>
      <c r="N7" s="1">
        <v>44394</v>
      </c>
      <c r="O7" s="1">
        <f t="shared" si="1"/>
        <v>44409</v>
      </c>
      <c r="P7" s="2" t="s">
        <v>52</v>
      </c>
      <c r="Q7" t="s">
        <v>63</v>
      </c>
      <c r="S7" t="s">
        <v>77</v>
      </c>
      <c r="T7" s="2">
        <v>1500</v>
      </c>
      <c r="U7" s="2">
        <f t="shared" si="2"/>
        <v>9000</v>
      </c>
      <c r="V7" s="3">
        <f t="shared" si="3"/>
        <v>0.14285714285714285</v>
      </c>
      <c r="W7" s="4">
        <f t="shared" si="4"/>
        <v>44439</v>
      </c>
    </row>
    <row r="8" spans="1:23" x14ac:dyDescent="0.35">
      <c r="A8" s="13" t="s">
        <v>101</v>
      </c>
      <c r="B8" s="13" t="s">
        <v>95</v>
      </c>
      <c r="C8" s="13"/>
      <c r="D8" s="13"/>
      <c r="E8" s="13"/>
      <c r="F8" s="1">
        <v>44203</v>
      </c>
      <c r="G8" s="2">
        <v>7</v>
      </c>
      <c r="H8" s="2" t="s">
        <v>20</v>
      </c>
      <c r="I8" t="s">
        <v>31</v>
      </c>
      <c r="J8">
        <v>11000</v>
      </c>
      <c r="K8" s="2">
        <v>500</v>
      </c>
      <c r="L8" s="2">
        <f t="shared" si="0"/>
        <v>11500</v>
      </c>
      <c r="M8" t="s">
        <v>42</v>
      </c>
      <c r="N8" s="1">
        <v>44366</v>
      </c>
      <c r="O8" s="1">
        <f t="shared" si="1"/>
        <v>44381</v>
      </c>
      <c r="P8" s="2" t="s">
        <v>53</v>
      </c>
      <c r="Q8" t="s">
        <v>64</v>
      </c>
      <c r="S8" t="s">
        <v>78</v>
      </c>
      <c r="T8" s="2">
        <v>8500</v>
      </c>
      <c r="U8" s="2">
        <f t="shared" si="2"/>
        <v>3000</v>
      </c>
      <c r="V8" s="3">
        <f t="shared" si="3"/>
        <v>0.73913043478260865</v>
      </c>
      <c r="W8" s="4">
        <f t="shared" si="4"/>
        <v>44411</v>
      </c>
    </row>
    <row r="9" spans="1:23" x14ac:dyDescent="0.35">
      <c r="A9" s="14" t="s">
        <v>102</v>
      </c>
      <c r="B9" s="15" t="s">
        <v>93</v>
      </c>
      <c r="C9" s="16">
        <v>44187</v>
      </c>
      <c r="D9" s="17"/>
      <c r="E9" s="16"/>
      <c r="F9" s="1">
        <v>44204</v>
      </c>
      <c r="G9" s="2">
        <v>8</v>
      </c>
      <c r="H9" s="2" t="s">
        <v>21</v>
      </c>
      <c r="I9" t="s">
        <v>32</v>
      </c>
      <c r="J9">
        <v>12000</v>
      </c>
      <c r="K9" s="2">
        <v>500</v>
      </c>
      <c r="L9" s="2">
        <f t="shared" si="0"/>
        <v>12500</v>
      </c>
      <c r="M9" t="s">
        <v>43</v>
      </c>
      <c r="N9" s="1">
        <v>44227</v>
      </c>
      <c r="O9" s="1">
        <f t="shared" si="1"/>
        <v>44242</v>
      </c>
      <c r="P9" s="2" t="s">
        <v>54</v>
      </c>
      <c r="Q9" t="s">
        <v>65</v>
      </c>
      <c r="S9" t="s">
        <v>79</v>
      </c>
      <c r="T9" s="2"/>
      <c r="U9" s="2">
        <f t="shared" si="2"/>
        <v>12500</v>
      </c>
      <c r="V9" s="3">
        <f t="shared" si="3"/>
        <v>0</v>
      </c>
      <c r="W9" s="4">
        <f t="shared" si="4"/>
        <v>44272</v>
      </c>
    </row>
    <row r="10" spans="1:23" x14ac:dyDescent="0.35">
      <c r="A10" s="13" t="s">
        <v>103</v>
      </c>
      <c r="B10" s="13" t="s">
        <v>96</v>
      </c>
      <c r="C10" s="13"/>
      <c r="D10" s="13"/>
      <c r="E10" s="13"/>
      <c r="F10" s="1">
        <v>44205</v>
      </c>
      <c r="G10" s="2">
        <v>9</v>
      </c>
      <c r="H10" s="2" t="s">
        <v>22</v>
      </c>
      <c r="I10" t="s">
        <v>33</v>
      </c>
      <c r="J10">
        <v>13000</v>
      </c>
      <c r="K10" s="2">
        <v>500</v>
      </c>
      <c r="L10" s="2">
        <f t="shared" si="0"/>
        <v>13500</v>
      </c>
      <c r="M10" t="s">
        <v>44</v>
      </c>
      <c r="N10" s="1">
        <v>44550</v>
      </c>
      <c r="O10" s="1">
        <f t="shared" si="1"/>
        <v>44565</v>
      </c>
      <c r="P10" s="2" t="s">
        <v>55</v>
      </c>
      <c r="Q10" t="s">
        <v>66</v>
      </c>
      <c r="S10" t="s">
        <v>80</v>
      </c>
      <c r="T10" s="2"/>
      <c r="U10" s="2">
        <f t="shared" si="2"/>
        <v>13500</v>
      </c>
      <c r="V10" s="3">
        <f t="shared" si="3"/>
        <v>0</v>
      </c>
      <c r="W10" s="4">
        <f t="shared" si="4"/>
        <v>44595</v>
      </c>
    </row>
    <row r="11" spans="1:23" x14ac:dyDescent="0.35">
      <c r="A11" s="14" t="s">
        <v>104</v>
      </c>
      <c r="B11" s="15" t="s">
        <v>97</v>
      </c>
      <c r="C11" s="16"/>
      <c r="D11" s="17"/>
      <c r="E11" s="16"/>
      <c r="F11" s="1">
        <v>44206</v>
      </c>
      <c r="G11" s="2">
        <v>10</v>
      </c>
      <c r="H11" s="2" t="s">
        <v>23</v>
      </c>
      <c r="I11" t="s">
        <v>34</v>
      </c>
      <c r="J11">
        <v>14000</v>
      </c>
      <c r="K11" s="2">
        <v>500</v>
      </c>
      <c r="L11" s="2">
        <f t="shared" si="0"/>
        <v>14500</v>
      </c>
      <c r="M11" t="s">
        <v>45</v>
      </c>
      <c r="N11" s="1">
        <v>44281</v>
      </c>
      <c r="O11" s="1">
        <f t="shared" si="1"/>
        <v>44296</v>
      </c>
      <c r="P11" s="2" t="s">
        <v>56</v>
      </c>
      <c r="Q11" t="s">
        <v>67</v>
      </c>
      <c r="S11" t="s">
        <v>81</v>
      </c>
      <c r="T11" s="2"/>
      <c r="U11" s="2">
        <f t="shared" si="2"/>
        <v>14500</v>
      </c>
      <c r="V11" s="3">
        <f t="shared" si="3"/>
        <v>0</v>
      </c>
      <c r="W11" s="4">
        <f t="shared" si="4"/>
        <v>44326</v>
      </c>
    </row>
    <row r="12" spans="1:23" x14ac:dyDescent="0.35">
      <c r="A12" s="13" t="s">
        <v>105</v>
      </c>
      <c r="B12" s="13" t="s">
        <v>97</v>
      </c>
      <c r="C12" s="13"/>
      <c r="D12" s="13"/>
      <c r="E12" s="13"/>
      <c r="F12" s="1">
        <v>44207</v>
      </c>
      <c r="G12" s="2">
        <v>11</v>
      </c>
      <c r="H12" s="2" t="s">
        <v>24</v>
      </c>
      <c r="I12" t="s">
        <v>35</v>
      </c>
      <c r="J12">
        <v>15000</v>
      </c>
      <c r="K12" s="2">
        <v>500</v>
      </c>
      <c r="L12" s="2">
        <f t="shared" si="0"/>
        <v>15500</v>
      </c>
      <c r="M12" t="s">
        <v>46</v>
      </c>
      <c r="N12" s="1">
        <v>44334</v>
      </c>
      <c r="O12" s="1">
        <f t="shared" si="1"/>
        <v>44349</v>
      </c>
      <c r="P12" s="2" t="s">
        <v>57</v>
      </c>
      <c r="Q12" t="s">
        <v>68</v>
      </c>
      <c r="S12" t="s">
        <v>82</v>
      </c>
      <c r="T12" s="2">
        <v>10000</v>
      </c>
      <c r="U12" s="2">
        <f t="shared" si="2"/>
        <v>5500</v>
      </c>
      <c r="V12" s="3">
        <f t="shared" si="3"/>
        <v>0.64516129032258063</v>
      </c>
      <c r="W12" s="4">
        <f t="shared" si="4"/>
        <v>44379</v>
      </c>
    </row>
  </sheetData>
  <phoneticPr fontId="2" type="noConversion"/>
  <dataValidations disablePrompts="1" count="1">
    <dataValidation type="list" allowBlank="1" showInputMessage="1" showErrorMessage="1" sqref="H1" xr:uid="{00000000-0002-0000-0000-000000000000}">
      <formula1>"Carole, Coralie, Djillali, Isabelle, Joelle, Sylvie, Xavier, DTA R, CSP PI/PS, Nancy"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6807888D</dc:creator>
  <cp:lastModifiedBy>6807888D</cp:lastModifiedBy>
  <dcterms:created xsi:type="dcterms:W3CDTF">2021-09-03T16:06:33Z</dcterms:created>
  <dcterms:modified xsi:type="dcterms:W3CDTF">2021-09-06T18:43:07Z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2021-09-03T16:06:34Z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57e77b74-3a91-44c2-aa61-b7e8072a154b</vt:lpwstr>
  </property>
  <property fmtid="{D5CDD505-2E9C-101B-9397-08002B2CF9AE}" pid="8" name="MSIP_Label_fb6c2d8a-efcc-437e-93d5-54cea663bf73_ContentBits">
    <vt:lpwstr>0</vt:lpwstr>
  </property>
</Properties>
</file>