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WV6794\Documents\planning_garrant\"/>
    </mc:Choice>
  </mc:AlternateContent>
  <bookViews>
    <workbookView xWindow="0" yWindow="0" windowWidth="20490" windowHeight="8340" activeTab="2"/>
  </bookViews>
  <sheets>
    <sheet name="mois_annees" sheetId="2" r:id="rId1"/>
    <sheet name="jours_feries" sheetId="3" r:id="rId2"/>
    <sheet name="Planning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AI10" i="1" l="1"/>
  <c r="AJ10" i="1" s="1"/>
  <c r="C10" i="1" l="1"/>
  <c r="D10" i="1" l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B1" i="3"/>
  <c r="B15" i="3" l="1"/>
  <c r="B4" i="3" l="1"/>
  <c r="B12" i="3"/>
  <c r="B13" i="3"/>
  <c r="B6" i="3"/>
  <c r="B14" i="3"/>
  <c r="B3" i="3"/>
  <c r="B7" i="3"/>
  <c r="B11" i="3"/>
  <c r="B10" i="3" l="1"/>
  <c r="B9" i="3"/>
  <c r="B5" i="3"/>
  <c r="B8" i="3"/>
</calcChain>
</file>

<file path=xl/sharedStrings.xml><?xml version="1.0" encoding="utf-8"?>
<sst xmlns="http://schemas.openxmlformats.org/spreadsheetml/2006/main" count="32" uniqueCount="30">
  <si>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</si>
  <si>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</si>
  <si>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</si>
  <si>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</si>
  <si>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</si>
  <si>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</si>
  <si>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</si>
  <si>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</si>
  <si>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</si>
  <si>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</si>
  <si>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</si>
  <si>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</si>
  <si>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</si>
  <si>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</si>
  <si>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</si>
  <si>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</si>
  <si>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</si>
  <si>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</si>
  <si>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</si>
  <si>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</si>
  <si>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</si>
  <si>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</si>
  <si>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</si>
  <si>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8 Mai</t>
  </si>
  <si>
    <t>14 Juillet</t>
  </si>
  <si>
    <t>15 Août</t>
  </si>
  <si>
    <t>11 Novembre</t>
  </si>
  <si>
    <t>25 Décembre</t>
  </si>
  <si>
    <t>Paul</t>
  </si>
  <si>
    <t>Louise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</si>
</sst>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b/>
      <sz val="20"/>
      <color theme="8" tint="-0.249977111117893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16" fontId="0" fillId="0" borderId="6" xfId="0" quotePrefix="1" applyNumberFormat="1" applyBorder="1"/>
    <xf numFmtId="0" fontId="0" fillId="0" borderId="6" xfId="0" quotePrefix="1" applyBorder="1"/>
    <xf numFmtId="16" fontId="0" fillId="0" borderId="8" xfId="0" quotePrefix="1" applyNumberFormat="1" applyBorder="1"/>
    <xf numFmtId="14" fontId="0" fillId="0" borderId="9" xfId="0" applyNumberFormat="1" applyBorder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quotePrefix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mois_annees!$C$3" fmlaRange="mois_annees!$B$5:$B$16" noThreeD="1" sel="1" val="0"/>
</file>

<file path=xl/ctrlProps/ctrlProp2.xml><?xml version="1.0" encoding="utf-8"?>
<formControlPr xmlns="http://schemas.microsoft.com/office/spreadsheetml/2009/9/main" objectType="Drop" dropStyle="combo" dx="16" fmlaLink="mois_annees!$F$3" fmlaRange="mois_annees!$E$5:$E$1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4</xdr:col>
          <xdr:colOff>495300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4</xdr:col>
          <xdr:colOff>495300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6"/>
  <sheetViews>
    <sheetView workbookViewId="0">
      <selection activeCell="J6" sqref="J6"/>
    </sheetView>
  </sheetViews>
  <sheetFormatPr baseColWidth="10" defaultRowHeight="15" x14ac:dyDescent="0.25"/>
  <sheetData>
    <row r="3" spans="2:6" x14ac:dyDescent="0.25">
      <c r="B3" s="7" t="s">
        <v>0</v>
      </c>
      <c r="C3" s="34">
        <v>1</v>
      </c>
      <c r="E3" s="7" t="s">
        <v>14</v>
      </c>
      <c r="F3" s="35">
        <v>1</v>
      </c>
    </row>
    <row r="4" spans="2:6" x14ac:dyDescent="0.25">
      <c r="B4" s="2"/>
      <c r="E4" s="2"/>
      <c r="F4" s="5"/>
    </row>
    <row r="5" spans="2:6" x14ac:dyDescent="0.25">
      <c r="B5" s="4" t="s">
        <v>2</v>
      </c>
      <c r="E5" s="3">
        <v>2022</v>
      </c>
      <c r="F5" s="6"/>
    </row>
    <row r="6" spans="2:6" x14ac:dyDescent="0.25">
      <c r="B6" s="4" t="s">
        <v>3</v>
      </c>
      <c r="E6" s="3">
        <v>2023</v>
      </c>
      <c r="F6" s="6"/>
    </row>
    <row r="7" spans="2:6" x14ac:dyDescent="0.25">
      <c r="B7" s="4" t="s">
        <v>4</v>
      </c>
      <c r="E7" s="3">
        <v>2024</v>
      </c>
      <c r="F7" s="6"/>
    </row>
    <row r="8" spans="2:6" x14ac:dyDescent="0.25">
      <c r="B8" s="4" t="s">
        <v>5</v>
      </c>
      <c r="E8" s="3">
        <v>2025</v>
      </c>
      <c r="F8" s="6"/>
    </row>
    <row r="9" spans="2:6" x14ac:dyDescent="0.25">
      <c r="B9" s="4" t="s">
        <v>6</v>
      </c>
      <c r="E9" s="3">
        <v>2026</v>
      </c>
      <c r="F9" s="6"/>
    </row>
    <row r="10" spans="2:6" x14ac:dyDescent="0.25">
      <c r="B10" s="4" t="s">
        <v>7</v>
      </c>
      <c r="E10" s="3">
        <v>2027</v>
      </c>
      <c r="F10" s="6"/>
    </row>
    <row r="11" spans="2:6" x14ac:dyDescent="0.25">
      <c r="B11" s="4" t="s">
        <v>8</v>
      </c>
      <c r="E11" s="3">
        <v>2028</v>
      </c>
      <c r="F11" s="6"/>
    </row>
    <row r="12" spans="2:6" x14ac:dyDescent="0.25">
      <c r="B12" s="4" t="s">
        <v>9</v>
      </c>
      <c r="E12" s="3">
        <v>2029</v>
      </c>
      <c r="F12" s="6"/>
    </row>
    <row r="13" spans="2:6" x14ac:dyDescent="0.25">
      <c r="B13" s="4" t="s">
        <v>10</v>
      </c>
      <c r="E13" s="3">
        <v>2030</v>
      </c>
      <c r="F13" s="6"/>
    </row>
    <row r="14" spans="2:6" x14ac:dyDescent="0.25">
      <c r="B14" s="4" t="s">
        <v>11</v>
      </c>
      <c r="E14" s="3">
        <v>2031</v>
      </c>
      <c r="F14" s="6"/>
    </row>
    <row r="15" spans="2:6" x14ac:dyDescent="0.25">
      <c r="B15" s="4" t="s">
        <v>12</v>
      </c>
      <c r="E15" s="3">
        <v>2032</v>
      </c>
      <c r="F15" s="6"/>
    </row>
    <row r="16" spans="2:6" x14ac:dyDescent="0.25">
      <c r="B16" s="4" t="s">
        <v>13</v>
      </c>
      <c r="E16" s="3">
        <v>2033</v>
      </c>
      <c r="F1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workbookViewId="0">
      <selection activeCell="C24" sqref="C24"/>
    </sheetView>
  </sheetViews>
  <sheetFormatPr baseColWidth="10" defaultRowHeight="15" x14ac:dyDescent="0.25"/>
  <cols>
    <col min="1" max="1" width="19.140625" bestFit="1" customWidth="1"/>
    <col min="2" max="2" width="10.7109375" style="8" bestFit="1" customWidth="1"/>
    <col min="3" max="3" width="57.28515625" bestFit="1" customWidth="1"/>
  </cols>
  <sheetData>
    <row r="1" spans="1:3" ht="15.75" thickBot="1" x14ac:dyDescent="0.3">
      <c r="A1" s="10" t="s">
        <v>1</v>
      </c>
      <c r="B1" s="11">
        <f>mois_annees!F3+2021</f>
        <v>2022</v>
      </c>
      <c r="C1" s="9"/>
    </row>
    <row r="2" spans="1:3" ht="15.75" thickBot="1" x14ac:dyDescent="0.3">
      <c r="B2"/>
      <c r="C2" s="9"/>
    </row>
    <row r="3" spans="1:3" x14ac:dyDescent="0.25">
      <c r="A3" s="12" t="s">
        <v>15</v>
      </c>
      <c r="B3" s="13">
        <f>DATE($B$1,1,1)</f>
        <v>44562</v>
      </c>
      <c r="C3" s="9"/>
    </row>
    <row r="4" spans="1:3" x14ac:dyDescent="0.25">
      <c r="A4" s="14" t="s">
        <v>16</v>
      </c>
      <c r="B4" s="15">
        <f>ROUND(DATE($B$1,4,MOD(234-11*MOD($B$1,19),30))/7,)*7-6</f>
        <v>44668</v>
      </c>
      <c r="C4" s="9"/>
    </row>
    <row r="5" spans="1:3" x14ac:dyDescent="0.25">
      <c r="A5" s="14" t="s">
        <v>17</v>
      </c>
      <c r="B5" s="15">
        <f>B4+1</f>
        <v>44669</v>
      </c>
      <c r="C5" s="9"/>
    </row>
    <row r="6" spans="1:3" x14ac:dyDescent="0.25">
      <c r="A6" s="14" t="s">
        <v>18</v>
      </c>
      <c r="B6" s="15">
        <f>DATE($B$1,5,1)</f>
        <v>44682</v>
      </c>
      <c r="C6" s="9"/>
    </row>
    <row r="7" spans="1:3" x14ac:dyDescent="0.25">
      <c r="A7" s="16" t="s">
        <v>23</v>
      </c>
      <c r="B7" s="15">
        <f>DATE($B$1,5,8)</f>
        <v>44689</v>
      </c>
      <c r="C7" s="9"/>
    </row>
    <row r="8" spans="1:3" x14ac:dyDescent="0.25">
      <c r="A8" s="14" t="s">
        <v>19</v>
      </c>
      <c r="B8" s="15">
        <f>B4+39</f>
        <v>44707</v>
      </c>
      <c r="C8" s="9"/>
    </row>
    <row r="9" spans="1:3" x14ac:dyDescent="0.25">
      <c r="A9" s="14" t="s">
        <v>20</v>
      </c>
      <c r="B9" s="15">
        <f>B4+49</f>
        <v>44717</v>
      </c>
      <c r="C9" s="9"/>
    </row>
    <row r="10" spans="1:3" x14ac:dyDescent="0.25">
      <c r="A10" s="14" t="s">
        <v>21</v>
      </c>
      <c r="B10" s="15">
        <f>B4+50</f>
        <v>44718</v>
      </c>
      <c r="C10" s="9"/>
    </row>
    <row r="11" spans="1:3" x14ac:dyDescent="0.25">
      <c r="A11" s="17" t="s">
        <v>24</v>
      </c>
      <c r="B11" s="15">
        <f>DATE($B$1,7,14)</f>
        <v>44756</v>
      </c>
      <c r="C11" s="9"/>
    </row>
    <row r="12" spans="1:3" x14ac:dyDescent="0.25">
      <c r="A12" s="17" t="s">
        <v>25</v>
      </c>
      <c r="B12" s="15">
        <f>DATE($B$1,8,15)</f>
        <v>44788</v>
      </c>
      <c r="C12" s="9"/>
    </row>
    <row r="13" spans="1:3" x14ac:dyDescent="0.25">
      <c r="A13" s="17" t="s">
        <v>22</v>
      </c>
      <c r="B13" s="15">
        <f>DATE($B$1,11,1)</f>
        <v>44866</v>
      </c>
      <c r="C13" s="9"/>
    </row>
    <row r="14" spans="1:3" x14ac:dyDescent="0.25">
      <c r="A14" s="17" t="s">
        <v>26</v>
      </c>
      <c r="B14" s="15">
        <f>DATE($B$1,11,11)</f>
        <v>44876</v>
      </c>
      <c r="C14" s="9"/>
    </row>
    <row r="15" spans="1:3" ht="15.75" thickBot="1" x14ac:dyDescent="0.3">
      <c r="A15" s="18" t="s">
        <v>27</v>
      </c>
      <c r="B15" s="19">
        <f>DATE($B$1,12,25)</f>
        <v>44920</v>
      </c>
      <c r="C15" s="9"/>
    </row>
    <row r="16" spans="1:3" x14ac:dyDescent="0.25">
      <c r="B16" s="20"/>
    </row>
    <row r="17" spans="2:2" x14ac:dyDescent="0.25">
      <c r="B17" s="20"/>
    </row>
    <row r="18" spans="2:2" x14ac:dyDescent="0.25">
      <c r="B18" s="20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AL13"/>
  <sheetViews>
    <sheetView tabSelected="1" zoomScaleNormal="100" workbookViewId="0">
      <selection activeCell="J21" sqref="J21"/>
    </sheetView>
  </sheetViews>
  <sheetFormatPr baseColWidth="10" defaultColWidth="7.7109375" defaultRowHeight="15" x14ac:dyDescent="0.25"/>
  <cols>
    <col min="3" max="3" width="7.7109375" customWidth="1"/>
    <col min="5" max="5" width="7.7109375" customWidth="1"/>
    <col min="30" max="33" width="7.7109375" customWidth="1"/>
    <col min="38" max="38" width="7.7109375" style="1"/>
  </cols>
  <sheetData>
    <row r="2" spans="1:36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</row>
    <row r="3" spans="1:36" x14ac:dyDescent="0.25">
      <c r="A3" s="21"/>
      <c r="B3" s="21" t="s">
        <v>0</v>
      </c>
      <c r="C3" s="21">
        <v>1</v>
      </c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</row>
    <row r="4" spans="1:36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</row>
    <row r="5" spans="1:36" x14ac:dyDescent="0.25">
      <c r="A5" s="21"/>
      <c r="B5" s="21" t="s">
        <v>1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</row>
    <row r="6" spans="1:36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6" ht="24" customHeight="1" x14ac:dyDescent="0.25">
      <c r="A7" s="21"/>
      <c r="B7" s="21"/>
      <c r="C7" s="31"/>
      <c r="D7" s="32"/>
      <c r="E7" s="32"/>
      <c r="F7" s="33" t="str">
        <f>"Arrosage plantes du "&amp;TEXT(DATE(mois_annees!F3+2021,mois_annees!C3,1),"jj mmmm aaaa")&amp;" au "&amp;TEXT(DATE(mois_annees!F3+2021,mois_annees!C3+1,1)-1,"jj mmmm aaaa")</f>
        <v>Arrosage plantes du 01 janvier 2022 au 31 janvier 2022</v>
      </c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2"/>
      <c r="AF7" s="32"/>
      <c r="AG7" s="32"/>
      <c r="AH7" s="21"/>
      <c r="AI7" s="21"/>
    </row>
    <row r="8" spans="1:36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</row>
    <row r="9" spans="1:36" x14ac:dyDescent="0.25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</row>
    <row r="10" spans="1:36" s="25" customFormat="1" ht="20.100000000000001" customHeight="1" x14ac:dyDescent="0.25">
      <c r="A10" s="22"/>
      <c r="B10" s="22"/>
      <c r="C10" s="23">
        <f>DATE(mois_annees!F3+2021,mois_annees!C3,1)</f>
        <v>44562</v>
      </c>
      <c r="D10" s="23">
        <f>C10+1</f>
        <v>44563</v>
      </c>
      <c r="E10" s="23">
        <f>D10+1</f>
        <v>44564</v>
      </c>
      <c r="F10" s="23">
        <f t="shared" ref="F10:AD10" si="0">E10+1</f>
        <v>44565</v>
      </c>
      <c r="G10" s="23">
        <f t="shared" si="0"/>
        <v>44566</v>
      </c>
      <c r="H10" s="23">
        <f t="shared" si="0"/>
        <v>44567</v>
      </c>
      <c r="I10" s="23">
        <f t="shared" si="0"/>
        <v>44568</v>
      </c>
      <c r="J10" s="23">
        <f t="shared" si="0"/>
        <v>44569</v>
      </c>
      <c r="K10" s="23">
        <f t="shared" si="0"/>
        <v>44570</v>
      </c>
      <c r="L10" s="23">
        <f t="shared" si="0"/>
        <v>44571</v>
      </c>
      <c r="M10" s="23">
        <f t="shared" si="0"/>
        <v>44572</v>
      </c>
      <c r="N10" s="23">
        <f t="shared" si="0"/>
        <v>44573</v>
      </c>
      <c r="O10" s="23">
        <f t="shared" si="0"/>
        <v>44574</v>
      </c>
      <c r="P10" s="23">
        <f t="shared" si="0"/>
        <v>44575</v>
      </c>
      <c r="Q10" s="23">
        <f t="shared" si="0"/>
        <v>44576</v>
      </c>
      <c r="R10" s="23">
        <f t="shared" si="0"/>
        <v>44577</v>
      </c>
      <c r="S10" s="23">
        <f t="shared" si="0"/>
        <v>44578</v>
      </c>
      <c r="T10" s="23">
        <f t="shared" si="0"/>
        <v>44579</v>
      </c>
      <c r="U10" s="23">
        <f t="shared" si="0"/>
        <v>44580</v>
      </c>
      <c r="V10" s="23">
        <f t="shared" si="0"/>
        <v>44581</v>
      </c>
      <c r="W10" s="23">
        <f t="shared" si="0"/>
        <v>44582</v>
      </c>
      <c r="X10" s="23">
        <f t="shared" si="0"/>
        <v>44583</v>
      </c>
      <c r="Y10" s="23">
        <f t="shared" si="0"/>
        <v>44584</v>
      </c>
      <c r="Z10" s="23">
        <f t="shared" si="0"/>
        <v>44585</v>
      </c>
      <c r="AA10" s="23">
        <f t="shared" si="0"/>
        <v>44586</v>
      </c>
      <c r="AB10" s="23">
        <f t="shared" si="0"/>
        <v>44587</v>
      </c>
      <c r="AC10" s="23">
        <f t="shared" si="0"/>
        <v>44588</v>
      </c>
      <c r="AD10" s="23">
        <f t="shared" si="0"/>
        <v>44589</v>
      </c>
      <c r="AE10" s="23">
        <f>IF(AD10="","",IF(AD10+1&gt;EOMONTH($C$10,0),"",AD10+1))</f>
        <v>44590</v>
      </c>
      <c r="AF10" s="23">
        <f t="shared" ref="AF10:AJ10" si="1">IF(AE10="","",IF(AE10+1&gt;EOMONTH($C$10,0),"",AE10+1))</f>
        <v>44591</v>
      </c>
      <c r="AG10" s="23">
        <f t="shared" si="1"/>
        <v>44592</v>
      </c>
      <c r="AH10" s="24"/>
      <c r="AI10" s="24" t="str">
        <f t="shared" si="1"/>
        <v/>
      </c>
      <c r="AJ10" s="24" t="str">
        <f t="shared" si="1"/>
        <v/>
      </c>
    </row>
    <row r="11" spans="1:36" s="25" customFormat="1" ht="20.100000000000001" customHeight="1" x14ac:dyDescent="0.25">
      <c r="A11" s="22"/>
      <c r="B11" s="26" t="s">
        <v>28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8"/>
      <c r="AI11" s="28"/>
      <c r="AJ11" s="29"/>
    </row>
    <row r="12" spans="1:36" s="25" customFormat="1" ht="20.100000000000001" customHeight="1" x14ac:dyDescent="0.25">
      <c r="A12" s="22"/>
      <c r="B12" s="30" t="s">
        <v>29</v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8"/>
      <c r="AI12" s="28"/>
      <c r="AJ12" s="29"/>
    </row>
    <row r="13" spans="1:36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</row>
  </sheetData>
  <mergeCells count="1">
    <mergeCell ref="F7:AD7"/>
  </mergeCells>
  <conditionalFormatting sqref="C11:AG12">
    <cfRule type="expression" dxfId="2" priority="7">
      <formula>WEEKDAY(C$10,2)&gt;5</formula>
    </cfRule>
  </conditionalFormatting>
  <conditionalFormatting sqref="C10:AG12">
    <cfRule type="expression" dxfId="1" priority="8">
      <formula>C$10=""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4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4</xdr:col>
                    <xdr:colOff>495300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1223E62A-84A8-4BE3-9EDC-2CFF7E6ED7C7}">
            <xm:f>COUNTIF(jours_feries!$B$3:$B$15,C$10)</xm:f>
            <x14:dxf>
              <fill>
                <patternFill>
                  <bgColor rgb="FFC00000"/>
                </patternFill>
              </fill>
            </x14:dxf>
          </x14:cfRule>
          <xm:sqref>C11:AG12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mois_annees</vt:lpstr>
      <vt:lpstr>jours_feries</vt:lpstr>
      <vt:lpstr>Planning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MICOL Maxime Ext DTSI/DERS</dc:creator>
  <cp:lastModifiedBy>MICOL Maxime Ext DTSI/DERS</cp:lastModifiedBy>
  <dcterms:created xsi:type="dcterms:W3CDTF">2022-01-03T14:29:38Z</dcterms:created>
  <dcterms:modified xsi:type="dcterms:W3CDTF">2022-01-06T12:14:50Z</dcterms:modified>
</cp:coreProperties>
</file>