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persons/person.xml" ContentType="application/vnd.ms-excel.person+xml"/>
  <Override PartName="/xl/threadedComments/threadedComment1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updateLinks="always" codeName="ThisWorkbook"/>
  <mc:AlternateContent xmlns:mc="http://schemas.openxmlformats.org/markup-compatibility/2006">
    <mc:Choice Requires="x15">
      <x15ac:absPath xmlns:x15ac="http://schemas.microsoft.com/office/spreadsheetml/2010/11/ac" url="C:\Users\Khadraoui Nadji\Downloads\"/>
    </mc:Choice>
  </mc:AlternateContent>
  <xr:revisionPtr revIDLastSave="0" documentId="13_ncr:1_{4B4440BD-A544-4CF2-B6DD-4381004260CC}" xr6:coauthVersionLast="47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Etat" sheetId="6" r:id="rId1"/>
    <sheet name="tvx" sheetId="1" r:id="rId2"/>
    <sheet name="listecoll" sheetId="2" state="hidden" r:id="rId3"/>
    <sheet name="liste" sheetId="3" state="hidden" r:id="rId4"/>
  </sheets>
  <externalReferences>
    <externalReference r:id="rId5"/>
  </externalReferences>
  <definedNames>
    <definedName name="_xlnm._FilterDatabase" localSheetId="2" hidden="1">listecoll!$A$1:$J$247</definedName>
    <definedName name="_xlnm._FilterDatabase" localSheetId="1" hidden="1">tvx!$A$1:$Z$6</definedName>
    <definedName name="aide" localSheetId="0">[1]liste!$J$9:$J$10</definedName>
    <definedName name="aide">liste!$J$9:$J$10</definedName>
    <definedName name="coll" localSheetId="0">[1]listecoll!$A$2:$A$246</definedName>
    <definedName name="coll">listecoll!$A$2:$A$246</definedName>
    <definedName name="éco" localSheetId="0">[1]liste!$K$9:$K$10</definedName>
    <definedName name="éco">liste!$K$9:$K$10</definedName>
    <definedName name="Eco_contribution" localSheetId="3">éco</definedName>
    <definedName name="ent">liste!$B$9:$B$12</definedName>
    <definedName name="exercice">liste!$D$9:$D$12</definedName>
    <definedName name="imputation" localSheetId="0">[1]liste!$H$9:$H$12</definedName>
    <definedName name="imputation">liste!$H$9:$H$12</definedName>
    <definedName name="l_Coll" localSheetId="0">OFFSET(d_Coll,0,0,COUNTA(c_Coll)-1,1)</definedName>
    <definedName name="l_Coll">OFFSET(d_Coll,0,0,COUNTA(c_Coll)-1,1)</definedName>
    <definedName name="lot">liste!$A$9:$A$12</definedName>
    <definedName name="statut" localSheetId="0">[1]liste!$E$9:$E$17</definedName>
    <definedName name="statut">liste!$E$9:$E$16</definedName>
    <definedName name="Z_0018B305_C9F1_4D84_8801_C35FE59EF48E_.wvu.FilterData" localSheetId="1" hidden="1">tvx!$A$1:$Z$7</definedName>
    <definedName name="Z_001C7A2C_3B0E_4348_8887_0FA96AAF47D3_.wvu.FilterData" localSheetId="1" hidden="1">tvx!$A$1:$Z$6</definedName>
    <definedName name="Z_0056CF24_5709_4D25_B7F3_2AB981D4E5CA_.wvu.FilterData" localSheetId="1" hidden="1">tvx!$A$1:$Z$8</definedName>
    <definedName name="Z_00719D01_8F2F_414B_A44F_50466AA37575_.wvu.FilterData" localSheetId="1" hidden="1">tvx!$A$1:$Z$6</definedName>
    <definedName name="Z_00772DAC_4BAA_47D1_9678_572938474CC4_.wvu.FilterData" localSheetId="1" hidden="1">tvx!$A$1:$Z$6</definedName>
    <definedName name="Z_00F93BD9_C90D_4DDD_926C_B3B539934A6D_.wvu.FilterData" localSheetId="1" hidden="1">tvx!$A$1:$Z$6</definedName>
    <definedName name="Z_01939BF8_C32A_4996_8A38_E62B8379A07B_.wvu.FilterData" localSheetId="1" hidden="1">tvx!$A$1:$Z$6</definedName>
    <definedName name="Z_01D17798_807A_437A_A2AE_E2FBC20C867B_.wvu.FilterData" localSheetId="1" hidden="1">tvx!$A$1:$Z$7</definedName>
    <definedName name="Z_039F3E72_3604_459D_A3C9_D2BE8F1031F5_.wvu.FilterData" localSheetId="1" hidden="1">tvx!$A$1:$Z$7</definedName>
    <definedName name="Z_03A397A4_7126_41E8_AE8E_F828A17FD313_.wvu.FilterData" localSheetId="1" hidden="1">tvx!$A$1:$Z$8</definedName>
    <definedName name="Z_0426D5FD_9F43_4428_8216_7FA4C6BDA210_.wvu.FilterData" localSheetId="1" hidden="1">tvx!$A$1:$Z$6</definedName>
    <definedName name="Z_042F7135_5395_40CC_8724_70DB1F5C70B3_.wvu.FilterData" localSheetId="1" hidden="1">tvx!$A$1:$Z$6</definedName>
    <definedName name="Z_04A1880B_850E_42F3_ACC6_3C4705317234_.wvu.FilterData" localSheetId="1" hidden="1">tvx!$A$1:$Z$6</definedName>
    <definedName name="Z_04BCE98A_B869_4DDE_B66A_D4D520FE8719_.wvu.FilterData" localSheetId="1" hidden="1">tvx!$A$1:$Z$6</definedName>
    <definedName name="Z_04F267CF_ECDD_4FB8_B515_FA1B8804C346_.wvu.FilterData" localSheetId="1" hidden="1">tvx!$A$1:$Z$7</definedName>
    <definedName name="Z_071009C2_CD02_43CF_9D92_FBF8BA8A9DE2_.wvu.FilterData" localSheetId="1" hidden="1">tvx!$A$1:$Z$6</definedName>
    <definedName name="Z_07105971_8EBF_469D_8889_D093CAC1BF5D_.wvu.FilterData" localSheetId="1" hidden="1">tvx!$A$1:$Z$6</definedName>
    <definedName name="Z_072BA423_2077_4B7F_A2DB_AC5BBF65DF1E_.wvu.FilterData" localSheetId="1" hidden="1">tvx!$A$1:$Z$6</definedName>
    <definedName name="Z_07DC280C_A1F9_445B_A09E_B1267F121FBB_.wvu.FilterData" localSheetId="2" hidden="1">listecoll!$A$1:$J$246</definedName>
    <definedName name="Z_07DC280C_A1F9_445B_A09E_B1267F121FBB_.wvu.FilterData" localSheetId="1" hidden="1">tvx!$A$1:$Z$6</definedName>
    <definedName name="Z_08325DAF_FB81_4EDB_A5CF_59CB6EA60013_.wvu.FilterData" localSheetId="1" hidden="1">tvx!$A$1:$Z$7</definedName>
    <definedName name="Z_084C6814_104B_452A_A17F_DFDE09EF981B_.wvu.FilterData" localSheetId="1" hidden="1">tvx!$A$1:$Z$6</definedName>
    <definedName name="Z_089CC855_1F8B_411D_B821_0EA67DA2A547_.wvu.FilterData" localSheetId="1" hidden="1">tvx!$A$1:$Z$6</definedName>
    <definedName name="Z_095E938A_D965_4BF9_89D2_1FB606B2D3BF_.wvu.FilterData" localSheetId="1" hidden="1">tvx!$A$1:$Z$8</definedName>
    <definedName name="Z_0A01B922_2C51_4267_B052_FFAEC9328B0E_.wvu.FilterData" localSheetId="1" hidden="1">tvx!$A$1:$Z$7</definedName>
    <definedName name="Z_0A23EF3D_6880_4E88_9232_F2D76679FF5D_.wvu.FilterData" localSheetId="1" hidden="1">tvx!$A$1:$Z$7</definedName>
    <definedName name="Z_0A74E217_266A_4DE0_9FBF_C52BC6B0765B_.wvu.FilterData" localSheetId="1" hidden="1">tvx!$A$1:$Z$6</definedName>
    <definedName name="Z_0BDCD85E_AEE0_4BEA_B505_EE455E9CFC24_.wvu.FilterData" localSheetId="1" hidden="1">tvx!$A$1:$Z$6</definedName>
    <definedName name="Z_0C2F456C_2238_42EF_B3EC_855939CD73F3_.wvu.FilterData" localSheetId="1" hidden="1">tvx!$A$1:$Z$6</definedName>
    <definedName name="Z_0C6B12D5_23C1_4EFD_81D2_9A1557DF188E_.wvu.FilterData" localSheetId="1" hidden="1">tvx!$A$1:$Z$8</definedName>
    <definedName name="Z_0CADA5B2_8E02_4C12_BD3B_899B306B4748_.wvu.FilterData" localSheetId="1" hidden="1">tvx!$A$1:$Z$6</definedName>
    <definedName name="Z_0E0D4FC0_4B1A_4FFE_B414_0949064C6107_.wvu.FilterData" localSheetId="1" hidden="1">tvx!$A$1:$Z$6</definedName>
    <definedName name="Z_0E7D8074_9C98_42A4_B4AB_6E644DDF6220_.wvu.FilterData" localSheetId="1" hidden="1">tvx!$A$1:$Z$6</definedName>
    <definedName name="Z_0EC904DC_527A_40E4_87B4_6B86444C6E86_.wvu.FilterData" localSheetId="1" hidden="1">tvx!$A$1:$Z$6</definedName>
    <definedName name="Z_0F292DFA_1C63_42C9_A9DC_82C66F9ABAA4_.wvu.FilterData" localSheetId="1" hidden="1">tvx!$A$1:$Z$8</definedName>
    <definedName name="Z_0FBDDF1A_A2C5_4F05_918C_1FA65829E797_.wvu.FilterData" localSheetId="1" hidden="1">tvx!$A$1:$Z$6</definedName>
    <definedName name="Z_1065F342_2C6D_4B92_8426_EE08F2C1A029_.wvu.FilterData" localSheetId="1" hidden="1">tvx!$A$1:$Z$7</definedName>
    <definedName name="Z_115AF82F_B405_46AC_B79E_A9F4B776C4E1_.wvu.FilterData" localSheetId="1" hidden="1">tvx!$A$1:$Z$6</definedName>
    <definedName name="Z_11D0AFD9_8BEA_48C8_9318_BB72429349A3_.wvu.FilterData" localSheetId="1" hidden="1">tvx!$A$1:$Z$6</definedName>
    <definedName name="Z_11DFD15B_54DA_4705_9386_2A9B00B4BE4A_.wvu.Cols" localSheetId="1" hidden="1">tvx!#REF!,tvx!#REF!,tvx!$H:$I,tvx!$K:$K,tvx!$O:$O,tvx!#REF!,tvx!#REF!</definedName>
    <definedName name="Z_11DFD15B_54DA_4705_9386_2A9B00B4BE4A_.wvu.FilterData" localSheetId="2" hidden="1">listecoll!$A$1:$J$246</definedName>
    <definedName name="Z_11DFD15B_54DA_4705_9386_2A9B00B4BE4A_.wvu.FilterData" localSheetId="1" hidden="1">tvx!$A$1:$Z$7</definedName>
    <definedName name="Z_11EC18B8_D758_4AC3_828D_83D974174133_.wvu.FilterData" localSheetId="1" hidden="1">tvx!$A$1:$Z$6</definedName>
    <definedName name="Z_121CD88F_DB64_4C03_AD95_DDB07051E785_.wvu.FilterData" localSheetId="1" hidden="1">tvx!$A$1:$Z$6</definedName>
    <definedName name="Z_12F74339_E887_498D_AE59_9220AE6F6518_.wvu.FilterData" localSheetId="1" hidden="1">tvx!$A$1:$Z$6</definedName>
    <definedName name="Z_133CE57A_D424_4CAA_895D_7A4A479CE39A_.wvu.FilterData" localSheetId="1" hidden="1">tvx!$A$1:$Z$6</definedName>
    <definedName name="Z_13584210_4941_418A_B0DA_78490EE8551C_.wvu.FilterData" localSheetId="1" hidden="1">tvx!$A$1:$Z$6</definedName>
    <definedName name="Z_1359FCC1_DB26_4AC3_9BF5_C547C5B25505_.wvu.FilterData" localSheetId="1" hidden="1">tvx!$A$1:$Z$6</definedName>
    <definedName name="Z_141217FC_6EDF_40FE_8D42_665209B9F740_.wvu.FilterData" localSheetId="1" hidden="1">tvx!$A$1:$Z$6</definedName>
    <definedName name="Z_1412DBC3_2E3E_429A_830B_EEA2E0B38C06_.wvu.FilterData" localSheetId="1" hidden="1">tvx!$A$1:$Z$6</definedName>
    <definedName name="Z_14827616_73D3_47E5_8714_174524F3906A_.wvu.FilterData" localSheetId="1" hidden="1">tvx!$A$1:$Z$7</definedName>
    <definedName name="Z_14AEBAED_7C1B_445C_8868_F019B204CC12_.wvu.FilterData" localSheetId="1" hidden="1">tvx!$A$1:$Z$6</definedName>
    <definedName name="Z_14B44618_FC8B_4FE7_A32C_70C9497B36F6_.wvu.FilterData" localSheetId="1" hidden="1">tvx!$A$1:$Z$6</definedName>
    <definedName name="Z_14C26368_153F_4C35_BA67_BC3B44E42C25_.wvu.FilterData" localSheetId="1" hidden="1">tvx!$A$1:$Z$6</definedName>
    <definedName name="Z_153D953E_FF59_4F28_8195_9118ACA74F7F_.wvu.FilterData" localSheetId="1" hidden="1">tvx!$A$1:$Z$8</definedName>
    <definedName name="Z_15CF7FFD_6511_4919_90FB_7AD0ECB59778_.wvu.FilterData" localSheetId="1" hidden="1">tvx!$A$1:$Z$7</definedName>
    <definedName name="Z_1604ACB4_AFCD_4FDE_ABC4_93E3E26FE8D8_.wvu.FilterData" localSheetId="1" hidden="1">tvx!$A$1:$Z$6</definedName>
    <definedName name="Z_1618484B_950E_432C_B028_E8FFD8DE74CE_.wvu.FilterData" localSheetId="1" hidden="1">tvx!$A$1:$Z$6</definedName>
    <definedName name="Z_161EBB6E_B6AC_44B9_AEA6_B78C75271BA3_.wvu.FilterData" localSheetId="1" hidden="1">tvx!$A$1:$Z$6</definedName>
    <definedName name="Z_16918F35_9412_4966_B813_2F3B287B6EDB_.wvu.FilterData" localSheetId="1" hidden="1">tvx!$A$1:$Z$6</definedName>
    <definedName name="Z_16BF9609_7DCA_4113_A1FE_556C4A23E0F4_.wvu.FilterData" localSheetId="1" hidden="1">tvx!$A$1:$Z$6</definedName>
    <definedName name="Z_16DD6806_D343_44DB_9314_53F1B4D00FB8_.wvu.FilterData" localSheetId="1" hidden="1">tvx!$A$1:$Z$6</definedName>
    <definedName name="Z_1744416D_D6EC_47F9_B2A4_BD7771B42CDD_.wvu.FilterData" localSheetId="1" hidden="1">tvx!$A$1:$Z$7</definedName>
    <definedName name="Z_176286C6_EDB3_46C9_857C_C948137A677C_.wvu.FilterData" localSheetId="1" hidden="1">tvx!$A$1:$Z$6</definedName>
    <definedName name="Z_178FF7B7_CB6D_4B72_8218_77C1BDC5F657_.wvu.FilterData" localSheetId="1" hidden="1">tvx!$A$1:$Z$6</definedName>
    <definedName name="Z_179DADD7_B961_4D18_B33F_162EC3CA967E_.wvu.FilterData" localSheetId="1" hidden="1">tvx!$A$1:$Z$6</definedName>
    <definedName name="Z_183DCCE8_A240_4129_BC71_134A64A59BFB_.wvu.FilterData" localSheetId="1" hidden="1">tvx!$A$1:$Z$6</definedName>
    <definedName name="Z_1888C0AB_AEF7_4810_B5E3_CDE714DA528C_.wvu.FilterData" localSheetId="1" hidden="1">tvx!$A$1:$Z$7</definedName>
    <definedName name="Z_18A7EA86_D015_4EDB_A5D3_9E6B6B3E621E_.wvu.FilterData" localSheetId="1" hidden="1">tvx!$A$1:$Z$6</definedName>
    <definedName name="Z_18AB78DE_184E_40B9_8D69_CB58A2D4420D_.wvu.FilterData" localSheetId="1" hidden="1">tvx!$A$1:$Z$8</definedName>
    <definedName name="Z_18DAF380_7C94_4421_A31C_3CEFED45F42E_.wvu.FilterData" localSheetId="1" hidden="1">tvx!$A$1:$Z$6</definedName>
    <definedName name="Z_1A23DFCE_5844_48E4_AE04_4EB0DDF3AF8F_.wvu.FilterData" localSheetId="1" hidden="1">tvx!$A$1:$Z$6</definedName>
    <definedName name="Z_1A33F06E_8FDA_4E61_8706_DF62A81D2515_.wvu.FilterData" localSheetId="1" hidden="1">tvx!$A$1:$Z$6</definedName>
    <definedName name="Z_1A446B79_B825_4486_A83B_7B85455A2F5B_.wvu.FilterData" localSheetId="1" hidden="1">tvx!$A$1:$Z$6</definedName>
    <definedName name="Z_1A9EFE7A_C63D_4DA9_A9E6_B9A3D7684852_.wvu.FilterData" localSheetId="1" hidden="1">tvx!$A$1:$Z$8</definedName>
    <definedName name="Z_1B322E29_2143_4875_AB04_883E26F830E8_.wvu.FilterData" localSheetId="2" hidden="1">listecoll!$A$1:$J$246</definedName>
    <definedName name="Z_1B322E29_2143_4875_AB04_883E26F830E8_.wvu.FilterData" localSheetId="1" hidden="1">tvx!$A$1:$Z$6</definedName>
    <definedName name="Z_1B4E61D6_2126_4993_897A_70F04C9D53AB_.wvu.FilterData" localSheetId="1" hidden="1">tvx!$A$1:$Z$8</definedName>
    <definedName name="Z_1B782DA5_6BC1_47D6_8D55_76F6DA269AFB_.wvu.FilterData" localSheetId="1" hidden="1">tvx!$A$1:$Z$6</definedName>
    <definedName name="Z_1BD40FAE_0D73_44A3_B4EF_565ADDDAE6EB_.wvu.FilterData" localSheetId="1" hidden="1">tvx!$A$1:$Z$6</definedName>
    <definedName name="Z_1C39C598_9AD3_4BB8_8218_FE448515125C_.wvu.FilterData" localSheetId="1" hidden="1">tvx!$A$1:$Z$6</definedName>
    <definedName name="Z_1C59B7D9_1CD2_4E27_A287_6DDF07E3F7EC_.wvu.FilterData" localSheetId="1" hidden="1">tvx!$A$1:$Z$7</definedName>
    <definedName name="Z_1CDCD88A_23D5_4EA3_98C0_F9DA7646F782_.wvu.FilterData" localSheetId="1" hidden="1">tvx!$A$1:$Z$7</definedName>
    <definedName name="Z_1D34F751_53F3_46CB_9F90_CAC9CC74C11A_.wvu.FilterData" localSheetId="1" hidden="1">tvx!$A$1:$Z$6</definedName>
    <definedName name="Z_1D622196_E18B_4FFD_97A1_802DCDA961D0_.wvu.FilterData" localSheetId="1" hidden="1">tvx!$A$1:$Z$6</definedName>
    <definedName name="Z_1DA4BA0F_85F2_40BA_8423_51E314FB4A72_.wvu.FilterData" localSheetId="1" hidden="1">tvx!$A$1:$Z$6</definedName>
    <definedName name="Z_1E3BAA0A_2BF8_4B50_8241_FC572DFAB0AD_.wvu.FilterData" localSheetId="1" hidden="1">tvx!$A$1:$Z$6</definedName>
    <definedName name="Z_1E52C727_4AFD_45F4_B748_756427E8A570_.wvu.FilterData" localSheetId="1" hidden="1">tvx!$A$1:$Z$6</definedName>
    <definedName name="Z_1E62DFD4_4785_4E8C_84D8_0DE56ADAC800_.wvu.FilterData" localSheetId="2" hidden="1">listecoll!$A$1:$J$245</definedName>
    <definedName name="Z_1EAF8A49_49A6_4181_9BAA_6835DBDD59E0_.wvu.FilterData" localSheetId="1" hidden="1">tvx!$A$1:$Z$6</definedName>
    <definedName name="Z_1EB2602D_ACF7_43BF_9401_7B400690A4C8_.wvu.FilterData" localSheetId="1" hidden="1">tvx!$A$1:$Z$6</definedName>
    <definedName name="Z_1EF5E9F5_7664_4BF9_8344_521A5B4B0511_.wvu.FilterData" localSheetId="1" hidden="1">tvx!$A$1:$Z$6</definedName>
    <definedName name="Z_1F7166AF_5162_47D0_8F2B_B013D64F885B_.wvu.FilterData" localSheetId="1" hidden="1">tvx!$A$1:$Z$6</definedName>
    <definedName name="Z_1F739B2D_766D_4BAA_AE55_3E1D49C0B2A9_.wvu.Cols" localSheetId="1" hidden="1">tvx!#REF!,tvx!$H:$I,tvx!$K:$K</definedName>
    <definedName name="Z_1F739B2D_766D_4BAA_AE55_3E1D49C0B2A9_.wvu.FilterData" localSheetId="2" hidden="1">listecoll!$A$1:$J$246</definedName>
    <definedName name="Z_1F739B2D_766D_4BAA_AE55_3E1D49C0B2A9_.wvu.FilterData" localSheetId="1" hidden="1">tvx!$A$1:$Z$7</definedName>
    <definedName name="Z_1F739B2D_766D_4BAA_AE55_3E1D49C0B2A9_.wvu.PrintArea" localSheetId="1" hidden="1">tvx!$A$1:$Y$7</definedName>
    <definedName name="Z_20619439_ED0A_4C2D_8E12_DDD9C8BE0BFF_.wvu.FilterData" localSheetId="2" hidden="1">listecoll!$A$1:$J$246</definedName>
    <definedName name="Z_20619439_ED0A_4C2D_8E12_DDD9C8BE0BFF_.wvu.FilterData" localSheetId="1" hidden="1">tvx!$A$1:$Z$8</definedName>
    <definedName name="Z_20871304_F283_450B_ABC0_11641C2FA428_.wvu.FilterData" localSheetId="1" hidden="1">tvx!$A$1:$Z$6</definedName>
    <definedName name="Z_20BA9666_DB7E_4F3F_BD76_C80FDA4CCBCF_.wvu.FilterData" localSheetId="1" hidden="1">tvx!$A$1:$Z$6</definedName>
    <definedName name="Z_20F326D6_1C45_4098_8731_C5230E047F78_.wvu.FilterData" localSheetId="1" hidden="1">tvx!$A$1:$Z$6</definedName>
    <definedName name="Z_222727DE_F8C3_48BA_BD1B_7D0C127F6D2D_.wvu.FilterData" localSheetId="1" hidden="1">tvx!$A$1:$Z$6</definedName>
    <definedName name="Z_226C0D57_BDD3_4334_9758_1CBAAD21630C_.wvu.FilterData" localSheetId="1" hidden="1">tvx!$A$1:$Z$7</definedName>
    <definedName name="Z_22874F95_3DD8_4630_9CA5_E312F190E018_.wvu.FilterData" localSheetId="1" hidden="1">tvx!$A$1:$Z$6</definedName>
    <definedName name="Z_235B1AC5_5EE7_4D34_96C6_BBC740ABACB2_.wvu.FilterData" localSheetId="1" hidden="1">tvx!$A$1:$Z$6</definedName>
    <definedName name="Z_23A2517F_EB7D_4654_8675_D04A2340EEAA_.wvu.FilterData" localSheetId="1" hidden="1">tvx!$A$1:$Z$7</definedName>
    <definedName name="Z_2565C2BD_F923_492B_8E22_F65EF4993A40_.wvu.FilterData" localSheetId="2" hidden="1">listecoll!$A$1:$J$246</definedName>
    <definedName name="Z_2565C2BD_F923_492B_8E22_F65EF4993A40_.wvu.FilterData" localSheetId="1" hidden="1">tvx!$A$1:$Z$6</definedName>
    <definedName name="Z_258A62D9_F747_405B_9728_C254AFA4DDDE_.wvu.FilterData" localSheetId="1" hidden="1">tvx!$A$1:$Z$8</definedName>
    <definedName name="Z_25B76A7E_8F6C_40AB_BBA7_1371E984E954_.wvu.FilterData" localSheetId="1" hidden="1">tvx!$A$1:$Z$7</definedName>
    <definedName name="Z_25F81FF7_E3A5_4834_8401_79F4A54E0691_.wvu.FilterData" localSheetId="1" hidden="1">tvx!$A$1:$Z$6</definedName>
    <definedName name="Z_25FBC775_B92F_44CD_A724_8312461E939E_.wvu.FilterData" localSheetId="1" hidden="1">tvx!$A$1:$Z$7</definedName>
    <definedName name="Z_261AFD8F_0BC3_4ECA_94B6_A923DADF3DB3_.wvu.FilterData" localSheetId="1" hidden="1">tvx!$A$1:$Z$7</definedName>
    <definedName name="Z_2708AD66_14C2_4015_B6A3_8FCD2C00669E_.wvu.FilterData" localSheetId="1" hidden="1">tvx!$A$1:$Z$6</definedName>
    <definedName name="Z_271FD2B2_DC61_4477_AFBC_3BFF7DC29F94_.wvu.FilterData" localSheetId="1" hidden="1">tvx!$A$1:$Z$6</definedName>
    <definedName name="Z_27D60A5A_5DBD_4EEB_95C6_AE617E32B01E_.wvu.FilterData" localSheetId="1" hidden="1">tvx!$A$1:$Z$8</definedName>
    <definedName name="Z_285B4495_0AC7_46C3_A888_D0C0B3A7287C_.wvu.FilterData" localSheetId="1" hidden="1">tvx!$A$1:$Z$6</definedName>
    <definedName name="Z_2892F5AA_EE30_425E_A920_71B1913242E7_.wvu.FilterData" localSheetId="1" hidden="1">tvx!$A$1:$Z$6</definedName>
    <definedName name="Z_28AF0E82_8A7A_40F6_8275_EF91CEF77EBA_.wvu.FilterData" localSheetId="1" hidden="1">tvx!$A$1:$Z$6</definedName>
    <definedName name="Z_28B09097_B144_4705_AD04_9A129F2E089E_.wvu.FilterData" localSheetId="1" hidden="1">tvx!$A$1:$Z$7</definedName>
    <definedName name="Z_293C2A8A_D511_4169_8BE7_20DD9AEE7077_.wvu.FilterData" localSheetId="1" hidden="1">tvx!$A$1:$Z$6</definedName>
    <definedName name="Z_294FFC18_D4CA_439E_99E2_4C740ED895B8_.wvu.FilterData" localSheetId="1" hidden="1">tvx!$A$1:$Z$6</definedName>
    <definedName name="Z_2959D08C_B3EB_4B9B_B937_70004444DB7C_.wvu.FilterData" localSheetId="1" hidden="1">tvx!$A$1:$Z$8</definedName>
    <definedName name="Z_296D218E_2EB9_4AEB_B9DA_26DAC229D361_.wvu.FilterData" localSheetId="1" hidden="1">tvx!$A$1:$Z$6</definedName>
    <definedName name="Z_29945F29_8461_4BCB_89E9_FCB1CE9DD908_.wvu.FilterData" localSheetId="1" hidden="1">tvx!$A$1:$Z$6</definedName>
    <definedName name="Z_2A28E3BA_1FD4_4819_9DD0_0F79D99B66BC_.wvu.FilterData" localSheetId="1" hidden="1">tvx!$A$1:$Z$6</definedName>
    <definedName name="Z_2A4346E5_AE07_450A_8964_E8953BD6526B_.wvu.FilterData" localSheetId="2" hidden="1">listecoll!$A$1:$J$245</definedName>
    <definedName name="Z_2A5812FC_80FF_409D_BD53_5AF9CFC7B917_.wvu.FilterData" localSheetId="1" hidden="1">tvx!$A$1:$Z$6</definedName>
    <definedName name="Z_2A695572_342E_4ACD_BEFE_A540FB58B5BC_.wvu.FilterData" localSheetId="1" hidden="1">tvx!$A$1:$Z$8</definedName>
    <definedName name="Z_2AEB2D21_4D68_4FE7_90B5_A21234EE1558_.wvu.FilterData" localSheetId="2" hidden="1">listecoll!$A$1:$J$246</definedName>
    <definedName name="Z_2AEB2D21_4D68_4FE7_90B5_A21234EE1558_.wvu.FilterData" localSheetId="1" hidden="1">tvx!$A$1:$Z$7</definedName>
    <definedName name="Z_2B32560F_4DF0_45F5_BA33_228A06781D5B_.wvu.FilterData" localSheetId="1" hidden="1">tvx!$A$1:$Z$6</definedName>
    <definedName name="Z_2B8F1FE3_3DDD_461A_99CF_4BA1E6963ABA_.wvu.FilterData" localSheetId="1" hidden="1">tvx!$A$1:$Z$6</definedName>
    <definedName name="Z_2BAF0EB2_D3F0_46CA_87DA_E13BBE9920C2_.wvu.FilterData" localSheetId="1" hidden="1">tvx!$A$1:$Z$8</definedName>
    <definedName name="Z_2BC05B00_BFDF_4372_BE6B_AD6D6AA9C40D_.wvu.FilterData" localSheetId="1" hidden="1">tvx!$A$1:$Z$7</definedName>
    <definedName name="Z_2BFD9E43_1F90_4638_A793_4F3D5207149A_.wvu.FilterData" localSheetId="1" hidden="1">tvx!$A$1:$Z$6</definedName>
    <definedName name="Z_2C3B4D6F_D0BD_493B_9686_D37D93A39BBF_.wvu.FilterData" localSheetId="1" hidden="1">tvx!$A$1:$Z$6</definedName>
    <definedName name="Z_2CDFAAD8_DFFC_48E6_B0F1_3A58A50092CF_.wvu.FilterData" localSheetId="1" hidden="1">tvx!$A$1:$Z$6</definedName>
    <definedName name="Z_2DF95A56_6CF1_4144_98D9_EA55D1AE34B5_.wvu.FilterData" localSheetId="1" hidden="1">tvx!$A$1:$Z$6</definedName>
    <definedName name="Z_2E18300B_925E_4099_A765_C31320B2E13B_.wvu.FilterData" localSheetId="2" hidden="1">listecoll!$A$1:$J$245</definedName>
    <definedName name="Z_2E18300B_925E_4099_A765_C31320B2E13B_.wvu.FilterData" localSheetId="1" hidden="1">tvx!$A$1:$Z$7</definedName>
    <definedName name="Z_2E3EC06C_0A07_496D_A554_E50F20A8673D_.wvu.FilterData" localSheetId="1" hidden="1">tvx!$A$1:$Z$6</definedName>
    <definedName name="Z_2E779F23_0F47_4765_96E2_9637EA6D9524_.wvu.FilterData" localSheetId="1" hidden="1">tvx!$A$1:$Z$6</definedName>
    <definedName name="Z_2E95ECB8_1799_4CC4_B796_781ECF73B9BB_.wvu.FilterData" localSheetId="1" hidden="1">tvx!$A$1:$Z$6</definedName>
    <definedName name="Z_2EA842DC_CDB7_48F5_8A29_62CA22A544DD_.wvu.FilterData" localSheetId="1" hidden="1">tvx!$A$1:$Z$6</definedName>
    <definedName name="Z_2EEA0936_0F35_424F_92BA_03E45D78BCBA_.wvu.FilterData" localSheetId="1" hidden="1">tvx!$A$1:$Z$6</definedName>
    <definedName name="Z_2F7862DC_0A25_4DE6_96B4_34998993774F_.wvu.FilterData" localSheetId="1" hidden="1">tvx!$A$1:$Z$7</definedName>
    <definedName name="Z_2FBEFC90_11FA_429D_8369_38C9EE8D2EC0_.wvu.FilterData" localSheetId="1" hidden="1">tvx!$A$1:$Z$6</definedName>
    <definedName name="Z_300A2B6F_3008_4452_9929_3EFF0DE1DD7F_.wvu.FilterData" localSheetId="1" hidden="1">tvx!$A$1:$Z$8</definedName>
    <definedName name="Z_301239E3_5ADA_42AF_BDE5_858877E28EC8_.wvu.FilterData" localSheetId="1" hidden="1">tvx!$A$1:$Z$6</definedName>
    <definedName name="Z_302973A4_D852_433B_A7E7_A74DDD60D35B_.wvu.FilterData" localSheetId="1" hidden="1">tvx!$A$1:$Z$6</definedName>
    <definedName name="Z_30DAF99D_2FCB_4C19_AE1A_4BDE388C7458_.wvu.FilterData" localSheetId="1" hidden="1">tvx!$A$1:$Z$6</definedName>
    <definedName name="Z_31E10285_B59A_4667_A16C_F877F29B4A1A_.wvu.FilterData" localSheetId="1" hidden="1">tvx!$A$1:$Z$8</definedName>
    <definedName name="Z_31E14180_CE31_4C5F_9DE4_43E879628E1C_.wvu.FilterData" localSheetId="1" hidden="1">tvx!$A$1:$Z$6</definedName>
    <definedName name="Z_32029308_678D_4482_BDAD_66EA03F92186_.wvu.FilterData" localSheetId="1" hidden="1">tvx!$A$1:$Z$6</definedName>
    <definedName name="Z_32299776_FD52_4AAC_A3E8_24C79DC766E2_.wvu.FilterData" localSheetId="1" hidden="1">tvx!$A$1:$Z$6</definedName>
    <definedName name="Z_3259061F_A1C6_41AD_8B52_6AD25D46B308_.wvu.FilterData" localSheetId="2" hidden="1">listecoll!$A$1:$J$245</definedName>
    <definedName name="Z_3259061F_A1C6_41AD_8B52_6AD25D46B308_.wvu.FilterData" localSheetId="1" hidden="1">tvx!$A$1:$Z$6</definedName>
    <definedName name="Z_33029965_77EC_4E9A_AD3F_1620F8F7C416_.wvu.FilterData" localSheetId="1" hidden="1">tvx!$A$1:$Z$6</definedName>
    <definedName name="Z_33A95595_55A8_44E7_83BF_B3B8D03A3CF0_.wvu.FilterData" localSheetId="1" hidden="1">tvx!$A$1:$Z$6</definedName>
    <definedName name="Z_33B332E7_9387_4512_B7C9_3F6E20ACD67E_.wvu.FilterData" localSheetId="1" hidden="1">tvx!$A$1:$Z$6</definedName>
    <definedName name="Z_33FEF580_5EFE_47E7_A93B_8D05E1FD1600_.wvu.FilterData" localSheetId="1" hidden="1">tvx!$A$1:$Z$6</definedName>
    <definedName name="Z_3555BE93_068E_4D75_A81E_27D05E2FCA6E_.wvu.FilterData" localSheetId="1" hidden="1">tvx!$A$1:$Z$6</definedName>
    <definedName name="Z_362F71F5_87EB_4D49_8799_131F189DD96F_.wvu.FilterData" localSheetId="1" hidden="1">tvx!$A$1:$Z$7</definedName>
    <definedName name="Z_36821C02_7241_4879_91B2_2D85186ED1D9_.wvu.FilterData" localSheetId="1" hidden="1">tvx!$A$1:$Z$6</definedName>
    <definedName name="Z_368D24B0_179F_4D4F_9EA3_AD061BDA7696_.wvu.FilterData" localSheetId="2" hidden="1">listecoll!$A$1:$J$246</definedName>
    <definedName name="Z_368D24B0_179F_4D4F_9EA3_AD061BDA7696_.wvu.FilterData" localSheetId="1" hidden="1">tvx!$A$1:$Z$8</definedName>
    <definedName name="Z_36AA0612_A566_4C09_B53E_FD6C2F5A75D2_.wvu.FilterData" localSheetId="1" hidden="1">tvx!$A$1:$Z$6</definedName>
    <definedName name="Z_38828614_BAC5_4199_AB3E_640332A60EF9_.wvu.FilterData" localSheetId="1" hidden="1">tvx!$A$1:$Z$6</definedName>
    <definedName name="Z_3885026B_BF1E_401E_9F78_074FF6E51598_.wvu.FilterData" localSheetId="1" hidden="1">tvx!$A$1:$Z$7</definedName>
    <definedName name="Z_38AE4957_F11F_408F_92F9_84E43ABBD2FB_.wvu.FilterData" localSheetId="1" hidden="1">tvx!$A$1:$Z$7</definedName>
    <definedName name="Z_38B7CDBD_DC38_4AFF_92C5_BD100DD79724_.wvu.FilterData" localSheetId="1" hidden="1">tvx!$A$1:$Z$6</definedName>
    <definedName name="Z_392BC14F_4F79_4474_AF41_8A88F5BA7D9E_.wvu.FilterData" localSheetId="1" hidden="1">tvx!$A$1:$Z$6</definedName>
    <definedName name="Z_39925D42_3857_4DDC_9427_F0929C161B63_.wvu.FilterData" localSheetId="1" hidden="1">tvx!$A$1:$Z$6</definedName>
    <definedName name="Z_399A7033_032F_4825_AB98_F649ED90DF1F_.wvu.FilterData" localSheetId="1" hidden="1">tvx!$A$1:$Z$6</definedName>
    <definedName name="Z_39E0EA3C_E33D_497D_98A0_B6268625C26B_.wvu.FilterData" localSheetId="1" hidden="1">tvx!$A$1:$Z$7</definedName>
    <definedName name="Z_3A06E0AE_369E_4943_B5EB_B7534343F7EC_.wvu.FilterData" localSheetId="1" hidden="1">tvx!$A$1:$Z$6</definedName>
    <definedName name="Z_3A1164E2_4640_4FE3_A237_D06A2DAE8B42_.wvu.FilterData" localSheetId="1" hidden="1">tvx!$A$1:$Z$7</definedName>
    <definedName name="Z_3A662586_C3CB_4A35_8007_D73E057208D6_.wvu.FilterData" localSheetId="1" hidden="1">tvx!$A$1:$Z$6</definedName>
    <definedName name="Z_3A7A8D4A_4775_42EA_81DC_BF00BA605AB9_.wvu.FilterData" localSheetId="1" hidden="1">tvx!$A$1:$Z$6</definedName>
    <definedName name="Z_3AB329EC_FD59_44DD_B8FA_74FF8C26DA58_.wvu.FilterData" localSheetId="1" hidden="1">tvx!$A$1:$Z$6</definedName>
    <definedName name="Z_3ACC3C62_2FC1_4C5D_9E31_4CB4695018D3_.wvu.FilterData" localSheetId="1" hidden="1">tvx!$A$1:$Z$6</definedName>
    <definedName name="Z_3ADC2404_57D4_4C6E_99D5_18E6151C014B_.wvu.FilterData" localSheetId="1" hidden="1">tvx!$A$1:$Z$6</definedName>
    <definedName name="Z_3B1648A1_BFE1_4255_BBD3_6A4BE26DACD3_.wvu.FilterData" localSheetId="1" hidden="1">tvx!$A$1:$Z$6</definedName>
    <definedName name="Z_3B541310_E7CB_4D09_9B7E_3C0DD4A687B5_.wvu.FilterData" localSheetId="2" hidden="1">listecoll!$A$1:$J$246</definedName>
    <definedName name="Z_3BFE7F9F_3A68_4E12_AC1F_0AD88AC62042_.wvu.FilterData" localSheetId="1" hidden="1">tvx!$A$1:$Z$6</definedName>
    <definedName name="Z_3C0BA8D5_96D5_4314_9193_ADDF31297AE8_.wvu.FilterData" localSheetId="1" hidden="1">tvx!$A$1:$Z$7</definedName>
    <definedName name="Z_3C68D083_894E_4EC8_8531_67A55221BAC0_.wvu.FilterData" localSheetId="1" hidden="1">tvx!$A$1:$Z$6</definedName>
    <definedName name="Z_3C7A0E4E_B512_41B8_8905_F064931FEECF_.wvu.FilterData" localSheetId="1" hidden="1">tvx!$A$1:$Z$8</definedName>
    <definedName name="Z_3C8CCAD7_5977_4595_8411_835D76709479_.wvu.FilterData" localSheetId="1" hidden="1">tvx!$A$1:$Z$8</definedName>
    <definedName name="Z_3D0290DE_892C_4C9D_B52F_3BF0DBDAFC9D_.wvu.FilterData" localSheetId="1" hidden="1">tvx!$A$1:$Z$6</definedName>
    <definedName name="Z_3D1F5CC2_0D86_4475_80C9_FC19CD4A2695_.wvu.FilterData" localSheetId="1" hidden="1">tvx!$A$1:$Z$6</definedName>
    <definedName name="Z_3D8DD674_558D_44AC_923D_0F674BB1C00A_.wvu.FilterData" localSheetId="1" hidden="1">tvx!$A$1:$Z$6</definedName>
    <definedName name="Z_3DA52BFE_3CD1_4345_A0B7_5A499219A3D2_.wvu.FilterData" localSheetId="2" hidden="1">listecoll!$A$1:$J$246</definedName>
    <definedName name="Z_3DA52BFE_3CD1_4345_A0B7_5A499219A3D2_.wvu.FilterData" localSheetId="1" hidden="1">tvx!$A$1:$Z$7</definedName>
    <definedName name="Z_3E1319DB_C98D_4922_8F3A_5C23736C11EE_.wvu.FilterData" localSheetId="1" hidden="1">tvx!$A$1:$Z$6</definedName>
    <definedName name="Z_3E1B7356_09BD_4B30_B23D_66873F564826_.wvu.FilterData" localSheetId="1" hidden="1">tvx!$A$1:$Z$6</definedName>
    <definedName name="Z_3E5912D9_6E49_43E5_BB4C_C9AA37B509F8_.wvu.FilterData" localSheetId="1" hidden="1">tvx!$A$1:$Z$8</definedName>
    <definedName name="Z_3F30F418_FBC5_49F5_977F_89C8F5CC01C3_.wvu.FilterData" localSheetId="1" hidden="1">tvx!$A$1:$Z$6</definedName>
    <definedName name="Z_3F43EDAD_D198_4BBA_ABAD_895C9D079F8D_.wvu.FilterData" localSheetId="1" hidden="1">tvx!$A$1:$Z$6</definedName>
    <definedName name="Z_3F4EE8AC_976A_4837_ACD0_9CAC567FEA89_.wvu.FilterData" localSheetId="1" hidden="1">tvx!$A$1:$Z$6</definedName>
    <definedName name="Z_3F6FD065_F171_4385_A23B_5B17B8FF06D0_.wvu.FilterData" localSheetId="1" hidden="1">tvx!$A$1:$Z$6</definedName>
    <definedName name="Z_3FA4BB0D_E77F_4E61_AF3E_4AE34C450CCF_.wvu.FilterData" localSheetId="1" hidden="1">tvx!$A$1:$Z$6</definedName>
    <definedName name="Z_3FEEDC71_88FD_4FA0_A350_D5DAA8C00DAC_.wvu.FilterData" localSheetId="1" hidden="1">tvx!$A$1:$Z$6</definedName>
    <definedName name="Z_4040DA71_DC40_400A_9565_BE3D3A514D2A_.wvu.FilterData" localSheetId="1" hidden="1">tvx!$A$1:$Z$6</definedName>
    <definedName name="Z_407384D3_03EA_499E_872C_1ACF13CADD1C_.wvu.FilterData" localSheetId="1" hidden="1">tvx!$A$1:$Z$6</definedName>
    <definedName name="Z_40F5C7AF_D23D_43CD_82AA_2642EB192C2C_.wvu.FilterData" localSheetId="1" hidden="1">tvx!$A$1:$Z$6</definedName>
    <definedName name="Z_412E6B55_DF28_423C_8DBB_98D160E3D81D_.wvu.FilterData" localSheetId="1" hidden="1">tvx!$A$1:$Z$7</definedName>
    <definedName name="Z_412EA522_CFF4_4490_84C0_0820964D96ED_.wvu.FilterData" localSheetId="1" hidden="1">tvx!$A$1:$Z$6</definedName>
    <definedName name="Z_4150A45A_4290_40F0_9F54_62A14876C518_.wvu.FilterData" localSheetId="1" hidden="1">tvx!$A$1:$Z$6</definedName>
    <definedName name="Z_41CA1246_EFE2_4FDF_96D2_3283BB0C0350_.wvu.FilterData" localSheetId="1" hidden="1">tvx!$A$1:$Z$6</definedName>
    <definedName name="Z_41CA8096_F918_4160_A9B6_F84CC0F6C2E1_.wvu.FilterData" localSheetId="1" hidden="1">tvx!$A$1:$Z$6</definedName>
    <definedName name="Z_41ED4752_8B2E_4AE9_BB32_627AAE067B98_.wvu.FilterData" localSheetId="1" hidden="1">tvx!$A$1:$Z$6</definedName>
    <definedName name="Z_42271613_9DD9_4416_8B27_FBE9EBDD5347_.wvu.FilterData" localSheetId="1" hidden="1">tvx!$A$1:$Z$7</definedName>
    <definedName name="Z_422CF0DD_CF58_4A32_882B_1C77229C2F16_.wvu.FilterData" localSheetId="1" hidden="1">tvx!$A$1:$Z$6</definedName>
    <definedName name="Z_4293ED36_4693_405B_9730_75CCFF4BC093_.wvu.Cols" localSheetId="1" hidden="1">tvx!#REF!,tvx!$H:$I,tvx!$K:$K,tvx!#REF!,tvx!#REF!</definedName>
    <definedName name="Z_4293ED36_4693_405B_9730_75CCFF4BC093_.wvu.FilterData" localSheetId="2" hidden="1">listecoll!$A$1:$J$245</definedName>
    <definedName name="Z_4293ED36_4693_405B_9730_75CCFF4BC093_.wvu.FilterData" localSheetId="1" hidden="1">tvx!$A$1:$Z$6</definedName>
    <definedName name="Z_4293ED36_4693_405B_9730_75CCFF4BC093_.wvu.PrintArea" localSheetId="1" hidden="1">tvx!$A$1:$O$1</definedName>
    <definedName name="Z_44412879_1FD2_424B_A960_4F51A5636C7F_.wvu.FilterData" localSheetId="1" hidden="1">tvx!$A$1:$Z$6</definedName>
    <definedName name="Z_444C544E_A8D0_46B1_9F29_E8FE71D8C20B_.wvu.FilterData" localSheetId="1" hidden="1">tvx!$A$1:$Z$7</definedName>
    <definedName name="Z_449EFDF8_2C28_4F5C_BFE5_1531BD63AADF_.wvu.FilterData" localSheetId="1" hidden="1">tvx!$A$1:$Z$6</definedName>
    <definedName name="Z_4543A4D4_F53C_417B_8DC8_4DCE53E6EB69_.wvu.FilterData" localSheetId="1" hidden="1">tvx!$A$1:$Z$6</definedName>
    <definedName name="Z_458CF843_014D_4C86_B7D0_7C38B8BB76AB_.wvu.FilterData" localSheetId="1" hidden="1">tvx!$A$1:$Z$6</definedName>
    <definedName name="Z_46497EEB_330C_432E_90D5_47F59B34F9DF_.wvu.FilterData" localSheetId="1" hidden="1">tvx!$A$1:$Z$6</definedName>
    <definedName name="Z_465BCC12_4107_421A_8CF1_EA272C09CA54_.wvu.FilterData" localSheetId="2" hidden="1">listecoll!$A$1:$J$246</definedName>
    <definedName name="Z_465BCC12_4107_421A_8CF1_EA272C09CA54_.wvu.FilterData" localSheetId="1" hidden="1">tvx!$A$1:$Z$7</definedName>
    <definedName name="Z_469FAA06_9151_4565_9BE6_6D9176F3057A_.wvu.FilterData" localSheetId="1" hidden="1">tvx!$A$1:$Z$6</definedName>
    <definedName name="Z_477ECD59_B998_4266_BC17_F330E51AECDD_.wvu.FilterData" localSheetId="1" hidden="1">tvx!$A$1:$Z$6</definedName>
    <definedName name="Z_4859FD10_1701_4BB6_8467_D72CD7A1E96C_.wvu.FilterData" localSheetId="1" hidden="1">tvx!$A$1:$Z$6</definedName>
    <definedName name="Z_48DBE1F0_001F_42A2_B7E9_A4F9182BE9EF_.wvu.FilterData" localSheetId="1" hidden="1">tvx!$A$1:$Z$7</definedName>
    <definedName name="Z_497F0A86_7997_4BC7_BBFB_C147581422AF_.wvu.FilterData" localSheetId="1" hidden="1">tvx!$A$1:$Z$6</definedName>
    <definedName name="Z_49C96897_7F3D_45B0_825F_38FB46D4CF2D_.wvu.FilterData" localSheetId="1" hidden="1">tvx!$A$1:$Z$7</definedName>
    <definedName name="Z_49EA7AC8_06FB_4766_A3DA_96C49779C2EE_.wvu.FilterData" localSheetId="1" hidden="1">tvx!$A$1:$Z$6</definedName>
    <definedName name="Z_4A0D4A9F_B88F_436D_B32C_9B10B8E96C76_.wvu.Cols" localSheetId="1" hidden="1">tvx!#REF!,tvx!$H:$I,tvx!$K:$K</definedName>
    <definedName name="Z_4A0D4A9F_B88F_436D_B32C_9B10B8E96C76_.wvu.FilterData" localSheetId="2" hidden="1">listecoll!$A$1:$J$245</definedName>
    <definedName name="Z_4A0D4A9F_B88F_436D_B32C_9B10B8E96C76_.wvu.FilterData" localSheetId="1" hidden="1">tvx!$A$1:$Z$6</definedName>
    <definedName name="Z_4A0D4A9F_B88F_436D_B32C_9B10B8E96C76_.wvu.PrintArea" localSheetId="1" hidden="1">tvx!$A$1:$O$1</definedName>
    <definedName name="Z_4A235ED3_0C35_424E_BD72_503A07FC4F25_.wvu.FilterData" localSheetId="1" hidden="1">tvx!$A$1:$Z$6</definedName>
    <definedName name="Z_4A9C4C37_C98E_49C3_B8BD_0BBAB91C266E_.wvu.FilterData" localSheetId="1" hidden="1">tvx!$A$1:$Z$7</definedName>
    <definedName name="Z_4AF5D37B_B42D_489F_847C_C665D6183FB2_.wvu.FilterData" localSheetId="1" hidden="1">tvx!$A$1:$Z$6</definedName>
    <definedName name="Z_4B48AE1D_F0A5_411A_95B9_FD824880AFD7_.wvu.FilterData" localSheetId="1" hidden="1">tvx!$A$1:$Z$6</definedName>
    <definedName name="Z_4B5DE3EC_E5DA_4D0F_B17B_49331A837096_.wvu.FilterData" localSheetId="1" hidden="1">tvx!$A$1:$Z$6</definedName>
    <definedName name="Z_4B7FAE04_B077_402D_86D8_EA62D293FAF1_.wvu.FilterData" localSheetId="1" hidden="1">tvx!$A$1:$Z$6</definedName>
    <definedName name="Z_4B8DC9C0_A20A_42A0_9992_148F78CB0534_.wvu.FilterData" localSheetId="1" hidden="1">tvx!$A$1:$Z$6</definedName>
    <definedName name="Z_4B9E0999_8D93_4CEC_87E1_2B6C11ABA435_.wvu.FilterData" localSheetId="1" hidden="1">tvx!$A$1:$Z$6</definedName>
    <definedName name="Z_4C04EF42_EEDD_4089_91C2_AE3D06F3E688_.wvu.FilterData" localSheetId="1" hidden="1">tvx!$A$1:$Z$8</definedName>
    <definedName name="Z_4C45A735_7565_4A33_8315_644D51E8ED71_.wvu.FilterData" localSheetId="1" hidden="1">tvx!$A$1:$Z$6</definedName>
    <definedName name="Z_4CEBE9DC_15C8_42F2_9449_5BF8A393DB9A_.wvu.FilterData" localSheetId="1" hidden="1">tvx!$A$1:$Z$8</definedName>
    <definedName name="Z_4D2ED737_1ED3_4771_90C6_B7E46C0DEF9D_.wvu.FilterData" localSheetId="1" hidden="1">tvx!$A$1:$Z$8</definedName>
    <definedName name="Z_4E5F9129_B354_48B2_B44B_8FA1186BA1B2_.wvu.FilterData" localSheetId="1" hidden="1">tvx!$A$1:$Z$6</definedName>
    <definedName name="Z_4EF0C357_6D2D_4DB3_8149_2CF7691B9A54_.wvu.FilterData" localSheetId="1" hidden="1">tvx!$A$1:$Z$6</definedName>
    <definedName name="Z_4F1BFED5_08B9_48A3_8B5E_32AC87B77DFF_.wvu.FilterData" localSheetId="1" hidden="1">tvx!$A$1:$Z$6</definedName>
    <definedName name="Z_4F93FFDA_CEE3_42FF_9588_A8C08A737C08_.wvu.FilterData" localSheetId="1" hidden="1">tvx!$A$1:$Z$6</definedName>
    <definedName name="Z_4F974014_673E_4DFA_AB47_560BAD6D5C9E_.wvu.FilterData" localSheetId="1" hidden="1">tvx!$A$1:$Z$6</definedName>
    <definedName name="Z_4FB424EC_195B_462E_A9C2_81321E770F4C_.wvu.FilterData" localSheetId="1" hidden="1">tvx!$A$1:$Z$7</definedName>
    <definedName name="Z_4FE57192_0F20_418C_A107_C0752F91F8FC_.wvu.FilterData" localSheetId="1" hidden="1">tvx!$A$1:$Z$6</definedName>
    <definedName name="Z_5050B4EC_189A_48EB_AD2E_68D9A4C51E86_.wvu.FilterData" localSheetId="1" hidden="1">tvx!$A$1:$Z$7</definedName>
    <definedName name="Z_508149DC_992E_4A17_A1BF_DDFFB1AF95CB_.wvu.FilterData" localSheetId="1" hidden="1">tvx!$A$1:$Z$6</definedName>
    <definedName name="Z_51591C2F_19E9_483F_9313_71D9CBEB335B_.wvu.FilterData" localSheetId="1" hidden="1">tvx!$A$1:$Z$6</definedName>
    <definedName name="Z_5167D3FF_2BC6_4D03_AC64_7C8A71F51945_.wvu.FilterData" localSheetId="1" hidden="1">tvx!$A$1:$Z$6</definedName>
    <definedName name="Z_51848A1A_8D34_4013_839A_B3C127648F43_.wvu.FilterData" localSheetId="1" hidden="1">tvx!$A$1:$Z$6</definedName>
    <definedName name="Z_51BF4728_BF85_44F5_82DA_42C8E94B36D9_.wvu.FilterData" localSheetId="1" hidden="1">tvx!$A$1:$Z$6</definedName>
    <definedName name="Z_51DEECD9_585E_4F85_9C36_A24B33313714_.wvu.FilterData" localSheetId="1" hidden="1">tvx!$A$1:$Z$7</definedName>
    <definedName name="Z_51DFB19C_7FAC_4154_A67A_5AEE745E4410_.wvu.FilterData" localSheetId="1" hidden="1">tvx!$A$1:$Z$7</definedName>
    <definedName name="Z_522930E4_B0BB_4EAE_BB96_32E5646320BE_.wvu.FilterData" localSheetId="1" hidden="1">tvx!$A$1:$Z$8</definedName>
    <definedName name="Z_524F3ECF_4F4E_4A07_A18E_6360E580D13C_.wvu.FilterData" localSheetId="1" hidden="1">tvx!$A$1:$Z$8</definedName>
    <definedName name="Z_52A67D0B_AC78_4F6C_974D_FF83BAB4F76B_.wvu.FilterData" localSheetId="1" hidden="1">tvx!$A$1:$Z$7</definedName>
    <definedName name="Z_5305D98A_391D_44A7_842D_0D6B5197E205_.wvu.FilterData" localSheetId="1" hidden="1">tvx!$A$1:$Z$6</definedName>
    <definedName name="Z_530B7A92_0037_4761_BC57_1FBDC4BD1EFE_.wvu.FilterData" localSheetId="1" hidden="1">tvx!$A$1:$Z$6</definedName>
    <definedName name="Z_5397216C_AE67_40C9_9395_54317140A8FC_.wvu.FilterData" localSheetId="1" hidden="1">tvx!$A$1:$Z$6</definedName>
    <definedName name="Z_53AC2626_C9B6_4CD9_9B43_98E8E6BB6FF7_.wvu.FilterData" localSheetId="1" hidden="1">tvx!$A$1:$Z$6</definedName>
    <definedName name="Z_53C7CD1A_2C2B_4D5F_992D_6BAB171D42F4_.wvu.FilterData" localSheetId="1" hidden="1">tvx!$A$1:$Z$6</definedName>
    <definedName name="Z_53EB53C1_BB41_4885_930C_1AB7916C60AB_.wvu.FilterData" localSheetId="1" hidden="1">tvx!$A$1:$Z$7</definedName>
    <definedName name="Z_558B8F9D_F933_40BE_9BF8_3CF51078B28C_.wvu.FilterData" localSheetId="1" hidden="1">tvx!$A$1:$Z$7</definedName>
    <definedName name="Z_55D1F9CD_151F_4CDD_88B6_B27B77274C36_.wvu.FilterData" localSheetId="1" hidden="1">tvx!$A$1:$Z$6</definedName>
    <definedName name="Z_563BAB42_CEFF_4951_8759_82A6B3D51E84_.wvu.FilterData" localSheetId="1" hidden="1">tvx!$A$1:$Z$6</definedName>
    <definedName name="Z_56BC445F_2784_47F4_AD7F_C519FC17E9FE_.wvu.FilterData" localSheetId="1" hidden="1">tvx!$A$1:$Z$6</definedName>
    <definedName name="Z_573E3CDA_1354_4CA2_AE3F_3C46098DE830_.wvu.FilterData" localSheetId="1" hidden="1">tvx!$A$1:$Z$7</definedName>
    <definedName name="Z_57A40718_71F9_48BE_B452_4C90A3A1230A_.wvu.FilterData" localSheetId="1" hidden="1">tvx!$A$1:$Z$6</definedName>
    <definedName name="Z_57D86524_2B30_4032_B445_BDF36C61A410_.wvu.FilterData" localSheetId="1" hidden="1">tvx!$A$1:$Z$6</definedName>
    <definedName name="Z_57F42B0C_0C70_4CFF_B9A7_6B9988CADFB6_.wvu.FilterData" localSheetId="1" hidden="1">tvx!$A$1:$Z$6</definedName>
    <definedName name="Z_5807F680_03A0_4883_8431_04AD0E46EB1E_.wvu.FilterData" localSheetId="1" hidden="1">tvx!$A$1:$Z$6</definedName>
    <definedName name="Z_58C4311A_25CE_4B9F_B736_D64262B34FCF_.wvu.FilterData" localSheetId="1" hidden="1">tvx!$A$1:$Z$6</definedName>
    <definedName name="Z_5943E999_B44D_4E42_BE2F_D71DD2AAB3C4_.wvu.FilterData" localSheetId="1" hidden="1">tvx!$A$1:$Z$7</definedName>
    <definedName name="Z_5982259C_7BBA_4CDA_BD31_048B76CF1926_.wvu.FilterData" localSheetId="1" hidden="1">tvx!$A$1:$Z$6</definedName>
    <definedName name="Z_59869501_C4DA_47C8_AF03_74BF06C21F5D_.wvu.FilterData" localSheetId="1" hidden="1">tvx!$A$1:$Z$7</definedName>
    <definedName name="Z_59C66C2A_A5C8_4747_9B7B_BBC8EB79C90C_.wvu.FilterData" localSheetId="1" hidden="1">tvx!$A$1:$Z$6</definedName>
    <definedName name="Z_5A88D465_9BFA_42E7_9AD9_922B4B03D0CC_.wvu.FilterData" localSheetId="1" hidden="1">tvx!$A$1:$Z$6</definedName>
    <definedName name="Z_5ACAAD43_252F_4709_987D_FD38BBADEFF9_.wvu.FilterData" localSheetId="1" hidden="1">tvx!$A$1:$Z$6</definedName>
    <definedName name="Z_5B448CA8_9022_4B86_856C_2B6CC91EF681_.wvu.FilterData" localSheetId="1" hidden="1">tvx!$A$1:$Z$8</definedName>
    <definedName name="Z_5B620324_0ABC_4B99_A5BA_C5E3A7EF9089_.wvu.FilterData" localSheetId="1" hidden="1">tvx!$A$1:$Z$6</definedName>
    <definedName name="Z_5C25F2E8_FEE6_4FB0_9040_D34401909F17_.wvu.FilterData" localSheetId="1" hidden="1">tvx!$A$1:$Z$6</definedName>
    <definedName name="Z_5C6EA0C0_6486_4A23_B4F4_FA81909C5A8B_.wvu.FilterData" localSheetId="1" hidden="1">tvx!$A$1:$Z$6</definedName>
    <definedName name="Z_5CAAFA97_D1CE_49A1_8CD6_CA29D39533CB_.wvu.FilterData" localSheetId="1" hidden="1">tvx!$A$1:$Z$6</definedName>
    <definedName name="Z_5CE9C612_8171_4FAF_90F6_1E8CCD312896_.wvu.FilterData" localSheetId="1" hidden="1">tvx!$A$1:$Z$6</definedName>
    <definedName name="Z_5D5886EC_4A63_4C5C_BE1D_18DA6316424E_.wvu.FilterData" localSheetId="1" hidden="1">tvx!$A$1:$Z$6</definedName>
    <definedName name="Z_5DD13FE1_D150_4730_A451_81795D74ED52_.wvu.FilterData" localSheetId="1" hidden="1">tvx!$A$1:$Z$6</definedName>
    <definedName name="Z_5E2D4DB6_F68D_456B_8E3A_7E7DFA5DC552_.wvu.FilterData" localSheetId="1" hidden="1">tvx!$A$1:$Z$6</definedName>
    <definedName name="Z_5ED0EBD5_7679_4AD8_8D4D_9E68489A752B_.wvu.FilterData" localSheetId="1" hidden="1">tvx!$A$1:$Z$6</definedName>
    <definedName name="Z_5EE62845_871B_41E0_8954_346174177543_.wvu.FilterData" localSheetId="1" hidden="1">tvx!$A$1:$Z$6</definedName>
    <definedName name="Z_5F10356C_E487_4E29_9C49_754C33F854FF_.wvu.FilterData" localSheetId="1" hidden="1">tvx!$A$1:$Z$6</definedName>
    <definedName name="Z_5FBFDF09_97F9_407A_A838_1C547F31998F_.wvu.FilterData" localSheetId="1" hidden="1">tvx!$A$1:$Z$8</definedName>
    <definedName name="Z_5FCE6BC8_9FC0_43AD_B1AE_21D4976EA067_.wvu.FilterData" localSheetId="1" hidden="1">tvx!$A$1:$Z$7</definedName>
    <definedName name="Z_60100280_A5CF_4A46_97F0_CA124E4337A4_.wvu.FilterData" localSheetId="2" hidden="1">listecoll!$A$1:$J$246</definedName>
    <definedName name="Z_60100280_A5CF_4A46_97F0_CA124E4337A4_.wvu.FilterData" localSheetId="1" hidden="1">tvx!$A$1:$Z$8</definedName>
    <definedName name="Z_60372555_01EA_4B61_BDCF_689E81B4F559_.wvu.FilterData" localSheetId="1" hidden="1">tvx!$A$1:$Z$7</definedName>
    <definedName name="Z_60881711_7204_47C1_8552_0DB132860205_.wvu.FilterData" localSheetId="1" hidden="1">tvx!$A$1:$Z$7</definedName>
    <definedName name="Z_608B3683_D361_4A4D_9A97_84454F5AEEC8_.wvu.FilterData" localSheetId="1" hidden="1">tvx!$A$1:$Z$7</definedName>
    <definedName name="Z_60CF269D_91C5_4AAD_8398_883F1B928CE7_.wvu.FilterData" localSheetId="1" hidden="1">tvx!$A$1:$Z$8</definedName>
    <definedName name="Z_615A0FFC_DA53_43EF_8F78_46494A9F6B73_.wvu.FilterData" localSheetId="1" hidden="1">tvx!$A$1:$Z$6</definedName>
    <definedName name="Z_61722BE0_A2B6_4617_BED4_D5D261CBD8E9_.wvu.FilterData" localSheetId="1" hidden="1">tvx!$A$1:$Z$6</definedName>
    <definedName name="Z_6182A1D3_D7F2_4A7E_B8E0_0E1E857D20B8_.wvu.FilterData" localSheetId="1" hidden="1">tvx!$A$1:$Z$6</definedName>
    <definedName name="Z_61A0ADDA_AD28_4EB2_9C5A_873C67CA8126_.wvu.FilterData" localSheetId="1" hidden="1">tvx!$A$1:$Z$6</definedName>
    <definedName name="Z_622457E4_E045_495C_942B_602BE10442ED_.wvu.FilterData" localSheetId="1" hidden="1">tvx!$A$1:$Z$6</definedName>
    <definedName name="Z_63343E8D_92B1_44E4_9789_8414316CE510_.wvu.FilterData" localSheetId="1" hidden="1">tvx!$A$1:$Z$7</definedName>
    <definedName name="Z_63427E97_6EF9_4578_A8D6_9397171EA83E_.wvu.FilterData" localSheetId="1" hidden="1">tvx!$A$1:$Z$6</definedName>
    <definedName name="Z_63F9892F_66E3_4B7B_80D4_78050A662129_.wvu.FilterData" localSheetId="1" hidden="1">tvx!$A$1:$Z$6</definedName>
    <definedName name="Z_6423B952_B670_4F4C_BDC0_C2770C59DD51_.wvu.FilterData" localSheetId="1" hidden="1">tvx!$A$1:$Z$6</definedName>
    <definedName name="Z_65116F73_3AA8_4B31_9C36_D5CFF38E097A_.wvu.FilterData" localSheetId="1" hidden="1">tvx!$A$1:$Z$6</definedName>
    <definedName name="Z_652D2DC9_B0C4_4A1C_A5AE_97CE9D3F8B71_.wvu.FilterData" localSheetId="1" hidden="1">tvx!$A$1:$Z$6</definedName>
    <definedName name="Z_6530806A_81CD_4077_9283_518CBAB7DCCD_.wvu.FilterData" localSheetId="2" hidden="1">listecoll!$A$1:$J$246</definedName>
    <definedName name="Z_667B129C_C3A6_466E_BA87_E8D9D0E46527_.wvu.FilterData" localSheetId="1" hidden="1">tvx!$A$1:$Z$7</definedName>
    <definedName name="Z_66E411B1_A7BF_4F88_A27A_EADBBB080831_.wvu.FilterData" localSheetId="1" hidden="1">tvx!$A$1:$Z$7</definedName>
    <definedName name="Z_67054933_0940_4CF8_BDA1_D335791E8B9A_.wvu.Cols" localSheetId="1" hidden="1">tvx!#REF!,tvx!$H:$I,tvx!$K:$K,tvx!$O:$O,tvx!#REF!</definedName>
    <definedName name="Z_67054933_0940_4CF8_BDA1_D335791E8B9A_.wvu.FilterData" localSheetId="2" hidden="1">listecoll!$A$1:$J$246</definedName>
    <definedName name="Z_67054933_0940_4CF8_BDA1_D335791E8B9A_.wvu.FilterData" localSheetId="1" hidden="1">tvx!$A$1:$Z$7</definedName>
    <definedName name="Z_67054933_0940_4CF8_BDA1_D335791E8B9A_.wvu.PrintArea" localSheetId="1" hidden="1">tvx!$A$1:$Y$7</definedName>
    <definedName name="Z_673011C0_DDD6_4AD5_B94E_155FF8E333DD_.wvu.FilterData" localSheetId="1" hidden="1">tvx!$A$1:$Z$8</definedName>
    <definedName name="Z_674B22D6_525E_4994_BD39_0E293B0390F2_.wvu.FilterData" localSheetId="1" hidden="1">tvx!$A$1:$Z$6</definedName>
    <definedName name="Z_675CF8B6_5408_4E34_85A3_360F5E0E5437_.wvu.FilterData" localSheetId="1" hidden="1">tvx!$A$1:$Z$6</definedName>
    <definedName name="Z_691F2571_C04C_4AAA_A7F6_77184D3FAB3A_.wvu.FilterData" localSheetId="1" hidden="1">tvx!$A$1:$Z$6</definedName>
    <definedName name="Z_69DE84FA_92B7_42C0_A603_2DB1CF63D97D_.wvu.FilterData" localSheetId="1" hidden="1">tvx!$A$1:$Z$6</definedName>
    <definedName name="Z_6A7C05BA_6C68_4714_857C_8B7CF6C8D9D5_.wvu.FilterData" localSheetId="1" hidden="1">tvx!$A$1:$Z$6</definedName>
    <definedName name="Z_6B040500_52A4_41D4_8D07_9754D5F756EA_.wvu.FilterData" localSheetId="1" hidden="1">tvx!$A$1:$Z$6</definedName>
    <definedName name="Z_6B57487A_BFEE_4537_8241_B707FD20A537_.wvu.FilterData" localSheetId="1" hidden="1">tvx!$A$1:$Z$7</definedName>
    <definedName name="Z_6B84DA58_A790_4BE2_9C58_91562B7905F3_.wvu.FilterData" localSheetId="1" hidden="1">tvx!$A$1:$Z$6</definedName>
    <definedName name="Z_6BA80E6A_6623_421E_8729_328960E5B1A3_.wvu.FilterData" localSheetId="1" hidden="1">tvx!$A$1:$Z$6</definedName>
    <definedName name="Z_6BDE0024_9E48_445E_BE3C_C6FA39E1841A_.wvu.FilterData" localSheetId="2" hidden="1">listecoll!$A$1:$J$246</definedName>
    <definedName name="Z_6BDE0024_9E48_445E_BE3C_C6FA39E1841A_.wvu.FilterData" localSheetId="1" hidden="1">tvx!$A$1:$Z$7</definedName>
    <definedName name="Z_6C00AF31_5461_421F_8953_7FB3741C90C2_.wvu.FilterData" localSheetId="1" hidden="1">tvx!$A$1:$Z$7</definedName>
    <definedName name="Z_6C370593_6BC1_43C3_89DC_3651261A6FF4_.wvu.FilterData" localSheetId="1" hidden="1">tvx!$A$1:$Z$6</definedName>
    <definedName name="Z_6C5D978F_9FEF_4FA7_8DAC_B2F0932D0E15_.wvu.FilterData" localSheetId="1" hidden="1">tvx!$A$1:$Z$7</definedName>
    <definedName name="Z_6C715D6F_7DBE_4497_89D2_3CFBC2EDB50D_.wvu.FilterData" localSheetId="1" hidden="1">tvx!$A$1:$Z$6</definedName>
    <definedName name="Z_6CB9DFF7_1D7F_45AA_9284_E345839D7458_.wvu.FilterData" localSheetId="1" hidden="1">tvx!$A$1:$Z$6</definedName>
    <definedName name="Z_6CC3D2E7_DB40_4A2A_B26B_F4EB7C7A56E5_.wvu.FilterData" localSheetId="1" hidden="1">tvx!$A$1:$Z$6</definedName>
    <definedName name="Z_6D46D548_3137_4CBF_9FD9_823DCFFB14F8_.wvu.FilterData" localSheetId="1" hidden="1">tvx!$A$1:$Z$7</definedName>
    <definedName name="Z_6DF52B87_669C_4EB0_A2A2_9C714E1891DC_.wvu.FilterData" localSheetId="1" hidden="1">tvx!$A$1:$Z$6</definedName>
    <definedName name="Z_6EE58533_661A_4280_B281_948450F653A9_.wvu.FilterData" localSheetId="1" hidden="1">tvx!$A$1:$Z$6</definedName>
    <definedName name="Z_6F258CED_6FD2_4063_9950_08DA088A3EB3_.wvu.FilterData" localSheetId="1" hidden="1">tvx!$A$1:$Z$8</definedName>
    <definedName name="Z_6F748450_1C91_48A7_AA66_4CBB5A70B245_.wvu.FilterData" localSheetId="1" hidden="1">tvx!$A$1:$Z$7</definedName>
    <definedName name="Z_70039663_565C_4907_A993_A8FD921FE5DF_.wvu.FilterData" localSheetId="1" hidden="1">tvx!$A$1:$Z$7</definedName>
    <definedName name="Z_70464063_D970_43F7_B4DC_B650887701A3_.wvu.FilterData" localSheetId="1" hidden="1">tvx!$A$1:$Z$6</definedName>
    <definedName name="Z_70D83C48_EC8A_49D0_9162_FFF7BFD333E3_.wvu.FilterData" localSheetId="1" hidden="1">tvx!$A$1:$Z$6</definedName>
    <definedName name="Z_70FC908D_82C8_4A1C_BEBB_A874FF70F49B_.wvu.FilterData" localSheetId="1" hidden="1">tvx!$A$1:$Z$6</definedName>
    <definedName name="Z_71083154_37C1_4433_A372_4CE29662A6B7_.wvu.FilterData" localSheetId="1" hidden="1">tvx!$A$1:$Z$6</definedName>
    <definedName name="Z_7133316E_B4CD_4A6C_8378_AB0A9AB9BB17_.wvu.FilterData" localSheetId="1" hidden="1">tvx!$A$1:$Z$6</definedName>
    <definedName name="Z_7139CBF2_F6BE_4ED7_A962_AF3DD9C5F8C3_.wvu.FilterData" localSheetId="1" hidden="1">tvx!$A$1:$Z$6</definedName>
    <definedName name="Z_71AAD9C0_6E80_4129_82B0_1E6F2D9812B6_.wvu.FilterData" localSheetId="1" hidden="1">tvx!$A$1:$Z$6</definedName>
    <definedName name="Z_71DFAD28_2186_4FC7_BD53_7EE7D52E224B_.wvu.FilterData" localSheetId="1" hidden="1">tvx!$A$1:$Z$7</definedName>
    <definedName name="Z_71F70E2D_97A9_427B_861D_4D7FF0F69F93_.wvu.FilterData" localSheetId="1" hidden="1">tvx!$A$1:$Z$6</definedName>
    <definedName name="Z_727C38C2_9490_44FF_BCC6_7FBA42E6A564_.wvu.FilterData" localSheetId="1" hidden="1">tvx!$A$1:$Z$6</definedName>
    <definedName name="Z_72D19E1F_A21E_4B37_AC55_FDB9E5AC29BF_.wvu.FilterData" localSheetId="1" hidden="1">tvx!$A$1:$Z$6</definedName>
    <definedName name="Z_72F49A26_3C02_4653_BF2F_6615FB0300C4_.wvu.FilterData" localSheetId="1" hidden="1">tvx!$A$1:$Z$6</definedName>
    <definedName name="Z_730C370B_D442_489F_96C4_911AA34C2F1E_.wvu.FilterData" localSheetId="1" hidden="1">tvx!$A$1:$Z$6</definedName>
    <definedName name="Z_732533C9_4151_4AEC_8A1D_AD631CFC0590_.wvu.FilterData" localSheetId="1" hidden="1">tvx!$A$1:$Z$6</definedName>
    <definedName name="Z_732D379E_F848_4CC3_9CA4_9C0A11D2C620_.wvu.FilterData" localSheetId="1" hidden="1">tvx!$A$1:$Z$6</definedName>
    <definedName name="Z_7331A0AC_3631_4405_AC28_ABC5D34419BE_.wvu.FilterData" localSheetId="1" hidden="1">tvx!$A$1:$Z$6</definedName>
    <definedName name="Z_733E7447_EAFA_4903_8A47_ECE98D1FDEF8_.wvu.FilterData" localSheetId="1" hidden="1">tvx!$A$1:$Z$6</definedName>
    <definedName name="Z_73D148D3_3881_44FF_875E_599BBD63CB13_.wvu.FilterData" localSheetId="1" hidden="1">tvx!$A$1:$Z$6</definedName>
    <definedName name="Z_73E0028F_0128_4C47_AD05_D91D7A5403A3_.wvu.FilterData" localSheetId="1" hidden="1">tvx!$A$1:$Z$6</definedName>
    <definedName name="Z_73F3305D_F068_4EE0_83F5_B6B402939201_.wvu.FilterData" localSheetId="1" hidden="1">tvx!$A$1:$Z$7</definedName>
    <definedName name="Z_74B7959F_A13F_4534_A475_D53648E63D98_.wvu.FilterData" localSheetId="1" hidden="1">tvx!$A$1:$Z$6</definedName>
    <definedName name="Z_756F47AA_3CC6_4C02_BB49_7522AD58CB5A_.wvu.FilterData" localSheetId="2" hidden="1">listecoll!$A$1:$J$246</definedName>
    <definedName name="Z_756F47AA_3CC6_4C02_BB49_7522AD58CB5A_.wvu.FilterData" localSheetId="1" hidden="1">tvx!$A$1:$Z$6</definedName>
    <definedName name="Z_75FA7B46_DC6A_44F0_8013_AA2AF41D81DE_.wvu.FilterData" localSheetId="1" hidden="1">tvx!$A$1:$Z$6</definedName>
    <definedName name="Z_774F358F_B133_4442_A4AE_613E6CBC1C23_.wvu.FilterData" localSheetId="1" hidden="1">tvx!$A$1:$Z$6</definedName>
    <definedName name="Z_77F52766_E046_44E2_B275_B5267345FE24_.wvu.FilterData" localSheetId="1" hidden="1">tvx!$A$1:$Z$7</definedName>
    <definedName name="Z_77F7923F_EF5D_4482_B3A7_D53F45DAE691_.wvu.FilterData" localSheetId="1" hidden="1">tvx!$A$1:$Z$6</definedName>
    <definedName name="Z_7814E6D5_0A64_4EB3_A423_5A9A3B57C7B3_.wvu.FilterData" localSheetId="1" hidden="1">tvx!$A$1:$Z$6</definedName>
    <definedName name="Z_789EBA3E_6D42_4ECC_B282_9EF6802129BA_.wvu.FilterData" localSheetId="1" hidden="1">tvx!$A$1:$Z$6</definedName>
    <definedName name="Z_78BC678C_365E_46A9_BB31_9C2ED6707D99_.wvu.FilterData" localSheetId="1" hidden="1">tvx!$A$1:$Z$6</definedName>
    <definedName name="Z_7991F632_DC6F_4476_9A86_18ADCB479396_.wvu.FilterData" localSheetId="1" hidden="1">tvx!$A$1:$Z$6</definedName>
    <definedName name="Z_79BB2FF4_B63B_44DE_B52B_97EE5AD86694_.wvu.FilterData" localSheetId="1" hidden="1">tvx!$A$1:$Z$8</definedName>
    <definedName name="Z_79C8A554_ED5A_4FE7_9D13_E638F3AAF304_.wvu.FilterData" localSheetId="1" hidden="1">tvx!$A$1:$Z$7</definedName>
    <definedName name="Z_79E2FD50_9D59_44B0_ADC6_4B54B0D6EEC1_.wvu.FilterData" localSheetId="1" hidden="1">tvx!$A$1:$Z$6</definedName>
    <definedName name="Z_79EFB322_1999_4151_91BB_13C689628C21_.wvu.FilterData" localSheetId="2" hidden="1">listecoll!$A$1:$J$245</definedName>
    <definedName name="Z_79EFB322_1999_4151_91BB_13C689628C21_.wvu.FilterData" localSheetId="1" hidden="1">tvx!$A$1:$Z$7</definedName>
    <definedName name="Z_7A59ED8F_E962_4015_A8EA_13A26239084F_.wvu.FilterData" localSheetId="1" hidden="1">tvx!$A$1:$Z$7</definedName>
    <definedName name="Z_7A8D6EB9_543D_4DF8_8D2E_70320F6860E3_.wvu.FilterData" localSheetId="1" hidden="1">tvx!$A$1:$Z$6</definedName>
    <definedName name="Z_7ABDD92F_0B11_4A28_B07A_317E42FC062D_.wvu.FilterData" localSheetId="1" hidden="1">tvx!$A$1:$Z$6</definedName>
    <definedName name="Z_7AC2A571_2CFD_487D_9152_F76D06069FFE_.wvu.FilterData" localSheetId="1" hidden="1">tvx!$A$1:$Z$8</definedName>
    <definedName name="Z_7AC70DA0_DEEC_4C05_B97A_0744176B9324_.wvu.FilterData" localSheetId="1" hidden="1">tvx!$A$1:$Z$6</definedName>
    <definedName name="Z_7B46DB92_55E8_491E_932D_EF4F0AAA200D_.wvu.FilterData" localSheetId="1" hidden="1">tvx!$A$1:$Z$6</definedName>
    <definedName name="Z_7B4D2BC5_DA3D_42FF_A106_23608D5AC5B4_.wvu.FilterData" localSheetId="1" hidden="1">tvx!$A$1:$Z$8</definedName>
    <definedName name="Z_7BAB6D41_F073_4F8F_AE77_8CE90E1BFE86_.wvu.FilterData" localSheetId="1" hidden="1">tvx!$A$1:$Z$6</definedName>
    <definedName name="Z_7C57680D_0287_43F8_8E4F_F23CED5F3467_.wvu.FilterData" localSheetId="1" hidden="1">tvx!$A$1:$Z$6</definedName>
    <definedName name="Z_7C863AFB_C2D4_48FD_8DD7_877DF607E96B_.wvu.FilterData" localSheetId="1" hidden="1">tvx!$A$1:$Z$6</definedName>
    <definedName name="Z_7C979610_E483_449B_A87F_750FF98658AF_.wvu.FilterData" localSheetId="1" hidden="1">tvx!$A$1:$Z$6</definedName>
    <definedName name="Z_7E505315_9463_466C_B37B_4C5D334DAFB1_.wvu.FilterData" localSheetId="1" hidden="1">tvx!$A$1:$Z$6</definedName>
    <definedName name="Z_7E9C497F_AC82_47CD_9354_391BAFE52A7E_.wvu.FilterData" localSheetId="1" hidden="1">tvx!$A$1:$Z$6</definedName>
    <definedName name="Z_7EA38509_409E_4F3B_BD9F_E6862DB2FFA6_.wvu.FilterData" localSheetId="2" hidden="1">listecoll!$A$1:$J$246</definedName>
    <definedName name="Z_7EA38509_409E_4F3B_BD9F_E6862DB2FFA6_.wvu.FilterData" localSheetId="1" hidden="1">tvx!$A$1:$Z$6</definedName>
    <definedName name="Z_7EBE8B7A_F31C_4195_9460_590245B834F5_.wvu.FilterData" localSheetId="1" hidden="1">tvx!$A$1:$Z$6</definedName>
    <definedName name="Z_7FA148F4_AB61_4115_87AA_81DB1C19B2F6_.wvu.FilterData" localSheetId="1" hidden="1">tvx!$A$1:$Z$6</definedName>
    <definedName name="Z_7FAE4E22_E16D_444A_B275_83323A78DF1D_.wvu.FilterData" localSheetId="2" hidden="1">listecoll!$A$1:$J$246</definedName>
    <definedName name="Z_7FAE4E22_E16D_444A_B275_83323A78DF1D_.wvu.FilterData" localSheetId="1" hidden="1">tvx!$A$1:$Z$7</definedName>
    <definedName name="Z_804FC5D4_0B53_4259_AC80_CFEA887E7DF5_.wvu.FilterData" localSheetId="1" hidden="1">tvx!$A$1:$Z$7</definedName>
    <definedName name="Z_8076F329_A473_4500_B01B_DC0D5CAC139B_.wvu.FilterData" localSheetId="2" hidden="1">listecoll!$A$1:$J$246</definedName>
    <definedName name="Z_80E5B8D8_035A_43C6_9705_F1EE95170C75_.wvu.FilterData" localSheetId="2" hidden="1">listecoll!$A$1:$J$245</definedName>
    <definedName name="Z_80E5B8D8_035A_43C6_9705_F1EE95170C75_.wvu.FilterData" localSheetId="1" hidden="1">tvx!$A$1:$Z$6</definedName>
    <definedName name="Z_80E91C18_C40A_40AE_A80F_78D13AD6D154_.wvu.FilterData" localSheetId="1" hidden="1">tvx!$A$1:$Z$6</definedName>
    <definedName name="Z_81872B24_9B89_425D_997E_73EC59E5DC42_.wvu.FilterData" localSheetId="1" hidden="1">tvx!$A$1:$Z$6</definedName>
    <definedName name="Z_8222C4DB_6B2B_460F_87A2_B31258BF220A_.wvu.FilterData" localSheetId="1" hidden="1">tvx!$A$1:$Z$7</definedName>
    <definedName name="Z_82736D4A_71BA_4B3F_85A8_3A49DFAC6BB8_.wvu.FilterData" localSheetId="1" hidden="1">tvx!$A$1:$Z$6</definedName>
    <definedName name="Z_827E8393_8CDD_4E6E_96FE_99132DDBD2B5_.wvu.FilterData" localSheetId="1" hidden="1">tvx!$A$1:$Z$6</definedName>
    <definedName name="Z_830A896B_781D_4F51_8684_0760754B2C08_.wvu.FilterData" localSheetId="1" hidden="1">tvx!$A$1:$Z$6</definedName>
    <definedName name="Z_83D46590_6878_4FC2_BE6D_BB286B67D150_.wvu.FilterData" localSheetId="2" hidden="1">listecoll!$A$1:$J$245</definedName>
    <definedName name="Z_83D46590_6878_4FC2_BE6D_BB286B67D150_.wvu.FilterData" localSheetId="1" hidden="1">tvx!$A$1:$Z$6</definedName>
    <definedName name="Z_83E77E30_E848_4BA7_853B_CF4B3156516B_.wvu.FilterData" localSheetId="1" hidden="1">tvx!$A$1:$Z$6</definedName>
    <definedName name="Z_842B3AAD_6382_4E7A_8428_F6E545D67647_.wvu.FilterData" localSheetId="2" hidden="1">listecoll!$A$1:$J$246</definedName>
    <definedName name="Z_842B3AAD_6382_4E7A_8428_F6E545D67647_.wvu.FilterData" localSheetId="1" hidden="1">tvx!$A$1:$Z$6</definedName>
    <definedName name="Z_8452BF9A_D5D8_412A_9A19_45A8EEE11214_.wvu.FilterData" localSheetId="1" hidden="1">tvx!$A$1:$Z$6</definedName>
    <definedName name="Z_845DFE19_F918_4477_9732_AC0907C41B6C_.wvu.FilterData" localSheetId="1" hidden="1">tvx!$A$1:$Z$7</definedName>
    <definedName name="Z_84A94428_0EFE_4C7A_9D3F_582DD6E88650_.wvu.FilterData" localSheetId="1" hidden="1">tvx!$A$1:$Z$7</definedName>
    <definedName name="Z_84B3AA75_82ED_4F21_95E1_CA091BE94D3E_.wvu.FilterData" localSheetId="1" hidden="1">tvx!$A$1:$Z$6</definedName>
    <definedName name="Z_84B9EF30_FF5D_49DA_803C_83BA6B5B2DA6_.wvu.FilterData" localSheetId="1" hidden="1">tvx!$A$1:$Z$6</definedName>
    <definedName name="Z_84CAA1C2_B3EE_474A_8418_303D1D303558_.wvu.FilterData" localSheetId="1" hidden="1">tvx!$A$1:$Z$7</definedName>
    <definedName name="Z_85B65B38_BC67_4899_8F9E_FD3EE851EB69_.wvu.FilterData" localSheetId="1" hidden="1">tvx!$A$1:$Z$6</definedName>
    <definedName name="Z_861414BF_9E7E_49CD_83A5_B45F087EFC77_.wvu.FilterData" localSheetId="1" hidden="1">tvx!$A$1:$Z$6</definedName>
    <definedName name="Z_86317932_F600_40A3_BD9C_AE20C2B0CD66_.wvu.FilterData" localSheetId="1" hidden="1">tvx!$A$1:$Z$6</definedName>
    <definedName name="Z_86498ADB_664A_4F46_BE1D_C62D5FCDF693_.wvu.FilterData" localSheetId="1" hidden="1">tvx!$A$1:$Z$6</definedName>
    <definedName name="Z_864EF13A_78A2_4FC5_AC7B_58E27C6943A6_.wvu.FilterData" localSheetId="1" hidden="1">tvx!$A$1:$Z$6</definedName>
    <definedName name="Z_8720139A_5E9F_4AB9_A4C9_08C9818E8DEF_.wvu.FilterData" localSheetId="1" hidden="1">tvx!$A$1:$Z$6</definedName>
    <definedName name="Z_873FB975_85F1_4D92_AE27_DC2010DDE61A_.wvu.FilterData" localSheetId="1" hidden="1">tvx!$A$1:$Z$6</definedName>
    <definedName name="Z_877647E6_7FCA_449C_ABF1_9E04F8FA2EB9_.wvu.FilterData" localSheetId="1" hidden="1">tvx!$A$1:$Z$7</definedName>
    <definedName name="Z_8793156D_8A2A_47DC_8F65_4F9B60EF51C3_.wvu.FilterData" localSheetId="1" hidden="1">tvx!$A$1:$Z$6</definedName>
    <definedName name="Z_87B433C8_F7CE_4D09_BC41_6A2C33166217_.wvu.FilterData" localSheetId="1" hidden="1">tvx!$A$1:$Z$7</definedName>
    <definedName name="Z_87BD315A_BEEB_4B5E_BD23_4B1CE7E962FC_.wvu.FilterData" localSheetId="1" hidden="1">tvx!$A$1:$Z$7</definedName>
    <definedName name="Z_87BF41ED_18B1_445E_8065_E91D2AA1178A_.wvu.FilterData" localSheetId="1" hidden="1">tvx!$A$1:$Z$6</definedName>
    <definedName name="Z_882B5CA4_2653_431B_88E8_369C6D34A3DB_.wvu.FilterData" localSheetId="1" hidden="1">tvx!$A$1:$Z$6</definedName>
    <definedName name="Z_88BF9828_A40F_4694_B174_FA4E6E03F7D2_.wvu.FilterData" localSheetId="1" hidden="1">tvx!$A$1:$Z$7</definedName>
    <definedName name="Z_88FAFC33_82FB_4B98_8016_5D31373910C2_.wvu.FilterData" localSheetId="1" hidden="1">tvx!$A$1:$Z$6</definedName>
    <definedName name="Z_8926C875_FFA4_4C03_A26F_9B4F421CFB85_.wvu.FilterData" localSheetId="1" hidden="1">tvx!$A$1:$Z$7</definedName>
    <definedName name="Z_897E48DD_4FAC_45E0_AAEC_433E83C0DF57_.wvu.FilterData" localSheetId="1" hidden="1">tvx!$A$1:$Z$6</definedName>
    <definedName name="Z_8A9227C3_ED3B_493D_B00E_56CB322B6743_.wvu.FilterData" localSheetId="1" hidden="1">tvx!$A$1:$Z$7</definedName>
    <definedName name="Z_8BAE3E1C_62AE_465A_919A_23DE1D1195A4_.wvu.FilterData" localSheetId="1" hidden="1">tvx!$A$1:$Z$7</definedName>
    <definedName name="Z_8C10B129_5773_4B08_BA55_295FDAC8B3F2_.wvu.FilterData" localSheetId="1" hidden="1">tvx!$A$1:$Z$7</definedName>
    <definedName name="Z_8C12FDEB_C4C2_4FCF_AC54_4B675E563025_.wvu.FilterData" localSheetId="2" hidden="1">listecoll!$A$1:$J$245</definedName>
    <definedName name="Z_8C199FCF_7D30_40B6_8852_38CB258CA44A_.wvu.FilterData" localSheetId="1" hidden="1">tvx!$A$1:$Z$6</definedName>
    <definedName name="Z_8C3F49B3_C859_4D30_A24E_A2FAC9BB5018_.wvu.FilterData" localSheetId="1" hidden="1">tvx!$A$1:$Z$6</definedName>
    <definedName name="Z_8C53A0FC_B4E4_4C94_90AD_472D304A75FE_.wvu.FilterData" localSheetId="1" hidden="1">tvx!$A$1:$Z$6</definedName>
    <definedName name="Z_8C73769C_7460_4CB0_A6F2_7022CEBD7EAA_.wvu.FilterData" localSheetId="1" hidden="1">tvx!$A$1:$Z$6</definedName>
    <definedName name="Z_8CA5C6F3_2D6B_4F2E_A8F8_E21CEFD22B44_.wvu.FilterData" localSheetId="1" hidden="1">tvx!$A$1:$Z$6</definedName>
    <definedName name="Z_8CAF51E1_D243_46F8_89B8_DA95C893DAB0_.wvu.FilterData" localSheetId="1" hidden="1">tvx!$A$1:$Z$6</definedName>
    <definedName name="Z_8CEBB96B_8BFF_48D4_8903_2B07A8CD7FB2_.wvu.FilterData" localSheetId="1" hidden="1">tvx!$A$1:$Z$6</definedName>
    <definedName name="Z_8D8C85B6_1A3F_4287_9D8D_EAD820DB821A_.wvu.FilterData" localSheetId="1" hidden="1">tvx!$A$1:$Z$6</definedName>
    <definedName name="Z_8DF942A1_84D3_4376_BC50_450CDB606DF5_.wvu.FilterData" localSheetId="1" hidden="1">tvx!$A$1:$Z$6</definedName>
    <definedName name="Z_8E19B7BE_F60A_4FEA_8656_37B9050DCA0D_.wvu.FilterData" localSheetId="1" hidden="1">tvx!$A$1:$Z$6</definedName>
    <definedName name="Z_8E4CD2AF_9DD6_4BBE_8627_F5DA665077A2_.wvu.FilterData" localSheetId="1" hidden="1">tvx!$A$1:$Z$7</definedName>
    <definedName name="Z_8EDC8E12_8F5A_4427_A127_B6A8DAF272BC_.wvu.FilterData" localSheetId="1" hidden="1">tvx!$A$1:$Z$6</definedName>
    <definedName name="Z_8EE1552E_B091_4581_A109_C050EDAD1E5F_.wvu.FilterData" localSheetId="1" hidden="1">tvx!$A$1:$Z$6</definedName>
    <definedName name="Z_8F4B58FB_C85E_4D04_9E06_5F85987310A2_.wvu.FilterData" localSheetId="1" hidden="1">tvx!$A$1:$Z$6</definedName>
    <definedName name="Z_8F86F335_4B02_4376_8A02_6463275083F5_.wvu.FilterData" localSheetId="1" hidden="1">tvx!$A$1:$Z$6</definedName>
    <definedName name="Z_8FC86A46_32E6_42A5_AD6B_DE3823A856E1_.wvu.FilterData" localSheetId="1" hidden="1">tvx!$A$1:$Z$6</definedName>
    <definedName name="Z_8FDEF93B_95FC_47D3_8637_7EC61B30F08D_.wvu.FilterData" localSheetId="1" hidden="1">tvx!$A$1:$Z$6</definedName>
    <definedName name="Z_8FE1CD27_786F_455F_8132_6B0D44019464_.wvu.FilterData" localSheetId="1" hidden="1">tvx!$A$1:$Z$6</definedName>
    <definedName name="Z_911E0117_5A0B_4920_86E3_362B7F0347AD_.wvu.FilterData" localSheetId="1" hidden="1">tvx!$A$1:$Z$6</definedName>
    <definedName name="Z_912D6B01_3952_459A_BCEC_93B741EA743B_.wvu.FilterData" localSheetId="1" hidden="1">tvx!$A$1:$Z$6</definedName>
    <definedName name="Z_917BC0BE_A60E_4687_B11B_60D6CCCD2577_.wvu.FilterData" localSheetId="1" hidden="1">tvx!$A$1:$Z$8</definedName>
    <definedName name="Z_917DB913_0AD0_49EF_872F_EED458A68656_.wvu.FilterData" localSheetId="1" hidden="1">tvx!$A$1:$Z$7</definedName>
    <definedName name="Z_91DFBDEC_5EA3_4981_A7CC_4DE1B9F6D94D_.wvu.FilterData" localSheetId="1" hidden="1">tvx!$A$1:$Z$6</definedName>
    <definedName name="Z_92481C68_138D_4BE4_88B6_1D17642CDF58_.wvu.FilterData" localSheetId="1" hidden="1">tvx!$A$1:$Z$6</definedName>
    <definedName name="Z_92740C68_7B2B_436F_8954_3C0B87113883_.wvu.FilterData" localSheetId="1" hidden="1">tvx!$A$1:$Z$6</definedName>
    <definedName name="Z_9282CC1D_F2EB_4A2E_B0FE_30D466BAA747_.wvu.FilterData" localSheetId="1" hidden="1">tvx!$A$1:$Z$6</definedName>
    <definedName name="Z_92951769_60A4_4A25_ACAD_24AD3FF7644A_.wvu.FilterData" localSheetId="1" hidden="1">tvx!$A$1:$Z$6</definedName>
    <definedName name="Z_92DDD332_112D_49C1_BA81_C5FF3C89B9F3_.wvu.FilterData" localSheetId="1" hidden="1">tvx!$A$1:$Z$6</definedName>
    <definedName name="Z_931F1695_E8D8_4D7F_BD61_05024DD8EE38_.wvu.FilterData" localSheetId="1" hidden="1">tvx!$A$1:$Z$6</definedName>
    <definedName name="Z_932379CB_BD56_437F_93F3_3ECC0C791798_.wvu.FilterData" localSheetId="1" hidden="1">tvx!$A$1:$Z$7</definedName>
    <definedName name="Z_93255835_019A_4C29_B409_8CBD4C2996BD_.wvu.FilterData" localSheetId="1" hidden="1">tvx!$A$1:$Z$7</definedName>
    <definedName name="Z_93990528_E475_408B_8361_23848287255A_.wvu.Cols" localSheetId="1" hidden="1">tvx!#REF!,tvx!$H:$I,tvx!$K:$K,tvx!$O:$O,tvx!#REF!,tvx!#REF!</definedName>
    <definedName name="Z_93990528_E475_408B_8361_23848287255A_.wvu.FilterData" localSheetId="2" hidden="1">listecoll!$A$1:$J$246</definedName>
    <definedName name="Z_93990528_E475_408B_8361_23848287255A_.wvu.FilterData" localSheetId="1" hidden="1">tvx!$A$1:$Z$6</definedName>
    <definedName name="Z_93990528_E475_408B_8361_23848287255A_.wvu.PrintArea" localSheetId="1" hidden="1">tvx!$A$1:$Q$7</definedName>
    <definedName name="Z_93D112CE_26D5_4D2C_B933_F2882C97C0CB_.wvu.FilterData" localSheetId="1" hidden="1">tvx!$A$1:$Z$6</definedName>
    <definedName name="Z_93F65CC8_B5DF_4582_8058_D76BB7AFAB26_.wvu.FilterData" localSheetId="2" hidden="1">listecoll!$A$1:$J$245</definedName>
    <definedName name="Z_94B1788D_D082_4C8F_991F_458743CC6208_.wvu.FilterData" localSheetId="1" hidden="1">tvx!$A$1:$Z$6</definedName>
    <definedName name="Z_9535790E_0C58_448A_B9B2_1A7AD5F31F73_.wvu.FilterData" localSheetId="1" hidden="1">tvx!$A$1:$Z$6</definedName>
    <definedName name="Z_95CDE476_1350_4C71_8508_E4CEB6D307E2_.wvu.FilterData" localSheetId="1" hidden="1">tvx!$A$1:$Z$6</definedName>
    <definedName name="Z_9606BD8A_8E87_4F98_BBCC_DF53E59DAA63_.wvu.FilterData" localSheetId="1" hidden="1">tvx!$A$1:$Z$7</definedName>
    <definedName name="Z_963FAA9C_3753_429B_8358_282AA3FC1F5F_.wvu.FilterData" localSheetId="1" hidden="1">tvx!$A$1:$Z$8</definedName>
    <definedName name="Z_97BEFE9B_0874_4944_A794_54B195809121_.wvu.FilterData" localSheetId="1" hidden="1">tvx!$A$1:$Z$6</definedName>
    <definedName name="Z_97F81AB3_E0FE_4E22_95E6_2E3AFCB5393F_.wvu.FilterData" localSheetId="1" hidden="1">tvx!$A$1:$Z$8</definedName>
    <definedName name="Z_97FA7422_DFC1_4FCD_87E5_B5C71F32B693_.wvu.FilterData" localSheetId="1" hidden="1">tvx!$A$1:$Z$8</definedName>
    <definedName name="Z_97FE890F_FBA3_463F_9674_44EE2CCA22CE_.wvu.FilterData" localSheetId="1" hidden="1">tvx!$A$1:$Z$6</definedName>
    <definedName name="Z_98201000_83D3_4A78_B298_D5320ED7CF4E_.wvu.FilterData" localSheetId="1" hidden="1">tvx!$A$1:$Z$6</definedName>
    <definedName name="Z_9841CE0A_5D84_4610_9486_15483BF83BB0_.wvu.FilterData" localSheetId="1" hidden="1">tvx!$A$1:$Z$6</definedName>
    <definedName name="Z_98A980F7_B041_48EC_802C_8CA370C08143_.wvu.FilterData" localSheetId="1" hidden="1">tvx!$A$1:$Z$6</definedName>
    <definedName name="Z_99C5EBF5_985B_4335_9CB4_7BA9BD37A2DD_.wvu.FilterData" localSheetId="1" hidden="1">tvx!$A$1:$Z$6</definedName>
    <definedName name="Z_99CFEABC_FA72_4354_BC6F_CD936DB07838_.wvu.FilterData" localSheetId="1" hidden="1">tvx!$A$1:$Z$6</definedName>
    <definedName name="Z_9A91B452_8364_4FEC_BBA0_A36B6507F792_.wvu.FilterData" localSheetId="1" hidden="1">tvx!$A$1:$Z$7</definedName>
    <definedName name="Z_9BCE4BEB_9D65_4A35_B2C3_CEC1A857C554_.wvu.FilterData" localSheetId="1" hidden="1">tvx!$A$1:$Z$6</definedName>
    <definedName name="Z_9C1867DF_CFC3_4470_AE9C_12F55853470E_.wvu.FilterData" localSheetId="1" hidden="1">tvx!$A$1:$Z$7</definedName>
    <definedName name="Z_9C424EEC_3379_4C05_BFEB_7EED424EB064_.wvu.FilterData" localSheetId="1" hidden="1">tvx!$A$1:$Z$7</definedName>
    <definedName name="Z_9C4F0FBF_1CAF_4EC9_A88D_D6A548E8A77B_.wvu.FilterData" localSheetId="1" hidden="1">tvx!$A$1:$Z$7</definedName>
    <definedName name="Z_9C95136B_15B4_4A61_B58C_267834744841_.wvu.FilterData" localSheetId="1" hidden="1">tvx!$A$1:$Z$6</definedName>
    <definedName name="Z_9DDC23A6_A721_40FC_AB17_D0DAF901AE73_.wvu.FilterData" localSheetId="1" hidden="1">tvx!$A$1:$Z$6</definedName>
    <definedName name="Z_9DE6D3CA_56ED_4656_8FC7_13101EFD0090_.wvu.FilterData" localSheetId="1" hidden="1">tvx!$A$1:$Z$6</definedName>
    <definedName name="Z_9E0978F7_3421_4AB9_BF5E_D2C63FE33786_.wvu.FilterData" localSheetId="1" hidden="1">tvx!$A$1:$Z$6</definedName>
    <definedName name="Z_9E93E8B1_BC5B_4267_BA49_1451AC22B6A2_.wvu.FilterData" localSheetId="1" hidden="1">tvx!$A$1:$Z$6</definedName>
    <definedName name="Z_9F2566CE_4BF1_43F3_9AAD_4C75B566D6DD_.wvu.FilterData" localSheetId="1" hidden="1">tvx!$A$1:$Z$6</definedName>
    <definedName name="Z_9F592486_8C9E_40CE_8331_38C066B69C78_.wvu.FilterData" localSheetId="1" hidden="1">tvx!$A$1:$Z$6</definedName>
    <definedName name="Z_9F637C4C_8FD9_490D_BD4A_73B48821F2BA_.wvu.FilterData" localSheetId="1" hidden="1">tvx!$A$1:$Z$6</definedName>
    <definedName name="Z_9FA24534_14C2_4600_BB11_5202A58B5944_.wvu.FilterData" localSheetId="1" hidden="1">tvx!$A$1:$Z$6</definedName>
    <definedName name="Z_9FD6CC9A_9422_44BD_B234_9CEF36FAE444_.wvu.FilterData" localSheetId="1" hidden="1">tvx!$A$1:$Z$8</definedName>
    <definedName name="Z_A003CF1B_3128_463D_9D41_AC849001520B_.wvu.FilterData" localSheetId="1" hidden="1">tvx!$A$1:$Z$7</definedName>
    <definedName name="Z_A070CEA0_D139_4D74_9E04_97BF22F7D6D2_.wvu.FilterData" localSheetId="1" hidden="1">tvx!$A$1:$Z$6</definedName>
    <definedName name="Z_A0B61A5A_7871_4622_8495_0FF0D005DA4A_.wvu.FilterData" localSheetId="1" hidden="1">tvx!$A$1:$Z$6</definedName>
    <definedName name="Z_A0B9F8F3_4884_4551_904D_C690EB478AB7_.wvu.FilterData" localSheetId="1" hidden="1">tvx!$A$1:$Z$6</definedName>
    <definedName name="Z_A0DD5904_5073_4529_823B_D5E8F445A47D_.wvu.FilterData" localSheetId="1" hidden="1">tvx!$A$1:$Z$6</definedName>
    <definedName name="Z_A16DDA7D_0C32_4349_B396_8E8DCDF768CE_.wvu.FilterData" localSheetId="1" hidden="1">tvx!$A$1:$Z$6</definedName>
    <definedName name="Z_A175E303_03D4_459E_94ED_3E3AB2E2BE2F_.wvu.FilterData" localSheetId="1" hidden="1">tvx!$A$1:$Z$7</definedName>
    <definedName name="Z_A1CC42E5_CC1D_4528_9B9E_0D13E7590ADC_.wvu.FilterData" localSheetId="1" hidden="1">tvx!$A$1:$Z$7</definedName>
    <definedName name="Z_A1E1D287_6ACD_4941_BACB_48223654B2FC_.wvu.FilterData" localSheetId="1" hidden="1">tvx!$A$1:$Z$6</definedName>
    <definedName name="Z_A1E84926_53CD_4405_B821_800EA3F8306A_.wvu.FilterData" localSheetId="1" hidden="1">tvx!$A$1:$Z$7</definedName>
    <definedName name="Z_A2194ACD_0BB8_489C_B8BE_17BF1A6C630B_.wvu.FilterData" localSheetId="1" hidden="1">tvx!$A$1:$Z$8</definedName>
    <definedName name="Z_A25880B5_69CA_4060_9A9E_7303DA8F457A_.wvu.FilterData" localSheetId="1" hidden="1">tvx!$A$1:$Z$6</definedName>
    <definedName name="Z_A27F6FED_3DEA_4FE7_9C34_398B25CAEEE3_.wvu.FilterData" localSheetId="1" hidden="1">tvx!$A$1:$Z$6</definedName>
    <definedName name="Z_A2C03ADD_911D_4629_9871_115D3317CF4E_.wvu.FilterData" localSheetId="1" hidden="1">tvx!$A$1:$Z$7</definedName>
    <definedName name="Z_A2DEFFC2_CCC5_4614_9AA2_9A68689661B5_.wvu.FilterData" localSheetId="2" hidden="1">listecoll!$A$1:$J$245</definedName>
    <definedName name="Z_A2DEFFC2_CCC5_4614_9AA2_9A68689661B5_.wvu.FilterData" localSheetId="1" hidden="1">tvx!$A$1:$Z$6</definedName>
    <definedName name="Z_A30BA05D_C0E6_462E_AFA0_6B4085941165_.wvu.FilterData" localSheetId="1" hidden="1">tvx!$A$1:$Z$8</definedName>
    <definedName name="Z_A33AC078_3C13_4432_938D_C17030A82AF7_.wvu.FilterData" localSheetId="1" hidden="1">tvx!$A$1:$Z$8</definedName>
    <definedName name="Z_A340A352_3C1B_4B1E_99A5_F3128657461C_.wvu.FilterData" localSheetId="1" hidden="1">tvx!$A$1:$Z$6</definedName>
    <definedName name="Z_A354CCB7_C567_4786_A2AE_E312307FE8CA_.wvu.FilterData" localSheetId="1" hidden="1">tvx!$A$1:$Z$7</definedName>
    <definedName name="Z_A3C65F73_D996_426C_B79A_17BF89198244_.wvu.FilterData" localSheetId="1" hidden="1">tvx!$A$1:$Z$6</definedName>
    <definedName name="Z_A4313C66_CEC1_4AB2_8AD1_86E09F88D2F8_.wvu.FilterData" localSheetId="2" hidden="1">listecoll!$A$1:$J$246</definedName>
    <definedName name="Z_A4313C66_CEC1_4AB2_8AD1_86E09F88D2F8_.wvu.FilterData" localSheetId="1" hidden="1">tvx!$A$1:$Z$7</definedName>
    <definedName name="Z_A53D6F11_2116_4CE7_9AA8_1FA2E65CB91F_.wvu.FilterData" localSheetId="1" hidden="1">tvx!$A$1:$Z$6</definedName>
    <definedName name="Z_A6F844C7_950A_4579_A473_54E3DD57682D_.wvu.FilterData" localSheetId="1" hidden="1">tvx!$A$1:$Z$7</definedName>
    <definedName name="Z_A737B746_FC1B_4955_9DE6_CD68503BC26C_.wvu.FilterData" localSheetId="1" hidden="1">tvx!$A$1:$Z$6</definedName>
    <definedName name="Z_A7519FD2_AC34_440A_BB4A_3796FB48825A_.wvu.FilterData" localSheetId="1" hidden="1">tvx!$A$1:$Z$6</definedName>
    <definedName name="Z_A75F22E7_E7C3_4344_B514_3FFC8542591E_.wvu.FilterData" localSheetId="1" hidden="1">tvx!$A$1:$Z$6</definedName>
    <definedName name="Z_A7A3B074_112A_444E_8EE6_D1064DB04D49_.wvu.FilterData" localSheetId="1" hidden="1">tvx!$A$1:$Z$8</definedName>
    <definedName name="Z_A7A644D9_4FE1_4BAB_A76F_A7D53FBA7DAE_.wvu.FilterData" localSheetId="1" hidden="1">tvx!$A$1:$Z$8</definedName>
    <definedName name="Z_A7CBB10D_4F1E_49FB_B210_D548DF43447D_.wvu.FilterData" localSheetId="2" hidden="1">listecoll!$A$1:$J$246</definedName>
    <definedName name="Z_A7CBB10D_4F1E_49FB_B210_D548DF43447D_.wvu.FilterData" localSheetId="1" hidden="1">tvx!$A$1:$Z$7</definedName>
    <definedName name="Z_A7DD0DE9_184A_4857_B3C4_C590BD7F395F_.wvu.FilterData" localSheetId="1" hidden="1">tvx!$A$1:$Z$6</definedName>
    <definedName name="Z_A7F464D5_BFDC_435E_8BB9_E9DCEF24679F_.wvu.FilterData" localSheetId="1" hidden="1">tvx!$A$1:$Z$6</definedName>
    <definedName name="Z_A823043E_FC8D_4845_A19B_3AD9AB0DA42C_.wvu.FilterData" localSheetId="1" hidden="1">tvx!$A$1:$Z$8</definedName>
    <definedName name="Z_A862617A_F4F1_4B55_9764_6297619E53ED_.wvu.FilterData" localSheetId="1" hidden="1">tvx!$A$1:$Z$7</definedName>
    <definedName name="Z_A893E482_1126_4391_8EDF_B3E55F4D007A_.wvu.FilterData" localSheetId="1" hidden="1">tvx!$A$1:$Z$6</definedName>
    <definedName name="Z_A8CF2AB5_FFD3_4546_9B79_838D8D8B8098_.wvu.FilterData" localSheetId="1" hidden="1">tvx!$A$1:$Z$6</definedName>
    <definedName name="Z_A8EA0D5F_331D_4B37_B02D_7F5D0B8F4B5C_.wvu.FilterData" localSheetId="1" hidden="1">tvx!$A$1:$Z$7</definedName>
    <definedName name="Z_A91344C8_9CED_4E0F_848B_6A1A2F1E4CD4_.wvu.FilterData" localSheetId="1" hidden="1">tvx!$A$1:$Z$6</definedName>
    <definedName name="Z_A94A3257_F22A_4A67_BC18_ACEECF0B8A63_.wvu.FilterData" localSheetId="1" hidden="1">tvx!$A$1:$Z$6</definedName>
    <definedName name="Z_A9680427_8948_4161_9F4F_28F3F3ABA0AF_.wvu.FilterData" localSheetId="1" hidden="1">tvx!$A$1:$Z$6</definedName>
    <definedName name="Z_AA425DE0_38A4_4AF3_AD96_87389EF5D14B_.wvu.FilterData" localSheetId="1" hidden="1">tvx!$A$1:$Z$7</definedName>
    <definedName name="Z_AAA90E67_6E60_4DFF_9454_31E90782285D_.wvu.FilterData" localSheetId="1" hidden="1">tvx!$A$1:$Z$7</definedName>
    <definedName name="Z_AB04D0C0_E4A1_4FB1_A16D_B619DBADB6DF_.wvu.FilterData" localSheetId="1" hidden="1">tvx!$A$1:$Z$7</definedName>
    <definedName name="Z_AB62363A_B9BC_4ECA_A680_146CDF8F5E67_.wvu.FilterData" localSheetId="1" hidden="1">tvx!$A$1:$Z$6</definedName>
    <definedName name="Z_ABA84F33_5EB7_4754_9978_0CD8806CAC2A_.wvu.FilterData" localSheetId="1" hidden="1">tvx!$A$1:$Z$6</definedName>
    <definedName name="Z_ABE7D071_2F08_433D_A767_B11F7677A39D_.wvu.FilterData" localSheetId="1" hidden="1">tvx!$A$1:$Z$6</definedName>
    <definedName name="Z_ABF0F8CE_D308_483A_8957_E186DB007446_.wvu.FilterData" localSheetId="1" hidden="1">tvx!$A$1:$Z$8</definedName>
    <definedName name="Z_AC19132A_DE42_4E4F_A688_73C9DF1BA132_.wvu.FilterData" localSheetId="1" hidden="1">tvx!$A$1:$Z$6</definedName>
    <definedName name="Z_AC312E09_0879_4EB9_B83F_69829FBBF6BA_.wvu.FilterData" localSheetId="1" hidden="1">tvx!$A$1:$Z$6</definedName>
    <definedName name="Z_AD4BB0F6_0217_4491_9CB5_00858452C848_.wvu.FilterData" localSheetId="1" hidden="1">tvx!$A$1:$Z$7</definedName>
    <definedName name="Z_AD6D03CD_589D_445A_9BAA_F4A5C93F3253_.wvu.FilterData" localSheetId="1" hidden="1">tvx!$A$1:$Z$6</definedName>
    <definedName name="Z_ADCDF7C4_92A9_4B97_9668_B4060F28E075_.wvu.FilterData" localSheetId="1" hidden="1">tvx!$A$1:$Z$6</definedName>
    <definedName name="Z_AE6333C3_A59F_467D_AF91_C14FDE37F823_.wvu.FilterData" localSheetId="1" hidden="1">tvx!$A$1:$Z$7</definedName>
    <definedName name="Z_AFE17E5A_EB13_46F8_BC9C_1022D5585DC0_.wvu.FilterData" localSheetId="2" hidden="1">listecoll!$A$1:$J$246</definedName>
    <definedName name="Z_AFE17E5A_EB13_46F8_BC9C_1022D5585DC0_.wvu.FilterData" localSheetId="1" hidden="1">tvx!$A$1:$Z$7</definedName>
    <definedName name="Z_B000EA14_39F7_471B_B55B_10D2AB644773_.wvu.FilterData" localSheetId="1" hidden="1">tvx!$A$1:$Z$6</definedName>
    <definedName name="Z_B021B1E8_4DFC_425B_A212_015CE8B9DAFB_.wvu.FilterData" localSheetId="1" hidden="1">tvx!$A$1:$Z$6</definedName>
    <definedName name="Z_B03FCDF6_E771_4C08_BFB3_982637140AA0_.wvu.FilterData" localSheetId="1" hidden="1">tvx!$A$1:$Z$7</definedName>
    <definedName name="Z_B05ED8E0_BE00_466A_A222_CBEDDC4C5ECB_.wvu.FilterData" localSheetId="1" hidden="1">tvx!$A$1:$Z$7</definedName>
    <definedName name="Z_B06E31A7_C5F4_4E08_9959_823F27752CB1_.wvu.FilterData" localSheetId="1" hidden="1">tvx!$A$1:$Z$6</definedName>
    <definedName name="Z_B076BC2A_1346_4B5F_BDE8_DCE4F9E87133_.wvu.FilterData" localSheetId="1" hidden="1">tvx!$A$1:$Z$6</definedName>
    <definedName name="Z_B092B994_7409_4974_9B28_96C6394F3E40_.wvu.FilterData" localSheetId="1" hidden="1">tvx!$A$1:$Z$6</definedName>
    <definedName name="Z_B0DB0F75_7A75_4894_A2B6_2267137DDCFA_.wvu.FilterData" localSheetId="1" hidden="1">tvx!$A$1:$Z$6</definedName>
    <definedName name="Z_B1447C58_B800_42B4_815D_31C2620AA57F_.wvu.FilterData" localSheetId="2" hidden="1">listecoll!$A$1:$J$245</definedName>
    <definedName name="Z_B1447C58_B800_42B4_815D_31C2620AA57F_.wvu.FilterData" localSheetId="1" hidden="1">tvx!$A$1:$Z$7</definedName>
    <definedName name="Z_B2586069_86A9_4ADA_99DD_C4FAA05C469B_.wvu.FilterData" localSheetId="1" hidden="1">tvx!$A$1:$Z$6</definedName>
    <definedName name="Z_B3479424_0675_47F6_9521_10B591ED8EA6_.wvu.FilterData" localSheetId="1" hidden="1">tvx!$A$1:$Z$6</definedName>
    <definedName name="Z_B45501F8_FEDE_4F19_9EAF_D69FC98D4952_.wvu.FilterData" localSheetId="1" hidden="1">tvx!$A$1:$Z$6</definedName>
    <definedName name="Z_B5653BF2_D67F_4E03_B5DF_B61BBC5A944A_.wvu.FilterData" localSheetId="1" hidden="1">tvx!$A$1:$Z$8</definedName>
    <definedName name="Z_B573FA9A_610E_46C5_8143_F7C5956545A0_.wvu.FilterData" localSheetId="1" hidden="1">tvx!$A$1:$Z$6</definedName>
    <definedName name="Z_B614D0B3_F0A5_483B_9165_5C63FFB9AC4E_.wvu.FilterData" localSheetId="1" hidden="1">tvx!$A$1:$Z$1</definedName>
    <definedName name="Z_B64AC32E_063B_4025_8A59_266D48F4CFF5_.wvu.FilterData" localSheetId="1" hidden="1">tvx!$A$1:$Z$6</definedName>
    <definedName name="Z_B67CA602_0685_4286_9B62_ABEF5B0C5D50_.wvu.FilterData" localSheetId="1" hidden="1">tvx!$A$1:$Z$7</definedName>
    <definedName name="Z_B68E9AC1_62DE_4B1E_93CE_6209B75A1326_.wvu.FilterData" localSheetId="1" hidden="1">tvx!$A$1:$Z$6</definedName>
    <definedName name="Z_B6EB9FA2_A7FD_46E1_AC28_51C4883251EC_.wvu.FilterData" localSheetId="1" hidden="1">tvx!$A$1:$Z$6</definedName>
    <definedName name="Z_B6F77430_B818_4BDD_9128_8D3DA0C8D9F9_.wvu.FilterData" localSheetId="1" hidden="1">tvx!$A$1:$Z$6</definedName>
    <definedName name="Z_B71D6C67_CE7A_4AB6_99CE_3E6713465CCE_.wvu.FilterData" localSheetId="1" hidden="1">tvx!$A$1:$Z$6</definedName>
    <definedName name="Z_B75C4E6E_2325_4845_AA93_3D85937832E7_.wvu.FilterData" localSheetId="1" hidden="1">tvx!$A$1:$Z$6</definedName>
    <definedName name="Z_B7A307C8_84BD_40BD_9D34_2385C4D3841F_.wvu.FilterData" localSheetId="1" hidden="1">tvx!$A$1:$Z$6</definedName>
    <definedName name="Z_B7A8F650_18AF_4673_9298_94BF748DF997_.wvu.FilterData" localSheetId="1" hidden="1">tvx!$A$1:$Z$7</definedName>
    <definedName name="Z_B8826CCD_973F_4769_A9AF_208E69466ECD_.wvu.FilterData" localSheetId="1" hidden="1">tvx!$A$1:$Z$6</definedName>
    <definedName name="Z_B8B448C7_20A0_4DFA_A8EA_8577FE30935F_.wvu.FilterData" localSheetId="1" hidden="1">tvx!$A$1:$Z$6</definedName>
    <definedName name="Z_B8D2ACF9_16F0_4E53_8565_75FA050D1EDA_.wvu.FilterData" localSheetId="1" hidden="1">tvx!$A$1:$Z$6</definedName>
    <definedName name="Z_B8E3847A_E867_41E3_BC5D_1F8AD7BDC0DA_.wvu.FilterData" localSheetId="1" hidden="1">tvx!$A$1:$Z$7</definedName>
    <definedName name="Z_B9031768_2947_40D8_8925_3C2EF8C9505E_.wvu.FilterData" localSheetId="1" hidden="1">tvx!$A$1:$Z$6</definedName>
    <definedName name="Z_B942BFCB_E4B1_43BF_AE2F_107F964A206F_.wvu.FilterData" localSheetId="1" hidden="1">tvx!$A$1:$Z$6</definedName>
    <definedName name="Z_B96F1940_785A_405E_9D4D_CA00E7AD2829_.wvu.FilterData" localSheetId="1" hidden="1">tvx!$A$1:$Z$6</definedName>
    <definedName name="Z_B97BBC1B_3351_4D51_A7BF_330A2328A8C0_.wvu.FilterData" localSheetId="1" hidden="1">tvx!$A$1:$Z$1</definedName>
    <definedName name="Z_BA1DD56A_CD19_4F06_B11A_27A9F30B69FA_.wvu.FilterData" localSheetId="1" hidden="1">tvx!$A$1:$Z$6</definedName>
    <definedName name="Z_BA6A9243_8F6A_4002_9B80_ABB9940FB05D_.wvu.FilterData" localSheetId="1" hidden="1">tvx!$A$1:$Z$7</definedName>
    <definedName name="Z_BA79FEB4_F41B_4750_A57B_B7B35B9E887A_.wvu.FilterData" localSheetId="2" hidden="1">listecoll!$A$1:$J$246</definedName>
    <definedName name="Z_BA8DB826_0739_4BD5_9C54_BB96B249C5B4_.wvu.FilterData" localSheetId="1" hidden="1">tvx!$A$1:$Z$6</definedName>
    <definedName name="Z_BABD4E89_D2B8_4D63_8129_5BB15F555DEA_.wvu.FilterData" localSheetId="1" hidden="1">tvx!$A$1:$Z$8</definedName>
    <definedName name="Z_BAD20C93_E50C_4538_B49A_E729391AA845_.wvu.FilterData" localSheetId="1" hidden="1">tvx!$A$1:$Z$6</definedName>
    <definedName name="Z_BB0194E5_1061_4F98_88C5_2407A391C1B2_.wvu.FilterData" localSheetId="2" hidden="1">listecoll!$A$1:$J$246</definedName>
    <definedName name="Z_BB0194E5_1061_4F98_88C5_2407A391C1B2_.wvu.FilterData" localSheetId="1" hidden="1">tvx!$A$1:$Z$7</definedName>
    <definedName name="Z_BB49DA37_59CC_4AEF_98A1_C5B9803A0C06_.wvu.FilterData" localSheetId="1" hidden="1">tvx!$A$1:$Z$7</definedName>
    <definedName name="Z_BB91B9AA_7AB6_4056_A562_453DEEEDD847_.wvu.FilterData" localSheetId="1" hidden="1">tvx!$A$1:$Z$6</definedName>
    <definedName name="Z_BBFA3B68_1456_4957_904D_C2290F192989_.wvu.FilterData" localSheetId="1" hidden="1">tvx!$A$1:$Z$6</definedName>
    <definedName name="Z_BC94FFFA_DCF3_4D7D_AD1E_6FB2BF57FC66_.wvu.FilterData" localSheetId="1" hidden="1">tvx!$A$1:$Z$6</definedName>
    <definedName name="Z_BD810A5E_73D2_46D9_ADB9_37FD42EA2797_.wvu.FilterData" localSheetId="1" hidden="1">tvx!$A$1:$Z$6</definedName>
    <definedName name="Z_BDE78EDE_D916_47DA_AA62_22A906C631E8_.wvu.FilterData" localSheetId="1" hidden="1">tvx!$A$1:$Z$6</definedName>
    <definedName name="Z_BE24B07D_0AAB_434D_9246_268896553622_.wvu.FilterData" localSheetId="1" hidden="1">tvx!$A$1:$Z$6</definedName>
    <definedName name="Z_BE3DB260_4804_43C7_BBF2_9D862E1CBF90_.wvu.FilterData" localSheetId="1" hidden="1">tvx!$A$1:$Z$8</definedName>
    <definedName name="Z_BE58676F_91FF_482E_BBA2_486233C51756_.wvu.FilterData" localSheetId="1" hidden="1">tvx!$A$1:$Z$6</definedName>
    <definedName name="Z_BE607DAF_F8AF_422F_93A6_47B012B8C0DC_.wvu.FilterData" localSheetId="1" hidden="1">tvx!$A$1:$Z$6</definedName>
    <definedName name="Z_BE9771E9_4415_4864_9895_0A94693D3699_.wvu.FilterData" localSheetId="1" hidden="1">tvx!$A$1:$Z$6</definedName>
    <definedName name="Z_BF0C25EF_51BC_4A80_88A3_D866F0D83649_.wvu.FilterData" localSheetId="1" hidden="1">tvx!$A$1:$Z$6</definedName>
    <definedName name="Z_BFE55317_594A_487A_8BA2_92F2ACB43225_.wvu.FilterData" localSheetId="1" hidden="1">tvx!$A$1:$Z$6</definedName>
    <definedName name="Z_BFF539F4_4171_48DA_8C43_6EFA459FA691_.wvu.FilterData" localSheetId="1" hidden="1">tvx!$A$1:$Z$7</definedName>
    <definedName name="Z_BFFFE056_A14D_4FD4_8F82_707F1E5A670F_.wvu.FilterData" localSheetId="1" hidden="1">tvx!$A$1:$Z$6</definedName>
    <definedName name="Z_C0270915_5534_4C3D_8D8C_3FDF912CBCB1_.wvu.FilterData" localSheetId="1" hidden="1">tvx!$A$1:$Z$6</definedName>
    <definedName name="Z_C119FE08_2044_4DE3_A8FB_ECAD1DB68776_.wvu.FilterData" localSheetId="1" hidden="1">tvx!$A$1:$Z$6</definedName>
    <definedName name="Z_C1447CAA_BB30_4BEF_98D3_985300A2F024_.wvu.FilterData" localSheetId="1" hidden="1">tvx!$A$1:$Z$6</definedName>
    <definedName name="Z_C18A7BF6_F44B_483B_BE55_D02390505EB5_.wvu.FilterData" localSheetId="1" hidden="1">tvx!$A$1:$Z$7</definedName>
    <definedName name="Z_C1BE9B0A_31A1_4EE9_9F3D_005ADBB7B6D5_.wvu.FilterData" localSheetId="1" hidden="1">tvx!$A$1:$Z$6</definedName>
    <definedName name="Z_C1C3C4EF_1CB6_49B8_8E19_7DD79C03A4D3_.wvu.FilterData" localSheetId="1" hidden="1">tvx!$A$1:$Z$6</definedName>
    <definedName name="Z_C1F575A8_A6AF_411C_A3EA_E726488BFC3E_.wvu.FilterData" localSheetId="1" hidden="1">tvx!$A$1:$Z$6</definedName>
    <definedName name="Z_C20E2534_F0CF_4422_BEBD_588CB06DA3BF_.wvu.FilterData" localSheetId="1" hidden="1">tvx!$A$1:$Z$6</definedName>
    <definedName name="Z_C25B5BFF_7BFB_4344_9340_D8D5F85ECC24_.wvu.FilterData" localSheetId="1" hidden="1">tvx!$A$1:$Z$6</definedName>
    <definedName name="Z_C364BCBC_FA2B_4085_9E62_5AC78B5D55C0_.wvu.FilterData" localSheetId="1" hidden="1">tvx!$A$1:$Z$7</definedName>
    <definedName name="Z_C382A777_6992_46DA_9B71_DA1DA1B89FA7_.wvu.FilterData" localSheetId="1" hidden="1">tvx!$A$1:$Z$6</definedName>
    <definedName name="Z_C45E943E_09D6_46B0_AA19_3F4F2CCC57BB_.wvu.FilterData" localSheetId="1" hidden="1">tvx!$A$1:$Z$6</definedName>
    <definedName name="Z_C4D01750_00B5_4893_B035_052E0053B3D2_.wvu.FilterData" localSheetId="1" hidden="1">tvx!$A$1:$Z$6</definedName>
    <definedName name="Z_C4E7362E_4B52_4B9C_8DF3_1C5ACDB19469_.wvu.FilterData" localSheetId="1" hidden="1">tvx!$A$1:$Z$6</definedName>
    <definedName name="Z_C52FBA1C_3E79_4477_8399_A9F3C873C8C8_.wvu.FilterData" localSheetId="1" hidden="1">tvx!$A$1:$Z$8</definedName>
    <definedName name="Z_C65BA6AD_943E_40FB_8FC2_4D8C12333D4F_.wvu.Cols" localSheetId="1" hidden="1">tvx!#REF!,tvx!$H:$I,tvx!$K:$K,tvx!$O:$O,tvx!#REF!</definedName>
    <definedName name="Z_C65BA6AD_943E_40FB_8FC2_4D8C12333D4F_.wvu.FilterData" localSheetId="2" hidden="1">listecoll!$A$1:$J$246</definedName>
    <definedName name="Z_C65BA6AD_943E_40FB_8FC2_4D8C12333D4F_.wvu.FilterData" localSheetId="1" hidden="1">tvx!$A$1:$Z$6</definedName>
    <definedName name="Z_C65BA6AD_943E_40FB_8FC2_4D8C12333D4F_.wvu.PrintArea" localSheetId="1" hidden="1">tvx!$A$1:$Q$7</definedName>
    <definedName name="Z_C676CEA0_DB92_428D_99FD_80168D213EF8_.wvu.FilterData" localSheetId="1" hidden="1">tvx!$A$1:$Z$6</definedName>
    <definedName name="Z_C67CC924_E145_476E_8F9B_D58E11D5C781_.wvu.FilterData" localSheetId="1" hidden="1">tvx!$A$1:$Z$6</definedName>
    <definedName name="Z_C686A410_4742_490D_92B3_AAB8CE31906A_.wvu.FilterData" localSheetId="1" hidden="1">tvx!$A$1:$Z$6</definedName>
    <definedName name="Z_C750DDE5_39A4_4020_9379_426AC3678129_.wvu.FilterData" localSheetId="1" hidden="1">tvx!$A$1:$Z$6</definedName>
    <definedName name="Z_C7748BE6_ED7C_43D4_8646_74A90647E6FF_.wvu.FilterData" localSheetId="1" hidden="1">tvx!$A$1:$Z$6</definedName>
    <definedName name="Z_C775A0E4_E379_4569_A611_AEFF965FF3C9_.wvu.FilterData" localSheetId="1" hidden="1">tvx!$A$1:$Z$6</definedName>
    <definedName name="Z_C804333F_796C_4D09_90B7_DD7A07E20213_.wvu.FilterData" localSheetId="1" hidden="1">tvx!$A$1:$Z$6</definedName>
    <definedName name="Z_C8370ECB_C93D_47BD_82E2_20D20FE62220_.wvu.FilterData" localSheetId="1" hidden="1">tvx!$A$1:$Z$6</definedName>
    <definedName name="Z_C935274D_3836_423C_B54F_51C8022C9D5C_.wvu.FilterData" localSheetId="1" hidden="1">tvx!$A$1:$Z$6</definedName>
    <definedName name="Z_C9458F2D_50E7_448D_8792_61A0E9E42273_.wvu.FilterData" localSheetId="1" hidden="1">tvx!$A$1:$Z$6</definedName>
    <definedName name="Z_C98D32FA_D243_45AE_8322_331BC5594732_.wvu.FilterData" localSheetId="1" hidden="1">tvx!$A$1:$Z$6</definedName>
    <definedName name="Z_CB2CCDEF_5E79_4919_9CA3_55677734269C_.wvu.FilterData" localSheetId="1" hidden="1">tvx!$A$1:$Z$6</definedName>
    <definedName name="Z_CB4F0ADA_3761_4CAB_9607_E4D76A0425BB_.wvu.FilterData" localSheetId="1" hidden="1">tvx!$A$1:$Z$6</definedName>
    <definedName name="Z_CB715206_83E7_4472_AE08_4781173EA4EA_.wvu.FilterData" localSheetId="1" hidden="1">tvx!$A$1:$Z$6</definedName>
    <definedName name="Z_CB98B51B_1D9D_4C91_BF4F_2C488E259DD8_.wvu.FilterData" localSheetId="1" hidden="1">tvx!$A$1:$Z$7</definedName>
    <definedName name="Z_CBFFD3D0_5AA2_4052_8D28_877B594B9B24_.wvu.FilterData" localSheetId="1" hidden="1">tvx!$A$1:$Z$6</definedName>
    <definedName name="Z_CC0207C1_9BFD_4CDC_9729_A20E91EBAFB1_.wvu.FilterData" localSheetId="1" hidden="1">tvx!$A$1:$Z$6</definedName>
    <definedName name="Z_CC1716E0_154E_4F5D_A935_C068BF173F4F_.wvu.FilterData" localSheetId="1" hidden="1">tvx!$A$1:$Z$6</definedName>
    <definedName name="Z_CC40BF79_FC9A_4288_AE27_7E17FD6F1E6F_.wvu.FilterData" localSheetId="1" hidden="1">tvx!$A$1:$Z$6</definedName>
    <definedName name="Z_CD447FB9_E5F9_4B11_8744_80C6F07F55E3_.wvu.FilterData" localSheetId="1" hidden="1">tvx!$A$1:$Z$6</definedName>
    <definedName name="Z_CDE418C7_3923_4693_8669_2DF10C1DD7AB_.wvu.FilterData" localSheetId="1" hidden="1">tvx!$A$1:$Z$8</definedName>
    <definedName name="Z_CE28F1FF_AA84_446D_9BE5_8DABAB2BE0D6_.wvu.FilterData" localSheetId="1" hidden="1">tvx!$A$1:$Z$6</definedName>
    <definedName name="Z_CF3182A5_9885_4888_9CC6_29979706D403_.wvu.FilterData" localSheetId="1" hidden="1">tvx!$A$1:$Z$7</definedName>
    <definedName name="Z_CF8B71EC_917C_438A_9E35_AACA545B9BDF_.wvu.FilterData" localSheetId="2" hidden="1">listecoll!$A$1:$J$246</definedName>
    <definedName name="Z_CF8B71EC_917C_438A_9E35_AACA545B9BDF_.wvu.FilterData" localSheetId="1" hidden="1">tvx!$A$1:$Z$7</definedName>
    <definedName name="Z_CFD0D774_6714_44B5_9CF7_B1E3684D67B4_.wvu.FilterData" localSheetId="1" hidden="1">tvx!$A$1:$Z$8</definedName>
    <definedName name="Z_D05A3B72_A013_4BC2_93BF_3A618226F984_.wvu.FilterData" localSheetId="1" hidden="1">tvx!$A$1:$Z$6</definedName>
    <definedName name="Z_D08A17FD_6DAE_41C1_A54D_33EF4960CB38_.wvu.FilterData" localSheetId="1" hidden="1">tvx!$A$1:$Z$6</definedName>
    <definedName name="Z_D0F713E5_730C_4771_A638_D51A63EA2225_.wvu.FilterData" localSheetId="1" hidden="1">tvx!$A$1:$Z$6</definedName>
    <definedName name="Z_D1331384_265A_4C37_9159_8D78D0BBD4B1_.wvu.FilterData" localSheetId="1" hidden="1">tvx!$A$1:$Z$8</definedName>
    <definedName name="Z_D18ED55E_622E_48DD_A999_B954D2ADAF61_.wvu.FilterData" localSheetId="1" hidden="1">tvx!$A$1:$Z$6</definedName>
    <definedName name="Z_D21F2CD9_B0A8_47F6_BF2E_93A9E9B4F753_.wvu.FilterData" localSheetId="1" hidden="1">tvx!$A$1:$Z$7</definedName>
    <definedName name="Z_D224B395_3F77_4A4B_B1BA_B07E94EF0545_.wvu.FilterData" localSheetId="1" hidden="1">tvx!$A$1:$Z$6</definedName>
    <definedName name="Z_D36236EF_254C_4F3B_9F17_4CEE42CCBEC6_.wvu.FilterData" localSheetId="1" hidden="1">tvx!$A$1:$Z$8</definedName>
    <definedName name="Z_D384B040_C742_4E90_AB5A_EACBCAF999CE_.wvu.FilterData" localSheetId="1" hidden="1">tvx!$A$1:$Z$6</definedName>
    <definedName name="Z_D3DECE61_A539_4CED_BED7_EF44FA06BB6F_.wvu.FilterData" localSheetId="1" hidden="1">tvx!$A$1:$Z$8</definedName>
    <definedName name="Z_D3F1E4F5_1AC2_409E_9B80_7D2F9CB8E220_.wvu.FilterData" localSheetId="1" hidden="1">tvx!$A$1:$Z$6</definedName>
    <definedName name="Z_D3FFD3B2_2E1E_4C35_8C4A_70151F0856BF_.wvu.FilterData" localSheetId="1" hidden="1">tvx!$A$1:$Z$8</definedName>
    <definedName name="Z_D4160FF6_805A_4377_B131_7866958FB416_.wvu.FilterData" localSheetId="1" hidden="1">tvx!$A$1:$Z$6</definedName>
    <definedName name="Z_D527ABD1_A494_44B0_AB69_E00C72D4C5FB_.wvu.FilterData" localSheetId="1" hidden="1">tvx!$A$1:$Z$6</definedName>
    <definedName name="Z_D54A53E0_F77A_417B_BEEF_7628FB9C5DCB_.wvu.FilterData" localSheetId="1" hidden="1">tvx!$A$1:$Z$6</definedName>
    <definedName name="Z_D5ACF584_595B_4A83_9641_8C2FCB3852A6_.wvu.FilterData" localSheetId="1" hidden="1">tvx!$A$1:$Z$8</definedName>
    <definedName name="Z_D61C8C70_B48C_445A_AEC8_DC3CDAE26AB2_.wvu.FilterData" localSheetId="1" hidden="1">tvx!$A$1:$Z$7</definedName>
    <definedName name="Z_D6DC5DE8_6769_472C_B522_65ED8381CA79_.wvu.FilterData" localSheetId="1" hidden="1">tvx!$A$1:$Z$6</definedName>
    <definedName name="Z_D75A105B_9C77_4CCB_BD0E_9557DA843B4A_.wvu.FilterData" localSheetId="1" hidden="1">tvx!$A$1:$Z$6</definedName>
    <definedName name="Z_D89C71CE_365A_451D_9407_DEFBC112800E_.wvu.FilterData" localSheetId="1" hidden="1">tvx!$A$1:$Z$6</definedName>
    <definedName name="Z_D944F77D_D995_4A26_8649_376D07C45DDD_.wvu.FilterData" localSheetId="1" hidden="1">tvx!$A$1:$Z$6</definedName>
    <definedName name="Z_D9674FBA_FF12_45B4_972E_E2343BF1645B_.wvu.FilterData" localSheetId="1" hidden="1">tvx!$A$1:$Z$6</definedName>
    <definedName name="Z_D99F4263_DF02_4C28_9F6E_10B691F0D359_.wvu.FilterData" localSheetId="1" hidden="1">tvx!$A$1:$Z$6</definedName>
    <definedName name="Z_DA0ED718_E5D8_40F7_9C1F_BF3666E26A35_.wvu.FilterData" localSheetId="1" hidden="1">tvx!$A$1:$Z$6</definedName>
    <definedName name="Z_DA8981B0_3A28_4698_8C60_F84E894EFA3B_.wvu.FilterData" localSheetId="1" hidden="1">tvx!$A$1:$Z$6</definedName>
    <definedName name="Z_DA91C5D5_9BD3_4E02_8968_B0533A27F50E_.wvu.FilterData" localSheetId="1" hidden="1">tvx!$A$1:$Z$6</definedName>
    <definedName name="Z_DAB6A36D_C60D_4010_9AA5_8D51A4B7F814_.wvu.FilterData" localSheetId="1" hidden="1">tvx!$A$1:$Z$6</definedName>
    <definedName name="Z_DAE5393B_2E4A_4D3E_9141_002FFEB6173E_.wvu.Cols" localSheetId="1" hidden="1">tvx!#REF!</definedName>
    <definedName name="Z_DAE5393B_2E4A_4D3E_9141_002FFEB6173E_.wvu.FilterData" localSheetId="2" hidden="1">listecoll!$A$1:$J$246</definedName>
    <definedName name="Z_DAE5393B_2E4A_4D3E_9141_002FFEB6173E_.wvu.FilterData" localSheetId="1" hidden="1">tvx!$A$1:$Z$6</definedName>
    <definedName name="Z_DAE5393B_2E4A_4D3E_9141_002FFEB6173E_.wvu.PrintArea" localSheetId="1" hidden="1">tvx!$A$1:$O$1</definedName>
    <definedName name="Z_DB22B0F5_C870_4E27_A660_1A05812C7A3C_.wvu.FilterData" localSheetId="1" hidden="1">tvx!$A$1:$Z$8</definedName>
    <definedName name="Z_DB80DDF2_EFC1_405E_A966_D6DFB3A4EDED_.wvu.FilterData" localSheetId="1" hidden="1">tvx!$A$1:$Z$6</definedName>
    <definedName name="Z_DBD29C68_DECF_45F5_9B7E_F0CCB0FE79AE_.wvu.FilterData" localSheetId="1" hidden="1">tvx!$A$1:$Z$8</definedName>
    <definedName name="Z_DBF5178B_F3B4_4A4D_BF08_3FDB969A1A31_.wvu.FilterData" localSheetId="1" hidden="1">tvx!$A$1:$Z$6</definedName>
    <definedName name="Z_DCD5E932_8D65_4DD0_9853_2DCD5AF802BA_.wvu.FilterData" localSheetId="1" hidden="1">tvx!$A$1:$Z$8</definedName>
    <definedName name="Z_DD318753_407D_4AB4_B5FA_0AA11C628CD1_.wvu.FilterData" localSheetId="1" hidden="1">tvx!$A$1:$Z$6</definedName>
    <definedName name="Z_DD64484A_BD8D_4375_8A18_1C5276900B02_.wvu.FilterData" localSheetId="1" hidden="1">tvx!$A$1:$Z$8</definedName>
    <definedName name="Z_DDB8D92A_D95A_48B4_B744_559035FD03AC_.wvu.FilterData" localSheetId="1" hidden="1">tvx!$A$1:$Z$6</definedName>
    <definedName name="Z_DDEB34D5_087D_4ADB_AAEF_799368787AD7_.wvu.FilterData" localSheetId="1" hidden="1">tvx!$A$1:$Z$7</definedName>
    <definedName name="Z_DE048967_BD48_40DE_9CA7_C30693778785_.wvu.FilterData" localSheetId="1" hidden="1">tvx!$A$1:$Z$7</definedName>
    <definedName name="Z_DE1682B8_DAD8_4A4B_BD51_C20E7ECE64C1_.wvu.FilterData" localSheetId="1" hidden="1">tvx!$A$1:$Z$6</definedName>
    <definedName name="Z_DE35B4ED_A06A_45FF_AC20_E7A151565478_.wvu.FilterData" localSheetId="1" hidden="1">tvx!$A$1:$Z$6</definedName>
    <definedName name="Z_DE5D3853_0403_4F33_B0D9_483FD5101062_.wvu.FilterData" localSheetId="1" hidden="1">tvx!$A$1:$Z$6</definedName>
    <definedName name="Z_DE74BD99_0097_49BA_8414_956DF6B158AA_.wvu.FilterData" localSheetId="1" hidden="1">tvx!$A$1:$Z$6</definedName>
    <definedName name="Z_DE90323E_968E_48FC_8500_9EF277F4D44B_.wvu.FilterData" localSheetId="1" hidden="1">tvx!$A$1:$Z$6</definedName>
    <definedName name="Z_DEB20EC5_DEA2_4EBB_9596_B4333B4BB4A5_.wvu.Cols" localSheetId="1" hidden="1">tvx!#REF!,tvx!#REF!,tvx!$H:$I,tvx!$K:$K,tvx!$O:$O,tvx!#REF!,tvx!#REF!</definedName>
    <definedName name="Z_DEB20EC5_DEA2_4EBB_9596_B4333B4BB4A5_.wvu.FilterData" localSheetId="2" hidden="1">listecoll!$A$1:$J$246</definedName>
    <definedName name="Z_DEB20EC5_DEA2_4EBB_9596_B4333B4BB4A5_.wvu.FilterData" localSheetId="1" hidden="1">tvx!$A$1:$Z$6</definedName>
    <definedName name="Z_DF30161D_3A56_46E0_858A_09CC879F8F54_.wvu.FilterData" localSheetId="1" hidden="1">tvx!$A$1:$Z$6</definedName>
    <definedName name="Z_DF337133_6A9B_4F3E_BE4E_6C1E31311567_.wvu.FilterData" localSheetId="1" hidden="1">tvx!$A$1:$Z$6</definedName>
    <definedName name="Z_DF7131F7_8DB5_49C8_BA86_B872194E3E9B_.wvu.FilterData" localSheetId="1" hidden="1">tvx!$A$1:$Z$8</definedName>
    <definedName name="Z_DFF0B98D_B104_4384_9B49_6CAF58B129E7_.wvu.FilterData" localSheetId="1" hidden="1">tvx!$A$1:$Z$7</definedName>
    <definedName name="Z_E01D3400_C097_4FB0_8C79_4F59A734C37D_.wvu.FilterData" localSheetId="1" hidden="1">tvx!$A$1:$Z$6</definedName>
    <definedName name="Z_E06B0DBC_7150_4D8C_81B5_04C73BA9DB28_.wvu.FilterData" localSheetId="1" hidden="1">tvx!$A$1:$Z$7</definedName>
    <definedName name="Z_E079C6E7_54A1_40D2_BB03_708A1A8595FE_.wvu.FilterData" localSheetId="1" hidden="1">tvx!$A$1:$Z$8</definedName>
    <definedName name="Z_E0C08791_FB55_4E1E_9EA3_9424E2408F87_.wvu.FilterData" localSheetId="1" hidden="1">tvx!$A$1:$Z$6</definedName>
    <definedName name="Z_E11B1BEB_F63C_4BBD_B53D_6D665FBACDFE_.wvu.FilterData" localSheetId="1" hidden="1">tvx!$A$1:$Z$6</definedName>
    <definedName name="Z_E164B0E0_7FB9_4C3B_90E8_68CD1424CF60_.wvu.FilterData" localSheetId="1" hidden="1">tvx!$A$1:$Z$6</definedName>
    <definedName name="Z_E1B05B48_D566_450A_8F3B_D7EE2BA77BAF_.wvu.FilterData" localSheetId="1" hidden="1">tvx!$A$1:$Z$6</definedName>
    <definedName name="Z_E1B3BFE3_41AC_4D61_A02A_805DE87AE3C8_.wvu.FilterData" localSheetId="1" hidden="1">tvx!$A$1:$Z$6</definedName>
    <definedName name="Z_E31C758C_C84E_42BA_8304_D7079D274AD3_.wvu.FilterData" localSheetId="1" hidden="1">tvx!$A$1:$Z$8</definedName>
    <definedName name="Z_E41C4CB9_269F_40BA_B671_FF41C02E3046_.wvu.FilterData" localSheetId="2" hidden="1">listecoll!$A$1:$J$245</definedName>
    <definedName name="Z_E41C4CB9_269F_40BA_B671_FF41C02E3046_.wvu.FilterData" localSheetId="1" hidden="1">tvx!$A$1:$Z$6</definedName>
    <definedName name="Z_E480ADAE_1BB5_4D24_A867_7ACBF641C28F_.wvu.FilterData" localSheetId="1" hidden="1">tvx!$A$1:$Z$6</definedName>
    <definedName name="Z_E520704D_CE98_43C9_A34A_21E0A17FD391_.wvu.FilterData" localSheetId="1" hidden="1">tvx!$A$1:$Z$6</definedName>
    <definedName name="Z_E5382629_1276_44AD_8E97_A4D759E4C179_.wvu.FilterData" localSheetId="1" hidden="1">tvx!$A$1:$Z$6</definedName>
    <definedName name="Z_E547082E_25B8_49E2_9788_7F605157A957_.wvu.FilterData" localSheetId="1" hidden="1">tvx!$A$1:$Z$6</definedName>
    <definedName name="Z_E560800F_4056_437C_B7F5_94E3A870EA30_.wvu.FilterData" localSheetId="1" hidden="1">tvx!$A$1:$Z$6</definedName>
    <definedName name="Z_E56654F6_947E_41BC_950A_10604231A366_.wvu.FilterData" localSheetId="1" hidden="1">tvx!$A$1:$Z$6</definedName>
    <definedName name="Z_E5B5808B_0160_4E14_BD89_D86F902E66FE_.wvu.FilterData" localSheetId="1" hidden="1">tvx!$A$1:$Z$6</definedName>
    <definedName name="Z_E5F4C582_8024_4BF1_AD51_FFFD70B59851_.wvu.FilterData" localSheetId="1" hidden="1">tvx!$A$1:$Z$6</definedName>
    <definedName name="Z_E5FBB107_C1AF_4162_A22F_C95BE11F8FE7_.wvu.FilterData" localSheetId="1" hidden="1">tvx!$A$1:$Z$6</definedName>
    <definedName name="Z_E5FE94FA_AFC3_4E94_9AB0_291C2DAC5A0F_.wvu.FilterData" localSheetId="1" hidden="1">tvx!$A$1:$Z$6</definedName>
    <definedName name="Z_E67FFFC4_90FB_4826_9A6C_FACD10245B94_.wvu.FilterData" localSheetId="1" hidden="1">tvx!$A$1:$Z$7</definedName>
    <definedName name="Z_E6D3874C_46CE_4BBD_9F8C_8D670AABB2CE_.wvu.FilterData" localSheetId="1" hidden="1">tvx!$A$1:$Z$6</definedName>
    <definedName name="Z_E710A494_F249_4F3C_A730_06B89554555A_.wvu.FilterData" localSheetId="1" hidden="1">tvx!$A$1:$Z$7</definedName>
    <definedName name="Z_E7325416_0533_4450_8F1C_8F1B5069E645_.wvu.FilterData" localSheetId="1" hidden="1">tvx!$A$1:$Z$7</definedName>
    <definedName name="Z_E767C0C7_234B_4B0B_A637_B2540191031F_.wvu.FilterData" localSheetId="1" hidden="1">tvx!$A$1:$Z$6</definedName>
    <definedName name="Z_E7919B6A_7963_4C15_BF35_3B29C8F1A4EC_.wvu.FilterData" localSheetId="1" hidden="1">tvx!$A$1:$Z$6</definedName>
    <definedName name="Z_E79A5D69_805C_4561_A61E_9976AD4F3069_.wvu.FilterData" localSheetId="1" hidden="1">tvx!$A$1:$Z$6</definedName>
    <definedName name="Z_E810697D_C7BA_454F_B673_537DBD247E4C_.wvu.FilterData" localSheetId="1" hidden="1">tvx!$A$1:$Z$6</definedName>
    <definedName name="Z_E81F05FE_0026_429F_93F9_29FA854BCD37_.wvu.Cols" localSheetId="1" hidden="1">tvx!#REF!,tvx!$H:$I,tvx!$K:$K</definedName>
    <definedName name="Z_E81F05FE_0026_429F_93F9_29FA854BCD37_.wvu.FilterData" localSheetId="1" hidden="1">tvx!$A$1:$Z$1</definedName>
    <definedName name="Z_E81F05FE_0026_429F_93F9_29FA854BCD37_.wvu.PrintArea" localSheetId="1" hidden="1">tvx!$A$1:$O$1</definedName>
    <definedName name="Z_E86325E8_1E0C_48F8_908A_AF24BFFEAF0D_.wvu.FilterData" localSheetId="1" hidden="1">tvx!$A$1:$Z$6</definedName>
    <definedName name="Z_E88C5ABC_FACF_4F88_AE86_54FC1FAFD342_.wvu.FilterData" localSheetId="1" hidden="1">tvx!$A$1:$Z$6</definedName>
    <definedName name="Z_E91C0E13_D95B_4930_AB7E_986A14C42BA6_.wvu.FilterData" localSheetId="1" hidden="1">tvx!$A$1:$Z$6</definedName>
    <definedName name="Z_E947F9FD_C5E5_4647_9C01_944F0C79752B_.wvu.FilterData" localSheetId="1" hidden="1">tvx!$A$1:$Z$6</definedName>
    <definedName name="Z_E9AA8926_3D63_4A48_86A2_C565DBA5A929_.wvu.FilterData" localSheetId="1" hidden="1">tvx!$A$1:$Z$7</definedName>
    <definedName name="Z_E9B2D7E5_2B65_4058_819F_D0B1C26C80E2_.wvu.FilterData" localSheetId="1" hidden="1">tvx!$A$1:$Z$7</definedName>
    <definedName name="Z_EA1FFA84_4907_42AA_86EC_293C507DD5C9_.wvu.FilterData" localSheetId="1" hidden="1">tvx!$A$1:$Z$6</definedName>
    <definedName name="Z_EA3AA04A_F80A_4D00_B216_BEE139D16F1D_.wvu.FilterData" localSheetId="1" hidden="1">tvx!$A$1:$Z$6</definedName>
    <definedName name="Z_EA6420B6_5BFD_4192_B8FE_449434E24BD9_.wvu.FilterData" localSheetId="1" hidden="1">tvx!$A$1:$Z$6</definedName>
    <definedName name="Z_EA660894_84CB_4FC4_B8B2_A4A2BEB1CE32_.wvu.FilterData" localSheetId="1" hidden="1">tvx!$A$1:$Z$6</definedName>
    <definedName name="Z_EA6C07E3_41C8_4738_8DB2_D363C40A88FD_.wvu.FilterData" localSheetId="1" hidden="1">tvx!$A$1:$Z$6</definedName>
    <definedName name="Z_EA818D0A_C9F9_4934_AE66_E3EE1F3357F4_.wvu.FilterData" localSheetId="1" hidden="1">tvx!$A$1:$Z$6</definedName>
    <definedName name="Z_EADBFDC2_47F9_4BB1_B6A8_62CFC18A76A3_.wvu.FilterData" localSheetId="1" hidden="1">tvx!$A$1:$Z$6</definedName>
    <definedName name="Z_EB33ECEC_E07E_464F_8236_32E794C563D5_.wvu.FilterData" localSheetId="2" hidden="1">listecoll!$A$1:$J$245</definedName>
    <definedName name="Z_EB33ECEC_E07E_464F_8236_32E794C563D5_.wvu.FilterData" localSheetId="1" hidden="1">tvx!$A$1:$Z$6</definedName>
    <definedName name="Z_EB479798_76D7_4C05_BD99_5772645CE814_.wvu.FilterData" localSheetId="1" hidden="1">tvx!$A$1:$Z$6</definedName>
    <definedName name="Z_EBD48FFD_8BA5_4CBD_960E_39480C0D08A3_.wvu.FilterData" localSheetId="1" hidden="1">tvx!$A$1:$Z$6</definedName>
    <definedName name="Z_EC76CF6D_93AF_4D64_AD7D_439A93EA715B_.wvu.FilterData" localSheetId="1" hidden="1">tvx!$A$1:$Z$6</definedName>
    <definedName name="Z_EC801ECC_7D97_4F05_BAA6_C4BFBA446480_.wvu.FilterData" localSheetId="1" hidden="1">tvx!$A$1:$Z$8</definedName>
    <definedName name="Z_ECD8A3A2_198F_4306_8F1F_9316C20F8AA2_.wvu.FilterData" localSheetId="1" hidden="1">tvx!$A$1:$Z$6</definedName>
    <definedName name="Z_ECD8DEF1_ED70_4BC8_A2F5_AE61B3D3E880_.wvu.FilterData" localSheetId="1" hidden="1">tvx!$A$1:$Z$6</definedName>
    <definedName name="Z_ECDD3171_19FD_4C29_A65B_A2E9BB92205D_.wvu.FilterData" localSheetId="1" hidden="1">tvx!$A$1:$Z$6</definedName>
    <definedName name="Z_ED96BEE8_EC8A_433F_9A8B_2AF9C0B97D69_.wvu.FilterData" localSheetId="1" hidden="1">tvx!$A$1:$Z$6</definedName>
    <definedName name="Z_EE15FDE2_9FB3_4C0A_9386_8067E550A3C8_.wvu.FilterData" localSheetId="1" hidden="1">tvx!$A$1:$Z$6</definedName>
    <definedName name="Z_EE5A3B82_4F2F_4890_81F3_6BE81012FE36_.wvu.FilterData" localSheetId="1" hidden="1">tvx!$A$1:$Z$8</definedName>
    <definedName name="Z_EE817248_59EB_469D_B9E8_DA0A87E9B2CA_.wvu.FilterData" localSheetId="2" hidden="1">listecoll!$A$1:$J$245</definedName>
    <definedName name="Z_EEB41453_92FD_440E_AF28_FE01D54282F9_.wvu.FilterData" localSheetId="1" hidden="1">tvx!$A$1:$Z$6</definedName>
    <definedName name="Z_EED268B4_DA48_4DD6_926B_4F1C2B1139DD_.wvu.FilterData" localSheetId="1" hidden="1">tvx!$A$1:$Z$6</definedName>
    <definedName name="Z_EEF67E28_5049_43D6_B97B_17127173617C_.wvu.FilterData" localSheetId="1" hidden="1">tvx!$A$1:$Z$7</definedName>
    <definedName name="Z_EF004455_6F79_47E6_9C3E_E78658F8AA60_.wvu.FilterData" localSheetId="1" hidden="1">tvx!$A$1:$Z$7</definedName>
    <definedName name="Z_F0647B66_81AC_46CC_AB77_AF44F8B08EF0_.wvu.FilterData" localSheetId="1" hidden="1">tvx!$A$1:$Z$6</definedName>
    <definedName name="Z_F0680B41_286F_48CB_BD31_1952DAB8ABB2_.wvu.FilterData" localSheetId="1" hidden="1">tvx!$A$1:$Z$7</definedName>
    <definedName name="Z_F06CEC9A_725C_42E8_B7B7_F07EE4EDE147_.wvu.FilterData" localSheetId="1" hidden="1">tvx!$A$1:$Z$6</definedName>
    <definedName name="Z_F0973718_4D97_471C_966F_6128487778CE_.wvu.FilterData" localSheetId="1" hidden="1">tvx!$A$1:$Z$6</definedName>
    <definedName name="Z_F0BCACAE_4510_48AB_A621_C07A9BB46CBF_.wvu.FilterData" localSheetId="1" hidden="1">tvx!$A$1:$Z$6</definedName>
    <definedName name="Z_F0FC482D_2886_4159_8D98_F8A219019309_.wvu.FilterData" localSheetId="1" hidden="1">tvx!$A$1:$Z$7</definedName>
    <definedName name="Z_F153F9AB_B4EC_4697_A367_E0B66931AA5D_.wvu.FilterData" localSheetId="1" hidden="1">tvx!$A$1:$Z$6</definedName>
    <definedName name="Z_F177FA14_3EDE_4672_8466_7071B11BCA58_.wvu.FilterData" localSheetId="1" hidden="1">tvx!$A$1:$Z$6</definedName>
    <definedName name="Z_F18D57B8_7FE7_4B16_9F48_B3F0EF73A35E_.wvu.FilterData" localSheetId="1" hidden="1">tvx!$A$1:$Z$8</definedName>
    <definedName name="Z_F1C0FD5B_311D_479D_963A_C93FAFC42F99_.wvu.Cols" localSheetId="1" hidden="1">tvx!#REF!,tvx!$H:$I,tvx!$K:$K,tvx!$O:$O</definedName>
    <definedName name="Z_F1C0FD5B_311D_479D_963A_C93FAFC42F99_.wvu.FilterData" localSheetId="2" hidden="1">listecoll!$A$1:$J$246</definedName>
    <definedName name="Z_F1C0FD5B_311D_479D_963A_C93FAFC42F99_.wvu.FilterData" localSheetId="1" hidden="1">tvx!$A$1:$Z$6</definedName>
    <definedName name="Z_F1C0FD5B_311D_479D_963A_C93FAFC42F99_.wvu.PrintArea" localSheetId="1" hidden="1">tvx!$A$1:$Q$7</definedName>
    <definedName name="Z_F1F4A2F7_16BC_4247_959B_3A45F200B401_.wvu.FilterData" localSheetId="1" hidden="1">tvx!$A$1:$Z$6</definedName>
    <definedName name="Z_F1FAB551_F6DA_4046_A1DD_8EA92109F0F9_.wvu.FilterData" localSheetId="1" hidden="1">tvx!$A$1:$Z$8</definedName>
    <definedName name="Z_F2148291_2A02_460C_9152_1AA5E73F35BE_.wvu.FilterData" localSheetId="1" hidden="1">tvx!$A$1:$Z$7</definedName>
    <definedName name="Z_F2CC74C2_CE79_453E_BE52_5E6AF16945F2_.wvu.FilterData" localSheetId="1" hidden="1">tvx!$A$1:$Z$8</definedName>
    <definedName name="Z_F37BFFFF_F7A1_469A_BAC6_DB174CC2145B_.wvu.FilterData" localSheetId="1" hidden="1">tvx!$A$1:$Z$8</definedName>
    <definedName name="Z_F3E81340_7F73_400C_8602_BB939E62B444_.wvu.FilterData" localSheetId="1" hidden="1">tvx!$A$1:$Z$7</definedName>
    <definedName name="Z_F46CBBE7_AA43_41AC_8E35_1CE3014FA298_.wvu.FilterData" localSheetId="1" hidden="1">tvx!$A$1:$Z$6</definedName>
    <definedName name="Z_F4DDDC7A_7A7F_4ACF_AA05_688CF7C919CF_.wvu.FilterData" localSheetId="1" hidden="1">tvx!$A$1:$Z$7</definedName>
    <definedName name="Z_F4F2ACD5_8B12_4032_A0DF_AF5B54131028_.wvu.FilterData" localSheetId="1" hidden="1">tvx!$A$1:$Z$6</definedName>
    <definedName name="Z_F4F4052A_B398_42F2_A1EB_A37F93C85C39_.wvu.FilterData" localSheetId="1" hidden="1">tvx!$A$1:$Z$7</definedName>
    <definedName name="Z_F4F90EA1_062F_46C0_9EC7_78B4020B958C_.wvu.FilterData" localSheetId="1" hidden="1">tvx!$A$1:$Z$6</definedName>
    <definedName name="Z_F50F5B66_487F_4A2A_B403_C11E73BAB517_.wvu.FilterData" localSheetId="1" hidden="1">tvx!$A$1:$Z$6</definedName>
    <definedName name="Z_F511AC79_AA42_4604_A883_EB7363F0C878_.wvu.FilterData" localSheetId="1" hidden="1">tvx!$A$1:$Z$6</definedName>
    <definedName name="Z_F518EF03_D5CA_42E9_8CB3_6C7BE50C3392_.wvu.FilterData" localSheetId="1" hidden="1">tvx!$A$1:$Z$7</definedName>
    <definedName name="Z_F55B9053_EF4C_4F71_B76F_321EFD45DA27_.wvu.FilterData" localSheetId="1" hidden="1">tvx!$A$1:$Z$8</definedName>
    <definedName name="Z_F5FB4E25_A6A0_4EA9_A08E_33D8D21731A9_.wvu.FilterData" localSheetId="1" hidden="1">tvx!$A$1:$Z$6</definedName>
    <definedName name="Z_F6D22B2F_3732_45D1_97C2_042DD3044318_.wvu.FilterData" localSheetId="1" hidden="1">tvx!$A$1:$Z$6</definedName>
    <definedName name="Z_F6FB30B3_84CF_4626_9085_0A40252A86DB_.wvu.FilterData" localSheetId="1" hidden="1">tvx!$A$1:$Z$6</definedName>
    <definedName name="Z_F706211B_4BB0_4C1C_8359_615F778E745E_.wvu.FilterData" localSheetId="1" hidden="1">tvx!$A$1:$Z$7</definedName>
    <definedName name="Z_F738A735_926E_4561_884F_8642864285A0_.wvu.FilterData" localSheetId="1" hidden="1">tvx!$A$1:$Z$6</definedName>
    <definedName name="Z_F7A28C41_2D3E_484C_B6EA_2DEEA4D1F94B_.wvu.FilterData" localSheetId="1" hidden="1">tvx!$A$1:$Z$6</definedName>
    <definedName name="Z_F7CDBB85_738E_42E0_9255_2AD332122DED_.wvu.FilterData" localSheetId="1" hidden="1">tvx!$A$1:$Z$6</definedName>
    <definedName name="Z_F7F7A569_9F4A_4385_9934_A90C13B4BC21_.wvu.FilterData" localSheetId="1" hidden="1">tvx!$A$1:$Z$6</definedName>
    <definedName name="Z_F824CBFC_8A7C_4A91_9717_E80AAD95143C_.wvu.Cols" localSheetId="1" hidden="1">tvx!#REF!,tvx!$H:$I,tvx!$O:$O</definedName>
    <definedName name="Z_F824CBFC_8A7C_4A91_9717_E80AAD95143C_.wvu.FilterData" localSheetId="2" hidden="1">listecoll!$A$1:$J$246</definedName>
    <definedName name="Z_F824CBFC_8A7C_4A91_9717_E80AAD95143C_.wvu.FilterData" localSheetId="1" hidden="1">tvx!$A$1:$Z$7</definedName>
    <definedName name="Z_F824CBFC_8A7C_4A91_9717_E80AAD95143C_.wvu.PrintArea" localSheetId="1" hidden="1">tvx!$A$1:$Q$7</definedName>
    <definedName name="Z_F829819F_7F28_4B34_B04A_ED56DAAEEBF8_.wvu.FilterData" localSheetId="2" hidden="1">listecoll!$A$1:$J$245</definedName>
    <definedName name="Z_F829819F_7F28_4B34_B04A_ED56DAAEEBF8_.wvu.FilterData" localSheetId="1" hidden="1">tvx!$A$1:$Z$6</definedName>
    <definedName name="Z_F8CE123E_E882_460A_AD26_47EECAB60847_.wvu.FilterData" localSheetId="1" hidden="1">tvx!$A$1:$Z$6</definedName>
    <definedName name="Z_F8CE691A_1E07_4F40_9DD7_B24807F6102A_.wvu.FilterData" localSheetId="1" hidden="1">tvx!$A$1:$Z$6</definedName>
    <definedName name="Z_F90E7D61_0CC2_47DB_B2F2_E7136222F70D_.wvu.FilterData" localSheetId="1" hidden="1">tvx!$A$1:$Z$6</definedName>
    <definedName name="Z_F915DE99_686E_4F1A_B955_7EE69C399588_.wvu.FilterData" localSheetId="1" hidden="1">tvx!$A$1:$Z$6</definedName>
    <definedName name="Z_F96D705E_7CBF_4CF9_89AC_9BAE0286E7FC_.wvu.FilterData" localSheetId="1" hidden="1">tvx!$A$1:$Z$7</definedName>
    <definedName name="Z_F9786159_07D9_477E_AF3D_C27C6FABE966_.wvu.FilterData" localSheetId="1" hidden="1">tvx!$A$1:$Z$7</definedName>
    <definedName name="Z_F97EFA25_CB64_4304_9D7A_62DF182EE2D2_.wvu.FilterData" localSheetId="1" hidden="1">tvx!$A$1:$Z$7</definedName>
    <definedName name="Z_FA27EF21_4DDB_48D9_A948_6B2AF68F4DF0_.wvu.FilterData" localSheetId="1" hidden="1">tvx!$A$1:$Z$6</definedName>
    <definedName name="Z_FA896485_3A20_462E_883C_BF7FB671AE70_.wvu.FilterData" localSheetId="1" hidden="1">tvx!$A$1:$Z$6</definedName>
    <definedName name="Z_FADB9C80_F6A1_4EEF_B270_32878605921D_.wvu.FilterData" localSheetId="1" hidden="1">tvx!$A$1:$Z$7</definedName>
    <definedName name="Z_FB0FB531_FE73_4E31_AA00_29B428B162D5_.wvu.FilterData" localSheetId="1" hidden="1">tvx!$A$1:$Z$6</definedName>
    <definedName name="Z_FB48B075_EFCF_4790_A858_6ABE7717CB42_.wvu.FilterData" localSheetId="1" hidden="1">tvx!$A$1:$Z$6</definedName>
    <definedName name="Z_FB6E38D4_9087_4972_8A0A_A34B6E5256C8_.wvu.FilterData" localSheetId="1" hidden="1">tvx!$A$1:$Z$6</definedName>
    <definedName name="Z_FBD3DE86_A68B_42B5_A43C_913431E61712_.wvu.FilterData" localSheetId="1" hidden="1">tvx!$A$1:$Z$6</definedName>
    <definedName name="Z_FC1E0A01_E419_4A96_BFB0_AB9989C59252_.wvu.FilterData" localSheetId="1" hidden="1">tvx!$A$1:$Z$6</definedName>
    <definedName name="Z_FC1E4B0B_7FE1_4D08_A181_07C04D21CDBC_.wvu.FilterData" localSheetId="1" hidden="1">tvx!$A$1:$Z$6</definedName>
    <definedName name="Z_FC4B0DCD_E6B7_403C_A09A_1EDCBEF68EFA_.wvu.FilterData" localSheetId="1" hidden="1">tvx!$A$1:$Z$8</definedName>
    <definedName name="Z_FC69A9A1_BEEA_4AC9_A3A3_F36ADBC62310_.wvu.FilterData" localSheetId="1" hidden="1">tvx!$A$1:$Z$6</definedName>
    <definedName name="Z_FCCC3382_FB3F_4BC4_B435_60115B97859F_.wvu.FilterData" localSheetId="1" hidden="1">tvx!$A$1:$Z$6</definedName>
    <definedName name="Z_FCD460A0_C2A5_4A70_A9E8_94BD9230B640_.wvu.FilterData" localSheetId="2" hidden="1">listecoll!$A$1:$J$246</definedName>
    <definedName name="Z_FCD460A0_C2A5_4A70_A9E8_94BD9230B640_.wvu.FilterData" localSheetId="1" hidden="1">tvx!$A$1:$Z$6</definedName>
    <definedName name="Z_FCD76A6A_43BB_4CF1_A772_D7799B12AA4E_.wvu.FilterData" localSheetId="1" hidden="1">tvx!$A$1:$Z$6</definedName>
    <definedName name="Z_FCDBE74D_392E_45F0_94BE_AA9A05BC0DB8_.wvu.FilterData" localSheetId="1" hidden="1">tvx!$A$1:$Z$6</definedName>
    <definedName name="Z_FD485CD9_8034_483D_A0D0_747969DF1083_.wvu.FilterData" localSheetId="1" hidden="1">tvx!$A$1:$Z$8</definedName>
    <definedName name="Z_FD553EE3_77EE_424C_87BF_3811BB73B0FF_.wvu.FilterData" localSheetId="1" hidden="1">tvx!$A$1:$Z$7</definedName>
    <definedName name="Z_FD7BC1FE_13FD_4C50_897F_7767A7951847_.wvu.FilterData" localSheetId="1" hidden="1">tvx!$A$1:$Z$6</definedName>
    <definedName name="Z_FE7845FF_1359_47DC_8F3A_0CA4C96AFDD5_.wvu.FilterData" localSheetId="1" hidden="1">tvx!$A$1:$Z$7</definedName>
    <definedName name="Z_FEC08C10_E807_4918_A54C_BD3A6D2FFDFF_.wvu.FilterData" localSheetId="1" hidden="1">tvx!$A$1:$Z$6</definedName>
    <definedName name="Z_FF07B7E0_F7EE_42DE_A1AE_88A3548D1C61_.wvu.FilterData" localSheetId="1" hidden="1">tvx!$A$1:$Z$6</definedName>
    <definedName name="Z_FF11341B_9966_4B58_A816_B1D6EE341BD2_.wvu.FilterData" localSheetId="1" hidden="1">tvx!$A$1:$Z$7</definedName>
    <definedName name="Z_FF4E610F_E4A9_4987_B38C_C646FD311091_.wvu.FilterData" localSheetId="1" hidden="1">tvx!$A$1:$Z$6</definedName>
    <definedName name="Z_FFCA87AA_AE06_4749_9670_12134C9204ED_.wvu.FilterData" localSheetId="2" hidden="1">listecoll!$A$1:$J$245</definedName>
    <definedName name="Z_FFCA87AA_AE06_4749_9670_12134C9204ED_.wvu.FilterData" localSheetId="1" hidden="1">tvx!$A$1:$Z$7</definedName>
    <definedName name="Z_FFE9EA3F_A460_473B_862F_8A827D53FE1F_.wvu.FilterData" localSheetId="1" hidden="1">tvx!$A$1:$Z$6</definedName>
    <definedName name="_xlnm.Print_Area" localSheetId="1">tvx!$A$1:$Q$7</definedName>
  </definedNames>
  <calcPr calcId="191028"/>
  <customWorkbookViews>
    <customWorkbookView name="Charles Onillon - Affichage personnalisé" guid="{1F739B2D-766D-4BAA-AE55-3E1D49C0B2A9}" mergeInterval="0" personalView="1" maximized="1" xWindow="-8" yWindow="-8" windowWidth="1936" windowHeight="1056" tabRatio="683" activeSheetId="1"/>
    <customWorkbookView name="Julien AGNONA - Affichage personnalisé" guid="{11DFD15B-54DA-4705-9386-2A9B00B4BE4A}" mergeInterval="0" personalView="1" maximized="1" xWindow="-8" yWindow="-8" windowWidth="1936" windowHeight="1056" activeSheetId="1"/>
    <customWorkbookView name="Florent CAILLE - Affichage personnalisé" guid="{F824CBFC-8A7C-4A91-9717-E80AAD95143C}" mergeInterval="0" personalView="1" maximized="1" xWindow="-8" yWindow="-8" windowWidth="1936" windowHeight="1056" activeSheetId="1"/>
    <customWorkbookView name="Steeven BOSGER - Affichage personnalisé" guid="{DAE5393B-2E4A-4D3E-9141-002FFEB6173E}" mergeInterval="0" personalView="1" maximized="1" xWindow="-9" yWindow="-9" windowWidth="1938" windowHeight="1048" tabRatio="598" activeSheetId="1"/>
    <customWorkbookView name="Cathy SERGEANT - Affichage personnalisé" guid="{4A0D4A9F-B88F-436D-B32C-9B10B8E96C76}" mergeInterval="0" personalView="1" maximized="1" xWindow="1672" yWindow="-38" windowWidth="1936" windowHeight="1056" activeSheetId="1"/>
    <customWorkbookView name="Marie-Alice DORLEANS - Affichage personnalisé" guid="{4293ED36-4693-405B-9730-75CCFF4BC093}" mergeInterval="0" personalView="1" maximized="1" xWindow="1912" yWindow="-8" windowWidth="1936" windowHeight="1056" activeSheetId="1"/>
    <customWorkbookView name="florent.fuscaldo - Affichage personnalisé" guid="{DEB20EC5-DEA2-4EBB-9596-B4333B4BB4A5}" mergeInterval="0" personalView="1" maximized="1" xWindow="1" yWindow="1" windowWidth="1362" windowHeight="538" activeSheetId="1"/>
    <customWorkbookView name="Sophie Georges - Affichage personnalisé" guid="{F1C0FD5B-311D-479D-963A-C93FAFC42F99}" mergeInterval="0" personalView="1" maximized="1" xWindow="1912" yWindow="-8" windowWidth="1936" windowHeight="1056" activeSheetId="1"/>
    <customWorkbookView name="Steven SEMIAO - Affichage personnalisé" guid="{67054933-0940-4CF8-BDA1-D335791E8B9A}" mergeInterval="0" personalView="1" maximized="1" xWindow="-8" yWindow="-8" windowWidth="1936" windowHeight="1056" tabRatio="683" activeSheetId="1"/>
    <customWorkbookView name="Florent FUSCALDO - Affichage personnalisé" guid="{93990528-E475-408B-8361-23848287255A}" mergeInterval="0" personalView="1" maximized="1" xWindow="1912" yWindow="-8" windowWidth="1696" windowHeight="1026" activeSheetId="1"/>
    <customWorkbookView name="Marvin ENNISON-AFFUL - Affichage personnalisé" guid="{C65BA6AD-943E-40FB-8FC2-4D8C12333D4F}" mergeInterval="0" personalView="1" maximized="1" xWindow="-8" yWindow="-8" windowWidth="1936" windowHeight="1056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2" i="1" l="1"/>
  <c r="T3" i="1"/>
  <c r="T4" i="1"/>
  <c r="T5" i="1"/>
  <c r="T6" i="1"/>
  <c r="C9" i="6" l="1"/>
  <c r="F13" i="6"/>
  <c r="C20" i="6" l="1"/>
  <c r="B16" i="6"/>
  <c r="B19" i="6"/>
  <c r="C19" i="6"/>
  <c r="F20" i="6"/>
  <c r="B20" i="6"/>
  <c r="E29" i="6"/>
  <c r="E19" i="6"/>
  <c r="E24" i="6"/>
  <c r="B15" i="6"/>
  <c r="X2" i="1"/>
  <c r="X3" i="1"/>
  <c r="X6" i="1"/>
  <c r="E20" i="6"/>
  <c r="R2" i="1"/>
  <c r="R3" i="1"/>
  <c r="R4" i="1"/>
  <c r="R5" i="1"/>
  <c r="R6" i="1"/>
  <c r="O2" i="1"/>
  <c r="O3" i="1"/>
  <c r="O4" i="1"/>
  <c r="O5" i="1"/>
  <c r="O6" i="1"/>
  <c r="D20" i="6"/>
  <c r="H2" i="1"/>
  <c r="I2" i="1" s="1"/>
  <c r="H4" i="1"/>
  <c r="I4" i="1" s="1"/>
  <c r="H5" i="1"/>
  <c r="I5" i="1" s="1"/>
  <c r="H6" i="1"/>
  <c r="I6" i="1" s="1"/>
  <c r="F19" i="6" l="1"/>
  <c r="E27" i="6"/>
  <c r="E25" i="6"/>
  <c r="D19" i="6"/>
  <c r="K6" i="1"/>
  <c r="M6" i="1" s="1"/>
  <c r="U6" i="1" s="1"/>
  <c r="E26" i="6" l="1"/>
  <c r="E28" i="6" l="1"/>
  <c r="E30" i="6" l="1"/>
  <c r="K4" i="1" l="1"/>
  <c r="M4" i="1" s="1"/>
  <c r="K2" i="1"/>
  <c r="M2" i="1" s="1"/>
  <c r="U2" i="1" s="1"/>
  <c r="K5" i="1"/>
  <c r="M5" i="1" s="1"/>
  <c r="D7" i="1"/>
  <c r="U4" i="1" l="1"/>
  <c r="X4" i="1"/>
  <c r="U5" i="1"/>
  <c r="X5" i="1"/>
  <c r="V7" i="1" l="1"/>
  <c r="J7" i="1" l="1"/>
  <c r="B7" i="1" l="1"/>
  <c r="L7" i="1"/>
  <c r="H3" i="1"/>
  <c r="I3" i="1" s="1"/>
  <c r="G7" i="1"/>
  <c r="K3" i="1" l="1"/>
  <c r="M3" i="1" s="1"/>
  <c r="M7" i="1" l="1"/>
  <c r="U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Julien AGNONA</author>
    <author>Steven SEMIAO</author>
  </authors>
  <commentList>
    <comment ref="L1" authorId="0" shapeId="0" xr:uid="{BB5E2DDF-D6BC-4404-931E-7A3CD6C6DF11}">
      <text>
        <r>
          <rPr>
            <b/>
            <sz val="9"/>
            <color indexed="81"/>
            <rFont val="Tahoma"/>
            <family val="2"/>
          </rPr>
          <t>Julien AGNONA:</t>
        </r>
        <r>
          <rPr>
            <sz val="9"/>
            <color indexed="81"/>
            <rFont val="Tahoma"/>
            <family val="2"/>
          </rPr>
          <t xml:space="preserve">
saisie manuelle 0,16 ou 0,20</t>
        </r>
      </text>
    </comment>
    <comment ref="J4" authorId="1" shapeId="0" xr:uid="{B742CF86-5C60-4741-8997-6929076D61B6}">
      <text>
        <r>
          <rPr>
            <b/>
            <sz val="9"/>
            <color indexed="81"/>
            <rFont val="Tahoma"/>
            <family val="2"/>
          </rPr>
          <t>Steven SEMIAO:</t>
        </r>
        <r>
          <rPr>
            <sz val="9"/>
            <color indexed="81"/>
            <rFont val="Tahoma"/>
            <family val="2"/>
          </rPr>
          <t xml:space="preserve">
initial : 393,7</t>
        </r>
      </text>
    </comment>
    <comment ref="J5" authorId="1" shapeId="0" xr:uid="{10640E12-748B-4F3D-8CD2-95D6E58F1618}">
      <text>
        <r>
          <rPr>
            <b/>
            <sz val="9"/>
            <color indexed="81"/>
            <rFont val="Tahoma"/>
            <family val="2"/>
          </rPr>
          <t>Steven SEMIAO:</t>
        </r>
        <r>
          <rPr>
            <sz val="9"/>
            <color indexed="81"/>
            <rFont val="Tahoma"/>
            <family val="2"/>
          </rPr>
          <t xml:space="preserve">
initial : 789,24€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Julien AGNONA</author>
    <author>tc={9EAE8490-68DC-492E-90FB-E8F7851FFCE8}</author>
  </authors>
  <commentList>
    <comment ref="K9" authorId="0" shapeId="0" xr:uid="{CC92FD29-C341-45A6-BE7F-2B842F09F5A6}">
      <text>
        <r>
          <rPr>
            <b/>
            <sz val="9"/>
            <color indexed="81"/>
            <rFont val="Tahoma"/>
            <family val="2"/>
          </rPr>
          <t>Julien AGNONA:</t>
        </r>
        <r>
          <rPr>
            <sz val="9"/>
            <color indexed="81"/>
            <rFont val="Tahoma"/>
            <family val="2"/>
          </rPr>
          <t xml:space="preserve">
si luminaire avec lampe led</t>
        </r>
      </text>
    </comment>
    <comment ref="K10" authorId="1" shapeId="0" xr:uid="{9EAE8490-68DC-492E-90FB-E8F7851FFCE8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si luminaire lampe standard</t>
        </r>
      </text>
    </comment>
  </commentList>
</comments>
</file>

<file path=xl/sharedStrings.xml><?xml version="1.0" encoding="utf-8"?>
<sst xmlns="http://schemas.openxmlformats.org/spreadsheetml/2006/main" count="2134" uniqueCount="658">
  <si>
    <t>Nom de l'entreprise</t>
  </si>
  <si>
    <t>Nom complet de l'entreprise</t>
  </si>
  <si>
    <t>Adresse Ent</t>
  </si>
  <si>
    <t>C.P.</t>
  </si>
  <si>
    <t>Siret N°</t>
  </si>
  <si>
    <t>Téléphone</t>
  </si>
  <si>
    <t>N°Dossier</t>
  </si>
  <si>
    <t>Année de marché</t>
  </si>
  <si>
    <t>Date demande</t>
  </si>
  <si>
    <t>Collectivité</t>
  </si>
  <si>
    <t>Insee comptable</t>
  </si>
  <si>
    <t>Lieu dit</t>
  </si>
  <si>
    <t>Type d'anomalie</t>
  </si>
  <si>
    <t>BPU 'ht'</t>
  </si>
  <si>
    <t>BPU ht + TP12c</t>
  </si>
  <si>
    <t>BPU ht + TP12c + ent</t>
  </si>
  <si>
    <t>HB 'ht'</t>
  </si>
  <si>
    <t>BPU+HB 'ht'</t>
  </si>
  <si>
    <t>Eco-contrib</t>
  </si>
  <si>
    <t>TOTAL BPU+HB TTC</t>
  </si>
  <si>
    <t>Info (Imputation)</t>
  </si>
  <si>
    <t>Imputation</t>
  </si>
  <si>
    <t>Date de mise à disposition</t>
  </si>
  <si>
    <t>Régime MO urbain/rural</t>
  </si>
  <si>
    <t>Date création BC</t>
  </si>
  <si>
    <t>Délai d'éxecution</t>
  </si>
  <si>
    <t>Exercice</t>
  </si>
  <si>
    <t>N° Dossier</t>
  </si>
  <si>
    <t>N° du Bon de Commande</t>
  </si>
  <si>
    <t>info engagement</t>
  </si>
  <si>
    <t>Engagement initial Ent.TTC</t>
  </si>
  <si>
    <t>Date engagement complémentaire</t>
  </si>
  <si>
    <t>Engagement Complémentaire TTC</t>
  </si>
  <si>
    <t>BC envoyé Ent</t>
  </si>
  <si>
    <t>Etat envoyé "Ent" le</t>
  </si>
  <si>
    <t>121-001</t>
  </si>
  <si>
    <t>SAINT-LYPHARD</t>
  </si>
  <si>
    <t>Annulé</t>
  </si>
  <si>
    <t>121-002</t>
  </si>
  <si>
    <t>Devis en attente</t>
  </si>
  <si>
    <t>121-003</t>
  </si>
  <si>
    <t>MALVILLE</t>
  </si>
  <si>
    <t xml:space="preserve">Ensemble de la commune / Armoires 089A010 - 089A025 - 089A026 </t>
  </si>
  <si>
    <t>Devis pour le remplacement de 3 horloges par des AS4.</t>
  </si>
  <si>
    <t>invest avec M.A.D</t>
  </si>
  <si>
    <t>Devis transmis</t>
  </si>
  <si>
    <t>121-004</t>
  </si>
  <si>
    <t>MONTOIR-DE-BRETAGNE</t>
  </si>
  <si>
    <t>Rue Aristide Briand / Ensemble 103_1A</t>
  </si>
  <si>
    <t>Devis pour le déplacement de l'ensemble suite à la demande de la commune.</t>
  </si>
  <si>
    <t>fonct avec M.A.D</t>
  </si>
  <si>
    <t>121-005</t>
  </si>
  <si>
    <t>TRIGNAC</t>
  </si>
  <si>
    <t>BATZ-SUR-MER</t>
  </si>
  <si>
    <t>SAINT-MALO-DE-GUERSAC</t>
  </si>
  <si>
    <t>LE POULIGUEN</t>
  </si>
  <si>
    <t>ASSERAC</t>
  </si>
  <si>
    <t>Devis à contrôler</t>
  </si>
  <si>
    <t>Rue de quiobert / Mât 010_612A</t>
  </si>
  <si>
    <t>Devis pour le remplacement du mât 010_612 suite à l'intervention</t>
  </si>
  <si>
    <t>Tvx en cours</t>
  </si>
  <si>
    <t>3 mois</t>
  </si>
  <si>
    <t>TS019</t>
  </si>
  <si>
    <t>Gr Grande rue / Foyer 010_188A</t>
  </si>
  <si>
    <t>Devis pour le remplacement du foyer 010_188A suite a l'intervention.</t>
  </si>
  <si>
    <t>2 mois</t>
  </si>
  <si>
    <t>TS012</t>
  </si>
  <si>
    <t>PONTCHATEAU</t>
  </si>
  <si>
    <t>Lot1</t>
  </si>
  <si>
    <t>Route de prinquiau St Roch / Tronçon 129_703 à 129_704</t>
  </si>
  <si>
    <t>Devis pour le remplacement suite à la coupure du câble par le PBA.</t>
  </si>
  <si>
    <t>LE TEMPLE-DE-BRETAGNE</t>
  </si>
  <si>
    <t>LAVAU-SUR-LOIRE</t>
  </si>
  <si>
    <t xml:space="preserve"> </t>
  </si>
  <si>
    <t>HERBIGNAC</t>
  </si>
  <si>
    <t>CAMPBON</t>
  </si>
  <si>
    <t>Terminé</t>
  </si>
  <si>
    <t>LA CHAPELLE-DES-MARAIS</t>
  </si>
  <si>
    <t>BOUEE</t>
  </si>
  <si>
    <t>CC DU PAYS DE PONT-CHATEAU ET ST GILDAS DES BOIS</t>
  </si>
  <si>
    <t>SAINTE-REINE-DE-BRETAGNE</t>
  </si>
  <si>
    <t>TS001</t>
  </si>
  <si>
    <t>fonct sans M.A.D</t>
  </si>
  <si>
    <t>SAINT-ETIENNE-DE-MONTLUC</t>
  </si>
  <si>
    <t>TS015</t>
  </si>
  <si>
    <t>SEVERAC</t>
  </si>
  <si>
    <t>LA CHAPELLE-LAUNAY</t>
  </si>
  <si>
    <t>GUENROUET</t>
  </si>
  <si>
    <t>TS054</t>
  </si>
  <si>
    <t>QUILLY</t>
  </si>
  <si>
    <t>CROSSAC</t>
  </si>
  <si>
    <t>SAINTE-ANNE-SUR-BRIVET</t>
  </si>
  <si>
    <t>collectivité</t>
  </si>
  <si>
    <t>code insee et CC</t>
  </si>
  <si>
    <t>Lot_2021</t>
  </si>
  <si>
    <t>N° Lot</t>
  </si>
  <si>
    <t>N° ancien Lot</t>
  </si>
  <si>
    <t>Référent sydela</t>
  </si>
  <si>
    <t>tri</t>
  </si>
  <si>
    <t>ABBARETZ</t>
  </si>
  <si>
    <t>44001</t>
  </si>
  <si>
    <t>Lot2</t>
  </si>
  <si>
    <t>LOT Nord-Centre</t>
  </si>
  <si>
    <t>LOTC</t>
  </si>
  <si>
    <t>Florent FUSCALDO</t>
  </si>
  <si>
    <t>rural</t>
  </si>
  <si>
    <t>AIGREFEUILLE-SUR-MAINE</t>
  </si>
  <si>
    <t>44002</t>
  </si>
  <si>
    <t>Lot4</t>
  </si>
  <si>
    <t>LOT Sud</t>
  </si>
  <si>
    <t>LOTD</t>
  </si>
  <si>
    <t>Marvin ENNISON-AFFUL</t>
  </si>
  <si>
    <t>ANCENIS-SAINT-GEREON(@ANCENIS)</t>
  </si>
  <si>
    <t>44003</t>
  </si>
  <si>
    <t>Lot3</t>
  </si>
  <si>
    <t>LOT Est</t>
  </si>
  <si>
    <t>Charles ONILLON</t>
  </si>
  <si>
    <t>urbain</t>
  </si>
  <si>
    <t>ANCENIS-SAINT-GEREON(SAINT-GEREON)</t>
  </si>
  <si>
    <t>44160</t>
  </si>
  <si>
    <t>44006</t>
  </si>
  <si>
    <t>LOT Nord-Ouest</t>
  </si>
  <si>
    <t>LOTA</t>
  </si>
  <si>
    <t>Steven SEMIAO</t>
  </si>
  <si>
    <t>AVESSAC</t>
  </si>
  <si>
    <t>44007</t>
  </si>
  <si>
    <t>LOTB</t>
  </si>
  <si>
    <t>BASSE-GOULAINE</t>
  </si>
  <si>
    <t>44009</t>
  </si>
  <si>
    <t>NM</t>
  </si>
  <si>
    <t>sans objet</t>
  </si>
  <si>
    <t>44010</t>
  </si>
  <si>
    <t>BESNE</t>
  </si>
  <si>
    <t>44013</t>
  </si>
  <si>
    <t>BLAIN</t>
  </si>
  <si>
    <t>44015</t>
  </si>
  <si>
    <t>BOUAYE</t>
  </si>
  <si>
    <t>44018</t>
  </si>
  <si>
    <t>44019</t>
  </si>
  <si>
    <t>BOUGUENAIS</t>
  </si>
  <si>
    <t>44020</t>
  </si>
  <si>
    <t>BOUSSAY</t>
  </si>
  <si>
    <t>44022</t>
  </si>
  <si>
    <t>BOUVRON</t>
  </si>
  <si>
    <t>44023</t>
  </si>
  <si>
    <t>BRAINS</t>
  </si>
  <si>
    <t>44024</t>
  </si>
  <si>
    <t>44025</t>
  </si>
  <si>
    <t>CAP ATLANTIQUE</t>
  </si>
  <si>
    <t>901</t>
  </si>
  <si>
    <t>CARENE</t>
  </si>
  <si>
    <t>902</t>
  </si>
  <si>
    <t>CARQUEFOU</t>
  </si>
  <si>
    <t>44026</t>
  </si>
  <si>
    <t>CASSON</t>
  </si>
  <si>
    <t>44027</t>
  </si>
  <si>
    <t>CC CHATEAUBRIANT-DERVAL (CC DU CASTELBRIANTAIS)</t>
  </si>
  <si>
    <t>914</t>
  </si>
  <si>
    <t>CC CHATEAUBRIANT-DERVAL (CC DU SECTEUR DE DERVAL)</t>
  </si>
  <si>
    <t>917</t>
  </si>
  <si>
    <t>CC DE LA REGION DE BLAIN</t>
  </si>
  <si>
    <t>907</t>
  </si>
  <si>
    <t>CC DE NOZAY</t>
  </si>
  <si>
    <t>909</t>
  </si>
  <si>
    <t>CC D'ERDRE ET GESVRES</t>
  </si>
  <si>
    <t>905</t>
  </si>
  <si>
    <t>CC DU PAYS D'ANCENIS</t>
  </si>
  <si>
    <t>915</t>
  </si>
  <si>
    <t>911</t>
  </si>
  <si>
    <t>CC DU PAYS DE REDON</t>
  </si>
  <si>
    <t>916</t>
  </si>
  <si>
    <t>CC ESTUAIRE ET SILLON (CC CŒUR D'ESTUAIRE)</t>
  </si>
  <si>
    <t>903</t>
  </si>
  <si>
    <t>CC ESTUAIRE ET SILLON (CC LOIRE ET SILLON)</t>
  </si>
  <si>
    <t>920</t>
  </si>
  <si>
    <t>CC SEVRE ET LOIRE (@CC DE VALLET)</t>
  </si>
  <si>
    <t>913</t>
  </si>
  <si>
    <t>CC SEVRE ET LOIRE (CC LOIRE DIVATTE)</t>
  </si>
  <si>
    <t>919</t>
  </si>
  <si>
    <t>CC SUD ESTUAIRE</t>
  </si>
  <si>
    <t>922</t>
  </si>
  <si>
    <t>LOTE</t>
  </si>
  <si>
    <t>CC SUD RETZ ATLANTIQUE (CC DE LA REGION DE MACHECOUL)</t>
  </si>
  <si>
    <t>908</t>
  </si>
  <si>
    <t>CC SUD RETZ ATLANTIQUE (CC LOIRE ATLANTIQUE MERIDIONAL)</t>
  </si>
  <si>
    <t>918</t>
  </si>
  <si>
    <t>CHATEAUBRIANT</t>
  </si>
  <si>
    <t>44036</t>
  </si>
  <si>
    <t>CHATEAU-THEBAUD</t>
  </si>
  <si>
    <t>44037</t>
  </si>
  <si>
    <t>CHAUMES-EN-RETZ (@ARTHON-EN-RETZ)</t>
  </si>
  <si>
    <t>44005</t>
  </si>
  <si>
    <t>CHAUMES-EN-RETZ (CHEMERE)</t>
  </si>
  <si>
    <t>44040</t>
  </si>
  <si>
    <t>CHAUVÉ</t>
  </si>
  <si>
    <t>44038</t>
  </si>
  <si>
    <t>CHEIX-EN-RETZ</t>
  </si>
  <si>
    <t>44039</t>
  </si>
  <si>
    <t>CLISSON</t>
  </si>
  <si>
    <t>44043</t>
  </si>
  <si>
    <t>CLISSON,SEVRE ET MAINE AGGLO (@CC SEVRE MAINE ET GOULAINE)</t>
  </si>
  <si>
    <t>921</t>
  </si>
  <si>
    <t>CLISSON,SEVRE ET MAINE AGGLO (CC DE LA VALLEE DE CLISSON)</t>
  </si>
  <si>
    <t>910</t>
  </si>
  <si>
    <t>CONQUEREUIL</t>
  </si>
  <si>
    <t>44044</t>
  </si>
  <si>
    <t>CORCOUE-SUR-LOGNE</t>
  </si>
  <si>
    <t>44156</t>
  </si>
  <si>
    <t>CORDEMAIS</t>
  </si>
  <si>
    <t>44045</t>
  </si>
  <si>
    <t>CORSEPT</t>
  </si>
  <si>
    <t>44046</t>
  </si>
  <si>
    <t>COUERON</t>
  </si>
  <si>
    <t>44047</t>
  </si>
  <si>
    <t>COUFFE</t>
  </si>
  <si>
    <t>44048</t>
  </si>
  <si>
    <t>44050</t>
  </si>
  <si>
    <t>CU NANTES</t>
  </si>
  <si>
    <t>923</t>
  </si>
  <si>
    <t>DERVAL</t>
  </si>
  <si>
    <t>44051</t>
  </si>
  <si>
    <t>DIVATTE-SUR-LOIRE (@LA CHAPELLE-BASSE-MER)</t>
  </si>
  <si>
    <t>44029</t>
  </si>
  <si>
    <t>DIVATTE-SUR-LOIRE (BARBECHAT)</t>
  </si>
  <si>
    <t>44008</t>
  </si>
  <si>
    <t>DONGES</t>
  </si>
  <si>
    <t>44052</t>
  </si>
  <si>
    <t>DREFFEAC</t>
  </si>
  <si>
    <t>44053</t>
  </si>
  <si>
    <t>ERBRAY</t>
  </si>
  <si>
    <t>44054</t>
  </si>
  <si>
    <t>FAY-DE-BRETAGNE</t>
  </si>
  <si>
    <t>44056</t>
  </si>
  <si>
    <t>FEGREAC</t>
  </si>
  <si>
    <t>44057</t>
  </si>
  <si>
    <t>FERCE</t>
  </si>
  <si>
    <t>44058</t>
  </si>
  <si>
    <t>FROSSAY</t>
  </si>
  <si>
    <t>44061</t>
  </si>
  <si>
    <t>GENESTON</t>
  </si>
  <si>
    <t>44223</t>
  </si>
  <si>
    <t>GETIGNE</t>
  </si>
  <si>
    <t>44063</t>
  </si>
  <si>
    <t>GORGES</t>
  </si>
  <si>
    <t>44064</t>
  </si>
  <si>
    <t>GRAND LIEU COMMUNAUTÉ</t>
  </si>
  <si>
    <t>906</t>
  </si>
  <si>
    <t>GRAND-AUVERNE</t>
  </si>
  <si>
    <t>44065</t>
  </si>
  <si>
    <t>GRANDCHAMP-DES-FONTAINES</t>
  </si>
  <si>
    <t>44066</t>
  </si>
  <si>
    <t>GUEMENE-PENFAO</t>
  </si>
  <si>
    <t>44067</t>
  </si>
  <si>
    <t>44068</t>
  </si>
  <si>
    <t>GUERANDE</t>
  </si>
  <si>
    <t>44069</t>
  </si>
  <si>
    <t>HAUTE-GOULAINE</t>
  </si>
  <si>
    <t>44071</t>
  </si>
  <si>
    <t>44072</t>
  </si>
  <si>
    <t>HERIC</t>
  </si>
  <si>
    <t>44073</t>
  </si>
  <si>
    <t>INDRE</t>
  </si>
  <si>
    <t>44074</t>
  </si>
  <si>
    <t>INGRANDES-LE FRESNE SUR LOIRE (LE FRESNE-SUR-LOIRE)</t>
  </si>
  <si>
    <t>44060</t>
  </si>
  <si>
    <t>ISSE</t>
  </si>
  <si>
    <t>44075</t>
  </si>
  <si>
    <t>JANS</t>
  </si>
  <si>
    <t>44076</t>
  </si>
  <si>
    <t>JOUE-SUR-ERDRE</t>
  </si>
  <si>
    <t>44077</t>
  </si>
  <si>
    <t>JUIGNE-DES-MOUTIERS</t>
  </si>
  <si>
    <t>44078</t>
  </si>
  <si>
    <t>LA BAULE-ESCOUBLAC</t>
  </si>
  <si>
    <t>44055</t>
  </si>
  <si>
    <t>HZ</t>
  </si>
  <si>
    <t>LA BERNERIE-EN-RETZ</t>
  </si>
  <si>
    <t>44012</t>
  </si>
  <si>
    <t>LA BOISSIERE-DU-DORE</t>
  </si>
  <si>
    <t>44016</t>
  </si>
  <si>
    <t>44030</t>
  </si>
  <si>
    <t>LA CHAPELLE-GLAIN</t>
  </si>
  <si>
    <t>44031</t>
  </si>
  <si>
    <t>LA CHAPELLE-HEULIN</t>
  </si>
  <si>
    <t>44032</t>
  </si>
  <si>
    <t>44033</t>
  </si>
  <si>
    <t>LA CHAPELLE-SUR-ERDRE</t>
  </si>
  <si>
    <t>44035</t>
  </si>
  <si>
    <t>LA CHEVALLERAIS</t>
  </si>
  <si>
    <t>44221</t>
  </si>
  <si>
    <t>LA CHEVROLIERE</t>
  </si>
  <si>
    <t>44041</t>
  </si>
  <si>
    <t>LA GRIGONNAIS</t>
  </si>
  <si>
    <t>44224</t>
  </si>
  <si>
    <t>LA HAYE-FOUASSIERE</t>
  </si>
  <si>
    <t>44070</t>
  </si>
  <si>
    <t>LA LIMOUZINIERE</t>
  </si>
  <si>
    <t>44083</t>
  </si>
  <si>
    <t>LA MARNE</t>
  </si>
  <si>
    <t>44090</t>
  </si>
  <si>
    <t>LA MEILLERAYE-DE-BRETAGNE</t>
  </si>
  <si>
    <t>44095</t>
  </si>
  <si>
    <t>LA MONTAGNE</t>
  </si>
  <si>
    <t>44101</t>
  </si>
  <si>
    <t>LA PLAINE-SUR-MER</t>
  </si>
  <si>
    <t>44126</t>
  </si>
  <si>
    <t>LA PLANCHE</t>
  </si>
  <si>
    <t>44127</t>
  </si>
  <si>
    <t>LA REGRIPPIERE</t>
  </si>
  <si>
    <t>44140</t>
  </si>
  <si>
    <t>LA REMAUDIERE</t>
  </si>
  <si>
    <t>44141</t>
  </si>
  <si>
    <t>LA ROCHE-BLANCHE</t>
  </si>
  <si>
    <t>44222</t>
  </si>
  <si>
    <t>LA TURBALLE</t>
  </si>
  <si>
    <t>44211</t>
  </si>
  <si>
    <t>44080</t>
  </si>
  <si>
    <t>LE BIGNON</t>
  </si>
  <si>
    <t>44014</t>
  </si>
  <si>
    <t>LE CELLIER</t>
  </si>
  <si>
    <t>44028</t>
  </si>
  <si>
    <t>LE CROISIC</t>
  </si>
  <si>
    <t>44049</t>
  </si>
  <si>
    <t>LE GAVRE</t>
  </si>
  <si>
    <t>44062</t>
  </si>
  <si>
    <t>LE LANDREAU</t>
  </si>
  <si>
    <t>44079</t>
  </si>
  <si>
    <t>LE LOROUX-BOTTEREAU</t>
  </si>
  <si>
    <t>44084</t>
  </si>
  <si>
    <t>LE PALLET</t>
  </si>
  <si>
    <t>44117</t>
  </si>
  <si>
    <t>LE PELLERIN</t>
  </si>
  <si>
    <t>44120</t>
  </si>
  <si>
    <t>LE PIN</t>
  </si>
  <si>
    <t>44124</t>
  </si>
  <si>
    <t>44135</t>
  </si>
  <si>
    <t>44203</t>
  </si>
  <si>
    <t>LEGE</t>
  </si>
  <si>
    <t>44081</t>
  </si>
  <si>
    <t>LES MOUTIERS-EN-RETZ</t>
  </si>
  <si>
    <t>44106</t>
  </si>
  <si>
    <t>LES SORINIERES</t>
  </si>
  <si>
    <t>44198</t>
  </si>
  <si>
    <t>LES TOUCHES</t>
  </si>
  <si>
    <t>44205</t>
  </si>
  <si>
    <t>LIGNE</t>
  </si>
  <si>
    <t>44082</t>
  </si>
  <si>
    <t>LOIREAUXENCE (@VARADES)</t>
  </si>
  <si>
    <t>44213</t>
  </si>
  <si>
    <t>LOIREAUXENCE (BELLIGNE)</t>
  </si>
  <si>
    <t>44011</t>
  </si>
  <si>
    <t>LOIREAUXENCE (LA CHAPELLE-SAINT-SAUVEUR)</t>
  </si>
  <si>
    <t>44034</t>
  </si>
  <si>
    <t>LOIREAUXENCE (LA ROUXIERE)</t>
  </si>
  <si>
    <t>44147</t>
  </si>
  <si>
    <t>LOUISFERT</t>
  </si>
  <si>
    <t>44085</t>
  </si>
  <si>
    <t>LUSANGER</t>
  </si>
  <si>
    <t>44086</t>
  </si>
  <si>
    <t>MACHECOUL-SAINT-MEME (MACHECOUL)</t>
  </si>
  <si>
    <t>44087</t>
  </si>
  <si>
    <t>MACHECOUL-SAINT-MEME (SAINT-MEME-LE-TENU)</t>
  </si>
  <si>
    <t>44181</t>
  </si>
  <si>
    <t>MAISDON-SUR-SEVRE</t>
  </si>
  <si>
    <t>44088</t>
  </si>
  <si>
    <t>44089</t>
  </si>
  <si>
    <t>MARSAC-SUR-DON</t>
  </si>
  <si>
    <t>44091</t>
  </si>
  <si>
    <t>MASSERAC</t>
  </si>
  <si>
    <t>44092</t>
  </si>
  <si>
    <t>MAUVES-SUR-LOIRE</t>
  </si>
  <si>
    <t>44094</t>
  </si>
  <si>
    <t>MESANGER</t>
  </si>
  <si>
    <t>44096</t>
  </si>
  <si>
    <t>MESQUER</t>
  </si>
  <si>
    <t>44097</t>
  </si>
  <si>
    <t>MISSILLAC</t>
  </si>
  <si>
    <t>44098</t>
  </si>
  <si>
    <t>MOISDON-LA-RIVIERE</t>
  </si>
  <si>
    <t>44099</t>
  </si>
  <si>
    <t>MONNIERES</t>
  </si>
  <si>
    <t>44100</t>
  </si>
  <si>
    <t>MONTBERT</t>
  </si>
  <si>
    <t>44102</t>
  </si>
  <si>
    <t>44103</t>
  </si>
  <si>
    <t>MONTRELAIS</t>
  </si>
  <si>
    <t>44104</t>
  </si>
  <si>
    <t>MOUAIS</t>
  </si>
  <si>
    <t>44105</t>
  </si>
  <si>
    <t>MOUZEIL</t>
  </si>
  <si>
    <t>44107</t>
  </si>
  <si>
    <t>MOUZILLON</t>
  </si>
  <si>
    <t>44108</t>
  </si>
  <si>
    <t>NANTES</t>
  </si>
  <si>
    <t>44109</t>
  </si>
  <si>
    <t>NORT-SUR-ERDRE</t>
  </si>
  <si>
    <t>44110</t>
  </si>
  <si>
    <t>NOTRE-DAME-DES-LANDES</t>
  </si>
  <si>
    <t>44111</t>
  </si>
  <si>
    <t>NOYAL-SUR-BRUTZ</t>
  </si>
  <si>
    <t>44112</t>
  </si>
  <si>
    <t>NOZAY</t>
  </si>
  <si>
    <t>44113</t>
  </si>
  <si>
    <t>ORVAULT</t>
  </si>
  <si>
    <t>44114</t>
  </si>
  <si>
    <t>OUDON</t>
  </si>
  <si>
    <t>44115</t>
  </si>
  <si>
    <t>PAIMBOEUF</t>
  </si>
  <si>
    <t>44116</t>
  </si>
  <si>
    <t>PANNECE</t>
  </si>
  <si>
    <t>44118</t>
  </si>
  <si>
    <t>PAULX</t>
  </si>
  <si>
    <t>44119</t>
  </si>
  <si>
    <t>PETIT-AUVERNE</t>
  </si>
  <si>
    <t>44121</t>
  </si>
  <si>
    <t>PETIT-MARS</t>
  </si>
  <si>
    <t>44122</t>
  </si>
  <si>
    <t>PIERRIC</t>
  </si>
  <si>
    <t>44123</t>
  </si>
  <si>
    <t>PIRIAC-SUR-MER</t>
  </si>
  <si>
    <t>44125</t>
  </si>
  <si>
    <t>PLESSE</t>
  </si>
  <si>
    <t>44128</t>
  </si>
  <si>
    <t>44129</t>
  </si>
  <si>
    <t>PONT-SAINT-MARTIN</t>
  </si>
  <si>
    <t>44130</t>
  </si>
  <si>
    <t>PORNIC</t>
  </si>
  <si>
    <t>44131</t>
  </si>
  <si>
    <t>PORNIC AGGLO PAYS DE RETZ (@CC DE PORNIC)</t>
  </si>
  <si>
    <t>912</t>
  </si>
  <si>
    <t>PORNIC AGGLO PAYS DE RETZ (CC CŒUR PAYS DE RETZ)</t>
  </si>
  <si>
    <t>904</t>
  </si>
  <si>
    <t>PORNICHET</t>
  </si>
  <si>
    <t>44132</t>
  </si>
  <si>
    <t>PORT-SAINT-PERE</t>
  </si>
  <si>
    <t>44133</t>
  </si>
  <si>
    <t>POUILLE-LES-COTEAUX</t>
  </si>
  <si>
    <t>44134</t>
  </si>
  <si>
    <t>PREFAILLES</t>
  </si>
  <si>
    <t>44136</t>
  </si>
  <si>
    <t>PRINQUIAU</t>
  </si>
  <si>
    <t>44137</t>
  </si>
  <si>
    <t>PUCEUL</t>
  </si>
  <si>
    <t>44138</t>
  </si>
  <si>
    <t>44139</t>
  </si>
  <si>
    <t>REMOUILLE</t>
  </si>
  <si>
    <t>44142</t>
  </si>
  <si>
    <t>REZE</t>
  </si>
  <si>
    <t>44143</t>
  </si>
  <si>
    <t>RIAILLE</t>
  </si>
  <si>
    <t>44144</t>
  </si>
  <si>
    <t>ROUANS</t>
  </si>
  <si>
    <t>44145</t>
  </si>
  <si>
    <t>ROUGE</t>
  </si>
  <si>
    <t>44146</t>
  </si>
  <si>
    <t>RUFFIGNE</t>
  </si>
  <si>
    <t>44148</t>
  </si>
  <si>
    <t>SAFFRE</t>
  </si>
  <si>
    <t>44149</t>
  </si>
  <si>
    <t>SAINT-AIGNAN-GRANDLIEU</t>
  </si>
  <si>
    <t>44150</t>
  </si>
  <si>
    <t>SAINT-ANDRE-DES-EAUX</t>
  </si>
  <si>
    <t>44151</t>
  </si>
  <si>
    <t>SAINT-AUBIN-DES-CHATEAUX</t>
  </si>
  <si>
    <t>44153</t>
  </si>
  <si>
    <t>SAINT-BREVIN-LES-PINS</t>
  </si>
  <si>
    <t>44154</t>
  </si>
  <si>
    <t>SAINT-COLOMBAN</t>
  </si>
  <si>
    <t>44155</t>
  </si>
  <si>
    <t>44152</t>
  </si>
  <si>
    <t>SAINTE-LUCE-SUR-LOIRE</t>
  </si>
  <si>
    <t>44172</t>
  </si>
  <si>
    <t>SAINTE-PAZANNE</t>
  </si>
  <si>
    <t>44186</t>
  </si>
  <si>
    <t>44189</t>
  </si>
  <si>
    <t>SAINT-ETIENNE-DE-MER-MORTE</t>
  </si>
  <si>
    <t>44157</t>
  </si>
  <si>
    <t>44158</t>
  </si>
  <si>
    <t>SAINT-FIACRE-SUR-MAINE</t>
  </si>
  <si>
    <t>44159</t>
  </si>
  <si>
    <t>SAINT-GILDAS-DES-BOIS</t>
  </si>
  <si>
    <t>44161</t>
  </si>
  <si>
    <t>SAINT-HERBLAIN</t>
  </si>
  <si>
    <t>44162</t>
  </si>
  <si>
    <t>SAINT-HILAIRE-DE-CHALEONS</t>
  </si>
  <si>
    <t>44164</t>
  </si>
  <si>
    <t>SAINT-HILAIRE-DE-CLISSON</t>
  </si>
  <si>
    <t>44165</t>
  </si>
  <si>
    <t>SAINT-JEAN-DE-BOISEAU</t>
  </si>
  <si>
    <t>44166</t>
  </si>
  <si>
    <t>SAINT-JOACHIM</t>
  </si>
  <si>
    <t>44168</t>
  </si>
  <si>
    <t>SAINT-JULIEN-DE-CONCELLES</t>
  </si>
  <si>
    <t>44169</t>
  </si>
  <si>
    <t>SAINT-JULIEN-DE-VOUVANTES</t>
  </si>
  <si>
    <t>44170</t>
  </si>
  <si>
    <t>SAINT-LEGER-LES-VIGNES</t>
  </si>
  <si>
    <t>44171</t>
  </si>
  <si>
    <t>SAINT-LUMINE-DE-CLISSON</t>
  </si>
  <si>
    <t>44173</t>
  </si>
  <si>
    <t>SAINT-LUMINE-DE-COUTAIS</t>
  </si>
  <si>
    <t>44174</t>
  </si>
  <si>
    <t>44175</t>
  </si>
  <si>
    <t>44176</t>
  </si>
  <si>
    <t>SAINT-MARS-DE-COUTAIS</t>
  </si>
  <si>
    <t>44178</t>
  </si>
  <si>
    <t>SAINT-MARS-DU-DESERT</t>
  </si>
  <si>
    <t>44179</t>
  </si>
  <si>
    <t>SAINT-MICHEL-CHEF-CHEF</t>
  </si>
  <si>
    <t>44182</t>
  </si>
  <si>
    <t>SAINT-MOLF</t>
  </si>
  <si>
    <t>44183</t>
  </si>
  <si>
    <t>SAINT-NAZAIRE</t>
  </si>
  <si>
    <t>44184</t>
  </si>
  <si>
    <t>SAINT-NICOLAS-DE-REDON</t>
  </si>
  <si>
    <t>44185</t>
  </si>
  <si>
    <t>SAINT-PERE-EN-RETZ</t>
  </si>
  <si>
    <t>44187</t>
  </si>
  <si>
    <t>SAINT-PHILBERT-DE-GRAND-LIEU</t>
  </si>
  <si>
    <t>44188</t>
  </si>
  <si>
    <t>SAINT-SEBASTIEN-SUR-LOIRE</t>
  </si>
  <si>
    <t>44190</t>
  </si>
  <si>
    <t>SAINT-VIAUD</t>
  </si>
  <si>
    <t>44192</t>
  </si>
  <si>
    <t>SAINT-VINCENT-DES-LANDES</t>
  </si>
  <si>
    <t>44193</t>
  </si>
  <si>
    <t>SAUTRON</t>
  </si>
  <si>
    <t>44194</t>
  </si>
  <si>
    <t>SAVENAY</t>
  </si>
  <si>
    <t>44195</t>
  </si>
  <si>
    <t>44196</t>
  </si>
  <si>
    <t>SION-LES-MINES</t>
  </si>
  <si>
    <t>44197</t>
  </si>
  <si>
    <t>SOUDAN</t>
  </si>
  <si>
    <t>44199</t>
  </si>
  <si>
    <t>SOULVACHE</t>
  </si>
  <si>
    <t>44200</t>
  </si>
  <si>
    <t>SUCE-SUR-ERDRE</t>
  </si>
  <si>
    <t>44201</t>
  </si>
  <si>
    <t>TEILLE</t>
  </si>
  <si>
    <t>44202</t>
  </si>
  <si>
    <t>THOUARE-SUR-LOIRE</t>
  </si>
  <si>
    <t>44204</t>
  </si>
  <si>
    <t>TOUVOIS</t>
  </si>
  <si>
    <t>44206</t>
  </si>
  <si>
    <t>TRANS-SUR-ERDRE</t>
  </si>
  <si>
    <t>44207</t>
  </si>
  <si>
    <t>TREFFIEUX</t>
  </si>
  <si>
    <t>44208</t>
  </si>
  <si>
    <t>TREILLIERES</t>
  </si>
  <si>
    <t>44209</t>
  </si>
  <si>
    <t>44210</t>
  </si>
  <si>
    <t>VAIR-SUR-LOIRE (ANETZ)</t>
  </si>
  <si>
    <t>44004</t>
  </si>
  <si>
    <t>44163</t>
  </si>
  <si>
    <t>VAIR-SUR-LOIRE (SAINT-HERBLON)</t>
  </si>
  <si>
    <t>VALLET</t>
  </si>
  <si>
    <t>44212</t>
  </si>
  <si>
    <t>VALLONS DE L'ERDRE (@SAINT-MARS-LA-JAILLE)</t>
  </si>
  <si>
    <t>44180</t>
  </si>
  <si>
    <t>VALLONS DE L'ERDRE (BONNOEUVRE)</t>
  </si>
  <si>
    <t>44017</t>
  </si>
  <si>
    <t>VALLONS DE L'ERDRE (FREIGNE)</t>
  </si>
  <si>
    <t>44225</t>
  </si>
  <si>
    <t>VALLONS DE L'ERDRE (MAUMUSSON)</t>
  </si>
  <si>
    <t>44093</t>
  </si>
  <si>
    <t>VALLONS DE L'ERDRE (SAINT-SULPICE-DES-LANDES)</t>
  </si>
  <si>
    <t>44191</t>
  </si>
  <si>
    <t>VALLONS DE L'ERDRE (VRITZ)</t>
  </si>
  <si>
    <t>44219</t>
  </si>
  <si>
    <t>VAY</t>
  </si>
  <si>
    <t>44214</t>
  </si>
  <si>
    <t>VERTOU</t>
  </si>
  <si>
    <t>44215</t>
  </si>
  <si>
    <t>VIEILLEVIGNE</t>
  </si>
  <si>
    <t>44216</t>
  </si>
  <si>
    <t>VIGNEUX-DE-BRETAGNE</t>
  </si>
  <si>
    <t>44217</t>
  </si>
  <si>
    <t>VILLENEUVE-EN-RETZ (BOURGNEUF-EN-RETZ)</t>
  </si>
  <si>
    <t>44021</t>
  </si>
  <si>
    <t>VILLENEUVE-EN-RETZ (FRESNAY-EN-RETZ)</t>
  </si>
  <si>
    <t>44059</t>
  </si>
  <si>
    <t>VILLEPOT</t>
  </si>
  <si>
    <t>44218</t>
  </si>
  <si>
    <t>VUE</t>
  </si>
  <si>
    <t>44220</t>
  </si>
  <si>
    <t>Coef réponse offre</t>
  </si>
  <si>
    <t>SPIE</t>
  </si>
  <si>
    <t>SPIE CityNetworks</t>
  </si>
  <si>
    <t>1 Bis Rue de la Giraudière
CS 40520</t>
  </si>
  <si>
    <t>44475 CARQUEFOU Cedex</t>
  </si>
  <si>
    <t>434 085 395 000 78</t>
  </si>
  <si>
    <t>02 40 67 06 06</t>
  </si>
  <si>
    <t>CITELUM</t>
  </si>
  <si>
    <t>ZA Les Hauts de Couëron
1 rue des Imprimeurs</t>
  </si>
  <si>
    <t>44220 COUERON</t>
  </si>
  <si>
    <t>389 643 859 003 48</t>
  </si>
  <si>
    <t>02 40 85 16 17</t>
  </si>
  <si>
    <t>BOUYGUES</t>
  </si>
  <si>
    <t>BOUYGUES ENERGIES ET SERVICES - Centre du Bignon</t>
  </si>
  <si>
    <t>1 chemin des Fontenelles</t>
  </si>
  <si>
    <t>44140 LE BIGNON</t>
  </si>
  <si>
    <t>775 664 873 041 39</t>
  </si>
  <si>
    <t>02 78 62 22 22</t>
  </si>
  <si>
    <t>EIFFAGE</t>
  </si>
  <si>
    <t>EIFFAGE ENERGIE SYSTÈMES - LOIRE OCEAN</t>
  </si>
  <si>
    <t>Z.I Nord</t>
  </si>
  <si>
    <t>85 607 MONTAIGU Cedex</t>
  </si>
  <si>
    <t>313 196 768 000 94</t>
  </si>
  <si>
    <t>02 51 09 10 10</t>
  </si>
  <si>
    <t>lot</t>
  </si>
  <si>
    <t>Coef ent</t>
  </si>
  <si>
    <t>exercice</t>
  </si>
  <si>
    <t>statut</t>
  </si>
  <si>
    <t>TP12c (2020003)</t>
  </si>
  <si>
    <t>TP12c (autre)</t>
  </si>
  <si>
    <t>obs (imputation)</t>
  </si>
  <si>
    <t>imputation</t>
  </si>
  <si>
    <t>aide</t>
  </si>
  <si>
    <t>eco</t>
  </si>
  <si>
    <t>Attente préco</t>
  </si>
  <si>
    <t>Fonctionnement</t>
  </si>
  <si>
    <t>?</t>
  </si>
  <si>
    <t>Investissement</t>
  </si>
  <si>
    <t>invest sans M.A.D</t>
  </si>
  <si>
    <r>
      <t xml:space="preserve">Travaux de réparation - modifications
</t>
    </r>
    <r>
      <rPr>
        <sz val="10"/>
        <color theme="1"/>
        <rFont val="Calibri"/>
        <family val="2"/>
      </rPr>
      <t>2020003 notification 18-12-2020</t>
    </r>
  </si>
  <si>
    <t>Dossier suivi par :</t>
  </si>
  <si>
    <t>Code service :</t>
  </si>
  <si>
    <t>MAI</t>
  </si>
  <si>
    <t>Orvault le,</t>
  </si>
  <si>
    <t>Lieu / Matériel</t>
  </si>
  <si>
    <t>Engagement</t>
  </si>
  <si>
    <t>Initial (BDC)</t>
  </si>
  <si>
    <t>Complément (BDCC)</t>
  </si>
  <si>
    <t>Etat - Travaux complémentaires</t>
  </si>
  <si>
    <t>N° bon de commande</t>
  </si>
  <si>
    <t>Dépenses TTC</t>
  </si>
  <si>
    <t>Date</t>
  </si>
  <si>
    <t>Détail</t>
  </si>
  <si>
    <t>Montant</t>
  </si>
  <si>
    <t>HB 'ht' (Hors Bordereau)</t>
  </si>
  <si>
    <t>Eco-contribution ‘ht’</t>
  </si>
  <si>
    <t>TOTAL TTC</t>
  </si>
  <si>
    <t>Le responsable du dossier</t>
  </si>
  <si>
    <t xml:space="preserve">BPU 'ht' </t>
  </si>
  <si>
    <t>Attente Pt Coll</t>
  </si>
  <si>
    <t>Marcel PICHON</t>
  </si>
  <si>
    <t xml:space="preserve">Siret entreprise : </t>
  </si>
  <si>
    <t xml:space="preserve">Maintenance des installations d’éclairage </t>
  </si>
  <si>
    <t>Entreprise D’ENERGIE</t>
  </si>
  <si>
    <t>Boite terrain</t>
  </si>
  <si>
    <t>1 rue de la Magouille</t>
  </si>
  <si>
    <t>75000 Bricolage sur seine</t>
  </si>
  <si>
    <t>PARIS</t>
  </si>
  <si>
    <t>STRASBOURG</t>
  </si>
  <si>
    <t>MARSEILLE</t>
  </si>
  <si>
    <t>TOULOUSE</t>
  </si>
  <si>
    <r>
      <t xml:space="preserve">N° d’affaire :           </t>
    </r>
    <r>
      <rPr>
        <b/>
        <sz val="10"/>
        <color theme="1"/>
        <rFont val="Calibri"/>
        <family val="2"/>
      </rPr>
      <t>DV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</si>
</sst>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8" formatCode="#,##0.00\ &quot;€&quot;;[Red]\-#,##0.00\ &quot;€&quot;"/>
    <numFmt numFmtId="164" formatCode="_-* #,##0.00\ _€_-;\-* #,##0.00\ _€_-;_-* &quot;-&quot;??\ _€_-;_-@_-"/>
    <numFmt numFmtId="165" formatCode="_(* #,##0.00_);_(* \(#,##0.00\);_(* &quot;-&quot;??_);_(@_)"/>
    <numFmt numFmtId="166" formatCode="#,##0.00\ &quot;€&quot;"/>
    <numFmt numFmtId="167" formatCode="##,###,###,###,###"/>
    <numFmt numFmtId="168" formatCode=";;;"/>
    <numFmt numFmtId="169" formatCode="[$-40C]d\ mmmm\ yyyy;@"/>
  </numFmts>
  <fonts count="40">
    <font>
      <sz val="11"/>
      <color theme="1"/>
      <name val="Calibri"/>
      <family val="2"/>
      <scheme val="minor"/>
    </font>
    <font>
      <sz val="10"/>
      <color theme="1"/>
      <name val="Calibri"/>
      <family val="2"/>
    </font>
    <font>
      <sz val="10"/>
      <color theme="1"/>
      <name val="Calibri"/>
      <family val="2"/>
    </font>
    <font>
      <sz val="11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indexed="8"/>
      <name val="Calibri"/>
      <family val="2"/>
      <scheme val="minor"/>
    </font>
    <font>
      <i/>
      <sz val="10"/>
      <color rgb="FFFF0000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color theme="1"/>
      <name val="Arial Unicode MS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  <font>
      <sz val="10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0"/>
      <color theme="1"/>
      <name val="Calibri"/>
      <family val="2"/>
    </font>
    <font>
      <sz val="11"/>
      <color theme="1"/>
      <name val="Calibri"/>
      <family val="2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</font>
    <font>
      <b/>
      <sz val="9"/>
      <color theme="1"/>
      <name val="Calibri"/>
      <family val="2"/>
    </font>
    <font>
      <sz val="9"/>
      <color theme="1"/>
      <name val="Calibri"/>
      <family val="2"/>
    </font>
    <font>
      <b/>
      <u/>
      <sz val="12"/>
      <color theme="1"/>
      <name val="Calibri"/>
      <family val="2"/>
    </font>
    <font>
      <sz val="9"/>
      <color theme="1"/>
      <name val="Calibri"/>
      <family val="2"/>
      <scheme val="minor"/>
    </font>
    <font>
      <b/>
      <sz val="10"/>
      <color rgb="FF000000"/>
      <name val="Calibri"/>
      <family val="2"/>
    </font>
    <font>
      <b/>
      <sz val="9"/>
      <color rgb="FF000000"/>
      <name val="Calibri"/>
      <family val="2"/>
    </font>
    <font>
      <sz val="9"/>
      <color rgb="FF000000"/>
      <name val="Calibri"/>
      <family val="2"/>
    </font>
    <font>
      <i/>
      <sz val="9"/>
      <color theme="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gradientFill degree="90">
        <stop position="0">
          <color theme="0"/>
        </stop>
        <stop position="1">
          <color theme="4"/>
        </stop>
      </gradientFill>
    </fill>
    <fill>
      <gradientFill degree="90">
        <stop position="0">
          <color theme="0"/>
        </stop>
        <stop position="1">
          <color theme="9"/>
        </stop>
      </gradientFill>
    </fill>
    <fill>
      <patternFill patternType="solid">
        <fgColor rgb="FFD9D9D9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</borders>
  <cellStyleXfs count="27">
    <xf numFmtId="0" fontId="0" fillId="0" borderId="0"/>
    <xf numFmtId="9" fontId="3" fillId="0" borderId="0" applyFont="0" applyFill="0" applyBorder="0" applyAlignment="0" applyProtection="0"/>
    <xf numFmtId="0" fontId="3" fillId="0" borderId="0"/>
    <xf numFmtId="0" fontId="11" fillId="0" borderId="0" applyNumberFormat="0" applyFill="0" applyBorder="0" applyAlignment="0" applyProtection="0"/>
    <xf numFmtId="0" fontId="14" fillId="0" borderId="0"/>
    <xf numFmtId="0" fontId="14" fillId="0" borderId="0"/>
    <xf numFmtId="0" fontId="3" fillId="0" borderId="0"/>
    <xf numFmtId="9" fontId="14" fillId="0" borderId="0" applyFont="0" applyFill="0" applyBorder="0" applyAlignment="0" applyProtection="0"/>
    <xf numFmtId="0" fontId="3" fillId="0" borderId="0"/>
    <xf numFmtId="0" fontId="3" fillId="0" borderId="0"/>
    <xf numFmtId="165" fontId="15" fillId="0" borderId="0" applyFont="0" applyFill="0" applyBorder="0" applyAlignment="0" applyProtection="0"/>
    <xf numFmtId="0" fontId="16" fillId="0" borderId="0"/>
    <xf numFmtId="165" fontId="15" fillId="0" borderId="0" applyFont="0" applyFill="0" applyBorder="0" applyAlignment="0" applyProtection="0"/>
    <xf numFmtId="0" fontId="17" fillId="0" borderId="0"/>
    <xf numFmtId="165" fontId="15" fillId="0" borderId="0" applyFont="0" applyFill="0" applyBorder="0" applyAlignment="0" applyProtection="0"/>
    <xf numFmtId="0" fontId="18" fillId="0" borderId="0"/>
    <xf numFmtId="165" fontId="15" fillId="0" borderId="0" applyFont="0" applyFill="0" applyBorder="0" applyAlignment="0" applyProtection="0"/>
    <xf numFmtId="0" fontId="20" fillId="0" borderId="0"/>
    <xf numFmtId="165" fontId="15" fillId="0" borderId="0" applyFont="0" applyFill="0" applyBorder="0" applyAlignment="0" applyProtection="0"/>
    <xf numFmtId="0" fontId="21" fillId="0" borderId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0" fontId="22" fillId="0" borderId="0"/>
    <xf numFmtId="165" fontId="15" fillId="0" borderId="0" applyFont="0" applyFill="0" applyBorder="0" applyAlignment="0" applyProtection="0"/>
    <xf numFmtId="0" fontId="23" fillId="0" borderId="0"/>
    <xf numFmtId="165" fontId="15" fillId="0" borderId="0" applyFont="0" applyFill="0" applyBorder="0" applyAlignment="0" applyProtection="0"/>
    <xf numFmtId="164" fontId="15" fillId="0" borderId="0" applyFont="0" applyFill="0" applyBorder="0" applyAlignment="0" applyProtection="0"/>
  </cellStyleXfs>
  <cellXfs count="113">
    <xf numFmtId="0" fontId="0" fillId="0" borderId="0" xfId="0"/>
    <xf numFmtId="166" fontId="4" fillId="4" borderId="0" xfId="0" applyNumberFormat="1" applyFont="1" applyFill="1" applyAlignment="1">
      <alignment vertical="top" wrapText="1"/>
    </xf>
    <xf numFmtId="166" fontId="7" fillId="0" borderId="0" xfId="0" applyNumberFormat="1" applyFont="1" applyAlignment="1">
      <alignment vertical="top" wrapText="1"/>
    </xf>
    <xf numFmtId="0" fontId="8" fillId="0" borderId="0" xfId="0" applyFont="1" applyAlignment="1">
      <alignment vertical="top" wrapText="1"/>
    </xf>
    <xf numFmtId="0" fontId="10" fillId="0" borderId="0" xfId="0" applyFont="1" applyAlignment="1">
      <alignment vertical="top" wrapText="1"/>
    </xf>
    <xf numFmtId="0" fontId="9" fillId="0" borderId="0" xfId="0" applyFont="1" applyAlignment="1">
      <alignment vertical="top"/>
    </xf>
    <xf numFmtId="14" fontId="9" fillId="0" borderId="0" xfId="0" applyNumberFormat="1" applyFont="1" applyAlignment="1">
      <alignment vertical="top"/>
    </xf>
    <xf numFmtId="0" fontId="6" fillId="0" borderId="0" xfId="0" applyFont="1" applyAlignment="1">
      <alignment vertical="top"/>
    </xf>
    <xf numFmtId="166" fontId="6" fillId="0" borderId="0" xfId="0" applyNumberFormat="1" applyFont="1" applyAlignment="1">
      <alignment vertical="top"/>
    </xf>
    <xf numFmtId="0" fontId="10" fillId="0" borderId="0" xfId="0" applyFont="1" applyAlignment="1">
      <alignment vertical="top"/>
    </xf>
    <xf numFmtId="0" fontId="5" fillId="0" borderId="0" xfId="3" applyFont="1" applyAlignment="1">
      <alignment vertical="top"/>
    </xf>
    <xf numFmtId="14" fontId="10" fillId="0" borderId="0" xfId="0" applyNumberFormat="1" applyFont="1" applyAlignment="1">
      <alignment vertical="top"/>
    </xf>
    <xf numFmtId="166" fontId="10" fillId="2" borderId="0" xfId="0" applyNumberFormat="1" applyFont="1" applyFill="1" applyAlignment="1">
      <alignment vertical="top"/>
    </xf>
    <xf numFmtId="166" fontId="10" fillId="0" borderId="0" xfId="0" applyNumberFormat="1" applyFont="1" applyAlignment="1">
      <alignment vertical="top"/>
    </xf>
    <xf numFmtId="166" fontId="10" fillId="4" borderId="0" xfId="0" applyNumberFormat="1" applyFont="1" applyFill="1" applyAlignment="1">
      <alignment vertical="top"/>
    </xf>
    <xf numFmtId="166" fontId="12" fillId="0" borderId="0" xfId="0" applyNumberFormat="1" applyFont="1" applyAlignment="1">
      <alignment vertical="top"/>
    </xf>
    <xf numFmtId="166" fontId="9" fillId="0" borderId="0" xfId="0" applyNumberFormat="1" applyFont="1" applyAlignment="1">
      <alignment vertical="top"/>
    </xf>
    <xf numFmtId="166" fontId="13" fillId="0" borderId="0" xfId="0" applyNumberFormat="1" applyFont="1" applyAlignment="1">
      <alignment vertical="top"/>
    </xf>
    <xf numFmtId="0" fontId="10" fillId="5" borderId="0" xfId="0" applyFont="1" applyFill="1" applyAlignment="1">
      <alignment vertical="top"/>
    </xf>
    <xf numFmtId="0" fontId="5" fillId="5" borderId="0" xfId="3" applyFont="1" applyFill="1" applyAlignment="1">
      <alignment vertical="top"/>
    </xf>
    <xf numFmtId="14" fontId="10" fillId="5" borderId="0" xfId="0" applyNumberFormat="1" applyFont="1" applyFill="1" applyAlignment="1">
      <alignment vertical="top"/>
    </xf>
    <xf numFmtId="0" fontId="6" fillId="5" borderId="0" xfId="0" applyFont="1" applyFill="1" applyAlignment="1">
      <alignment vertical="top"/>
    </xf>
    <xf numFmtId="166" fontId="10" fillId="5" borderId="0" xfId="0" applyNumberFormat="1" applyFont="1" applyFill="1" applyAlignment="1">
      <alignment vertical="top"/>
    </xf>
    <xf numFmtId="166" fontId="6" fillId="5" borderId="0" xfId="0" applyNumberFormat="1" applyFont="1" applyFill="1" applyAlignment="1">
      <alignment vertical="top"/>
    </xf>
    <xf numFmtId="0" fontId="19" fillId="0" borderId="0" xfId="0" applyFont="1"/>
    <xf numFmtId="0" fontId="10" fillId="0" borderId="0" xfId="0" applyFont="1"/>
    <xf numFmtId="0" fontId="5" fillId="6" borderId="0" xfId="0" applyFont="1" applyFill="1" applyAlignment="1">
      <alignment vertical="top" wrapText="1"/>
    </xf>
    <xf numFmtId="0" fontId="4" fillId="6" borderId="0" xfId="0" applyFont="1" applyFill="1" applyAlignment="1">
      <alignment vertical="top" wrapText="1"/>
    </xf>
    <xf numFmtId="14" fontId="4" fillId="6" borderId="0" xfId="0" applyNumberFormat="1" applyFont="1" applyFill="1" applyAlignment="1">
      <alignment vertical="top" wrapText="1"/>
    </xf>
    <xf numFmtId="166" fontId="4" fillId="6" borderId="0" xfId="0" applyNumberFormat="1" applyFont="1" applyFill="1" applyAlignment="1">
      <alignment vertical="top" wrapText="1"/>
    </xf>
    <xf numFmtId="14" fontId="4" fillId="7" borderId="0" xfId="0" applyNumberFormat="1" applyFont="1" applyFill="1" applyAlignment="1">
      <alignment vertical="top" wrapText="1"/>
    </xf>
    <xf numFmtId="0" fontId="9" fillId="7" borderId="0" xfId="0" applyFont="1" applyFill="1" applyAlignment="1">
      <alignment vertical="top" wrapText="1"/>
    </xf>
    <xf numFmtId="0" fontId="4" fillId="7" borderId="0" xfId="0" applyFont="1" applyFill="1" applyAlignment="1">
      <alignment vertical="top" wrapText="1"/>
    </xf>
    <xf numFmtId="166" fontId="8" fillId="7" borderId="0" xfId="0" applyNumberFormat="1" applyFont="1" applyFill="1" applyAlignment="1">
      <alignment vertical="top" wrapText="1"/>
    </xf>
    <xf numFmtId="166" fontId="9" fillId="7" borderId="0" xfId="0" applyNumberFormat="1" applyFont="1" applyFill="1" applyAlignment="1">
      <alignment vertical="top" wrapText="1"/>
    </xf>
    <xf numFmtId="14" fontId="9" fillId="7" borderId="0" xfId="0" applyNumberFormat="1" applyFont="1" applyFill="1" applyAlignment="1">
      <alignment vertical="top" wrapText="1"/>
    </xf>
    <xf numFmtId="14" fontId="9" fillId="6" borderId="0" xfId="0" applyNumberFormat="1" applyFont="1" applyFill="1" applyAlignment="1">
      <alignment vertical="top" wrapText="1"/>
    </xf>
    <xf numFmtId="0" fontId="10" fillId="3" borderId="0" xfId="0" applyFont="1" applyFill="1" applyAlignment="1">
      <alignment vertical="top" wrapText="1"/>
    </xf>
    <xf numFmtId="14" fontId="10" fillId="3" borderId="0" xfId="0" applyNumberFormat="1" applyFont="1" applyFill="1" applyAlignment="1">
      <alignment vertical="top" wrapText="1"/>
    </xf>
    <xf numFmtId="0" fontId="25" fillId="0" borderId="0" xfId="0" applyFont="1" applyAlignment="1">
      <alignment vertical="center"/>
    </xf>
    <xf numFmtId="14" fontId="10" fillId="0" borderId="0" xfId="0" applyNumberFormat="1" applyFont="1"/>
    <xf numFmtId="0" fontId="25" fillId="0" borderId="0" xfId="0" applyFont="1" applyAlignment="1">
      <alignment horizontal="center" vertical="center"/>
    </xf>
    <xf numFmtId="0" fontId="25" fillId="0" borderId="0" xfId="0" applyFont="1" applyAlignment="1">
      <alignment vertical="top"/>
    </xf>
    <xf numFmtId="0" fontId="0" fillId="3" borderId="0" xfId="0" applyFill="1" applyAlignment="1">
      <alignment vertical="top"/>
    </xf>
    <xf numFmtId="0" fontId="0" fillId="0" borderId="0" xfId="0" applyAlignment="1">
      <alignment vertical="top"/>
    </xf>
    <xf numFmtId="166" fontId="0" fillId="0" borderId="0" xfId="0" applyNumberFormat="1" applyAlignment="1">
      <alignment vertical="top"/>
    </xf>
    <xf numFmtId="167" fontId="0" fillId="0" borderId="0" xfId="0" applyNumberFormat="1" applyAlignment="1">
      <alignment horizontal="left" vertical="top"/>
    </xf>
    <xf numFmtId="1" fontId="0" fillId="0" borderId="0" xfId="0" applyNumberFormat="1" applyAlignment="1">
      <alignment vertical="top"/>
    </xf>
    <xf numFmtId="167" fontId="0" fillId="0" borderId="0" xfId="0" applyNumberFormat="1" applyAlignment="1">
      <alignment vertical="top"/>
    </xf>
    <xf numFmtId="166" fontId="0" fillId="3" borderId="0" xfId="0" applyNumberFormat="1" applyFill="1" applyAlignment="1">
      <alignment vertical="top"/>
    </xf>
    <xf numFmtId="9" fontId="0" fillId="0" borderId="0" xfId="1" applyFont="1" applyAlignment="1">
      <alignment vertical="top"/>
    </xf>
    <xf numFmtId="166" fontId="4" fillId="0" borderId="0" xfId="0" applyNumberFormat="1" applyFont="1" applyAlignment="1">
      <alignment vertical="top" wrapText="1"/>
    </xf>
    <xf numFmtId="0" fontId="30" fillId="0" borderId="0" xfId="0" applyFont="1"/>
    <xf numFmtId="0" fontId="31" fillId="0" borderId="0" xfId="0" applyFont="1" applyAlignment="1">
      <alignment vertical="center"/>
    </xf>
    <xf numFmtId="0" fontId="32" fillId="0" borderId="0" xfId="0" applyFont="1" applyAlignment="1">
      <alignment vertical="center" wrapText="1"/>
    </xf>
    <xf numFmtId="0" fontId="2" fillId="0" borderId="0" xfId="0" applyFont="1" applyAlignment="1">
      <alignment vertical="center"/>
    </xf>
    <xf numFmtId="0" fontId="29" fillId="0" borderId="0" xfId="0" applyFont="1" applyAlignment="1">
      <alignment vertical="center"/>
    </xf>
    <xf numFmtId="0" fontId="28" fillId="0" borderId="0" xfId="0" applyFont="1" applyAlignment="1">
      <alignment vertical="center" wrapText="1"/>
    </xf>
    <xf numFmtId="0" fontId="33" fillId="0" borderId="0" xfId="0" applyFont="1" applyAlignment="1">
      <alignment vertical="center"/>
    </xf>
    <xf numFmtId="0" fontId="10" fillId="0" borderId="0" xfId="0" applyFont="1" applyAlignment="1">
      <alignment vertical="center"/>
    </xf>
    <xf numFmtId="49" fontId="12" fillId="0" borderId="0" xfId="0" applyNumberFormat="1" applyFont="1" applyAlignment="1">
      <alignment vertical="center"/>
    </xf>
    <xf numFmtId="168" fontId="0" fillId="0" borderId="0" xfId="0" applyNumberFormat="1"/>
    <xf numFmtId="169" fontId="33" fillId="0" borderId="0" xfId="0" applyNumberFormat="1" applyFont="1" applyAlignment="1">
      <alignment horizontal="left" vertical="center"/>
    </xf>
    <xf numFmtId="0" fontId="34" fillId="0" borderId="0" xfId="0" applyFont="1" applyAlignment="1">
      <alignment vertical="center"/>
    </xf>
    <xf numFmtId="0" fontId="35" fillId="0" borderId="0" xfId="0" applyFont="1" applyAlignment="1">
      <alignment horizontal="right"/>
    </xf>
    <xf numFmtId="169" fontId="33" fillId="0" borderId="0" xfId="0" applyNumberFormat="1" applyFont="1" applyAlignment="1">
      <alignment horizontal="left"/>
    </xf>
    <xf numFmtId="0" fontId="28" fillId="8" borderId="1" xfId="0" applyFont="1" applyFill="1" applyBorder="1" applyAlignment="1">
      <alignment horizontal="center" vertical="center" wrapText="1"/>
    </xf>
    <xf numFmtId="0" fontId="36" fillId="8" borderId="1" xfId="0" applyFont="1" applyFill="1" applyBorder="1" applyAlignment="1">
      <alignment horizontal="center" vertical="center" wrapText="1"/>
    </xf>
    <xf numFmtId="0" fontId="33" fillId="0" borderId="0" xfId="0" applyFont="1" applyAlignment="1">
      <alignment horizontal="justify" vertical="center"/>
    </xf>
    <xf numFmtId="0" fontId="33" fillId="0" borderId="0" xfId="0" applyFont="1" applyAlignment="1">
      <alignment horizontal="left" vertical="center" indent="15"/>
    </xf>
    <xf numFmtId="0" fontId="10" fillId="0" borderId="0" xfId="0" applyFont="1" applyAlignment="1">
      <alignment horizontal="right" vertical="center"/>
    </xf>
    <xf numFmtId="0" fontId="35" fillId="0" borderId="0" xfId="0" applyFont="1" applyAlignment="1">
      <alignment vertical="center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37" fillId="3" borderId="7" xfId="0" applyFont="1" applyFill="1" applyBorder="1" applyAlignment="1">
      <alignment horizontal="center" vertical="center" wrapText="1"/>
    </xf>
    <xf numFmtId="0" fontId="37" fillId="3" borderId="8" xfId="0" applyFont="1" applyFill="1" applyBorder="1" applyAlignment="1">
      <alignment vertical="center" wrapText="1"/>
    </xf>
    <xf numFmtId="0" fontId="0" fillId="3" borderId="9" xfId="0" applyFill="1" applyBorder="1"/>
    <xf numFmtId="0" fontId="38" fillId="3" borderId="2" xfId="0" applyFont="1" applyFill="1" applyBorder="1" applyAlignment="1">
      <alignment horizontal="center" vertical="center" wrapText="1"/>
    </xf>
    <xf numFmtId="0" fontId="38" fillId="3" borderId="3" xfId="0" applyFont="1" applyFill="1" applyBorder="1" applyAlignment="1">
      <alignment horizontal="center" vertical="center" wrapText="1"/>
    </xf>
    <xf numFmtId="0" fontId="33" fillId="0" borderId="11" xfId="0" applyFont="1" applyBorder="1" applyAlignment="1">
      <alignment horizontal="left" vertical="center" wrapText="1" indent="1"/>
    </xf>
    <xf numFmtId="0" fontId="33" fillId="0" borderId="12" xfId="0" applyFont="1" applyBorder="1" applyAlignment="1">
      <alignment horizontal="left" vertical="center" wrapText="1" indent="1"/>
    </xf>
    <xf numFmtId="0" fontId="33" fillId="0" borderId="14" xfId="0" applyFont="1" applyBorder="1" applyAlignment="1">
      <alignment horizontal="left" vertical="center" wrapText="1" indent="1"/>
    </xf>
    <xf numFmtId="0" fontId="33" fillId="0" borderId="10" xfId="0" applyFont="1" applyBorder="1" applyAlignment="1">
      <alignment vertical="center" wrapText="1"/>
    </xf>
    <xf numFmtId="0" fontId="33" fillId="0" borderId="0" xfId="0" applyFont="1" applyAlignment="1">
      <alignment vertical="center" wrapText="1"/>
    </xf>
    <xf numFmtId="0" fontId="33" fillId="0" borderId="1" xfId="0" applyFont="1" applyBorder="1" applyAlignment="1">
      <alignment horizontal="left" vertical="center" wrapText="1" indent="1"/>
    </xf>
    <xf numFmtId="0" fontId="32" fillId="0" borderId="14" xfId="0" applyFont="1" applyBorder="1" applyAlignment="1">
      <alignment horizontal="left" vertical="center" wrapText="1" indent="1"/>
    </xf>
    <xf numFmtId="0" fontId="39" fillId="0" borderId="16" xfId="0" applyFont="1" applyBorder="1" applyAlignment="1">
      <alignment horizontal="left" vertical="center" indent="1"/>
    </xf>
    <xf numFmtId="8" fontId="2" fillId="0" borderId="1" xfId="0" applyNumberFormat="1" applyFont="1" applyBorder="1" applyAlignment="1">
      <alignment horizontal="center" vertical="center" wrapText="1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37" fillId="3" borderId="3" xfId="0" applyFont="1" applyFill="1" applyBorder="1" applyAlignment="1">
      <alignment horizontal="center" vertical="center" wrapText="1"/>
    </xf>
    <xf numFmtId="0" fontId="37" fillId="3" borderId="4" xfId="0" applyFont="1" applyFill="1" applyBorder="1" applyAlignment="1">
      <alignment horizontal="center" vertical="center" wrapText="1"/>
    </xf>
    <xf numFmtId="0" fontId="31" fillId="0" borderId="0" xfId="0" applyFont="1" applyAlignment="1">
      <alignment horizontal="left" vertical="top" wrapText="1"/>
    </xf>
    <xf numFmtId="0" fontId="29" fillId="0" borderId="0" xfId="0" applyFont="1" applyAlignment="1">
      <alignment horizontal="left" vertical="top" wrapText="1"/>
    </xf>
    <xf numFmtId="1" fontId="10" fillId="0" borderId="0" xfId="0" applyNumberFormat="1" applyFont="1" applyAlignment="1">
      <alignment horizontal="left" vertical="center"/>
    </xf>
    <xf numFmtId="0" fontId="29" fillId="0" borderId="1" xfId="0" applyFont="1" applyBorder="1" applyAlignment="1">
      <alignment horizontal="left" vertical="center" wrapText="1"/>
    </xf>
    <xf numFmtId="0" fontId="33" fillId="0" borderId="5" xfId="0" applyFont="1" applyBorder="1" applyAlignment="1">
      <alignment vertical="center" wrapText="1"/>
    </xf>
    <xf numFmtId="0" fontId="33" fillId="0" borderId="6" xfId="0" applyFont="1" applyBorder="1" applyAlignment="1">
      <alignment vertical="center" wrapText="1"/>
    </xf>
    <xf numFmtId="8" fontId="32" fillId="0" borderId="5" xfId="0" applyNumberFormat="1" applyFont="1" applyBorder="1" applyAlignment="1">
      <alignment horizontal="right" vertical="center" wrapText="1"/>
    </xf>
    <xf numFmtId="8" fontId="32" fillId="0" borderId="15" xfId="0" applyNumberFormat="1" applyFont="1" applyBorder="1" applyAlignment="1">
      <alignment horizontal="right" vertical="center" wrapText="1"/>
    </xf>
    <xf numFmtId="0" fontId="38" fillId="0" borderId="10" xfId="0" applyFont="1" applyBorder="1" applyAlignment="1">
      <alignment horizontal="center" vertical="center" wrapText="1"/>
    </xf>
    <xf numFmtId="0" fontId="38" fillId="0" borderId="0" xfId="0" applyFont="1" applyAlignment="1">
      <alignment horizontal="center" vertical="center" wrapText="1"/>
    </xf>
    <xf numFmtId="0" fontId="33" fillId="0" borderId="0" xfId="0" applyFont="1" applyAlignment="1">
      <alignment horizontal="center" vertical="center" wrapText="1"/>
    </xf>
    <xf numFmtId="8" fontId="33" fillId="0" borderId="7" xfId="0" applyNumberFormat="1" applyFont="1" applyBorder="1" applyAlignment="1">
      <alignment horizontal="right" vertical="center" wrapText="1"/>
    </xf>
    <xf numFmtId="8" fontId="33" fillId="0" borderId="9" xfId="0" applyNumberFormat="1" applyFont="1" applyBorder="1" applyAlignment="1">
      <alignment horizontal="right" vertical="center" wrapText="1"/>
    </xf>
    <xf numFmtId="8" fontId="33" fillId="0" borderId="10" xfId="0" applyNumberFormat="1" applyFont="1" applyBorder="1" applyAlignment="1">
      <alignment horizontal="right" vertical="center" wrapText="1"/>
    </xf>
    <xf numFmtId="8" fontId="33" fillId="0" borderId="13" xfId="0" applyNumberFormat="1" applyFont="1" applyBorder="1" applyAlignment="1">
      <alignment horizontal="right" vertical="center" wrapText="1"/>
    </xf>
    <xf numFmtId="8" fontId="33" fillId="0" borderId="5" xfId="0" applyNumberFormat="1" applyFont="1" applyBorder="1" applyAlignment="1">
      <alignment horizontal="right" vertical="center" wrapText="1"/>
    </xf>
    <xf numFmtId="8" fontId="33" fillId="0" borderId="15" xfId="0" applyNumberFormat="1" applyFont="1" applyBorder="1" applyAlignment="1">
      <alignment horizontal="right" vertical="center" wrapText="1"/>
    </xf>
    <xf numFmtId="0" fontId="33" fillId="0" borderId="10" xfId="0" applyFont="1" applyBorder="1" applyAlignment="1">
      <alignment vertical="center" wrapText="1"/>
    </xf>
    <xf numFmtId="0" fontId="33" fillId="0" borderId="0" xfId="0" applyFont="1" applyAlignment="1">
      <alignment vertical="center" wrapText="1"/>
    </xf>
    <xf numFmtId="8" fontId="33" fillId="0" borderId="2" xfId="0" applyNumberFormat="1" applyFont="1" applyBorder="1" applyAlignment="1">
      <alignment horizontal="right" vertical="center" wrapText="1"/>
    </xf>
    <xf numFmtId="8" fontId="33" fillId="0" borderId="4" xfId="0" applyNumberFormat="1" applyFont="1" applyBorder="1" applyAlignment="1">
      <alignment horizontal="right" vertical="center" wrapText="1"/>
    </xf>
  </cellXfs>
  <cellStyles count="27">
    <cellStyle name="Lien hypertexte" xfId="3" builtinId="8"/>
    <cellStyle name="Milliers 3" xfId="10" xr:uid="{00000000-0005-0000-0000-000001000000}"/>
    <cellStyle name="Milliers 3 10" xfId="26" xr:uid="{00000000-0005-0000-0000-000002000000}"/>
    <cellStyle name="Milliers 3 2" xfId="12" xr:uid="{00000000-0005-0000-0000-000003000000}"/>
    <cellStyle name="Milliers 3 3" xfId="14" xr:uid="{00000000-0005-0000-0000-000004000000}"/>
    <cellStyle name="Milliers 3 4" xfId="16" xr:uid="{00000000-0005-0000-0000-000005000000}"/>
    <cellStyle name="Milliers 3 5" xfId="18" xr:uid="{00000000-0005-0000-0000-000006000000}"/>
    <cellStyle name="Milliers 3 6" xfId="20" xr:uid="{00000000-0005-0000-0000-000007000000}"/>
    <cellStyle name="Milliers 3 7" xfId="21" xr:uid="{00000000-0005-0000-0000-000008000000}"/>
    <cellStyle name="Milliers 3 8" xfId="23" xr:uid="{00000000-0005-0000-0000-000009000000}"/>
    <cellStyle name="Milliers 3 9" xfId="25" xr:uid="{00000000-0005-0000-0000-00000A000000}"/>
    <cellStyle name="Normal" xfId="0" builtinId="0"/>
    <cellStyle name="Normal 10" xfId="19" xr:uid="{00000000-0005-0000-0000-00000C000000}"/>
    <cellStyle name="Normal 11" xfId="22" xr:uid="{00000000-0005-0000-0000-00000D000000}"/>
    <cellStyle name="Normal 12" xfId="24" xr:uid="{00000000-0005-0000-0000-00000E000000}"/>
    <cellStyle name="Normal 2" xfId="2" xr:uid="{00000000-0005-0000-0000-00000F000000}"/>
    <cellStyle name="Normal 2 2" xfId="5" xr:uid="{00000000-0005-0000-0000-000010000000}"/>
    <cellStyle name="Normal 3" xfId="8" xr:uid="{00000000-0005-0000-0000-000011000000}"/>
    <cellStyle name="Normal 4" xfId="6" xr:uid="{00000000-0005-0000-0000-000012000000}"/>
    <cellStyle name="Normal 4 2" xfId="9" xr:uid="{00000000-0005-0000-0000-000013000000}"/>
    <cellStyle name="Normal 5" xfId="4" xr:uid="{00000000-0005-0000-0000-000014000000}"/>
    <cellStyle name="Normal 6" xfId="11" xr:uid="{00000000-0005-0000-0000-000015000000}"/>
    <cellStyle name="Normal 7" xfId="13" xr:uid="{00000000-0005-0000-0000-000016000000}"/>
    <cellStyle name="Normal 8" xfId="15" xr:uid="{00000000-0005-0000-0000-000017000000}"/>
    <cellStyle name="Normal 9" xfId="17" xr:uid="{00000000-0005-0000-0000-000018000000}"/>
    <cellStyle name="Pourcentage" xfId="1" builtinId="5"/>
    <cellStyle name="Pourcentage 2" xfId="7" xr:uid="{00000000-0005-0000-0000-00001A000000}"/>
  </cellStyles>
  <dxfs count="29">
    <dxf>
      <fill>
        <patternFill patternType="lightHorizontal"/>
      </fill>
    </dxf>
    <dxf>
      <fill>
        <patternFill patternType="lightHorizontal"/>
      </fill>
    </dxf>
    <dxf>
      <fill>
        <patternFill patternType="lightHorizontal"/>
      </fill>
    </dxf>
    <dxf>
      <fill>
        <patternFill patternType="lightHorizontal"/>
      </fill>
    </dxf>
    <dxf>
      <fill>
        <patternFill patternType="lightHorizontal"/>
      </fill>
    </dxf>
    <dxf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patternFill patternType="lightHorizontal"/>
      </fill>
    </dxf>
    <dxf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patternFill patternType="lightHorizontal"/>
      </fill>
    </dxf>
    <dxf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1">
            <color rgb="FFD98E2B"/>
          </stop>
        </gradientFill>
      </fill>
    </dxf>
    <dxf>
      <fill>
        <gradientFill degree="180">
          <stop position="0">
            <color theme="0"/>
          </stop>
          <stop position="1">
            <color rgb="FF92D050"/>
          </stop>
        </gradientFill>
      </fill>
    </dxf>
    <dxf>
      <fill>
        <gradientFill degree="180">
          <stop position="0">
            <color theme="0"/>
          </stop>
          <stop position="1">
            <color theme="4" tint="-0.25098422193060094"/>
          </stop>
        </gradientFill>
      </fill>
    </dxf>
    <dxf>
      <fill>
        <gradientFill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1">
            <color rgb="FFC00000"/>
          </stop>
        </gradientFill>
      </fill>
    </dxf>
    <dxf>
      <fill>
        <gradientFill>
          <stop position="0">
            <color theme="0"/>
          </stop>
          <stop position="1">
            <color theme="1" tint="0.34900967436750391"/>
          </stop>
        </gradientFill>
      </fill>
    </dxf>
    <dxf>
      <fill>
        <gradientFill degree="135">
          <stop position="0">
            <color theme="0"/>
          </stop>
          <stop position="1">
            <color rgb="FFD98E2B"/>
          </stop>
        </gradientFill>
      </fill>
    </dxf>
    <dxf>
      <fill>
        <gradientFill degree="180">
          <stop position="0">
            <color theme="0"/>
          </stop>
          <stop position="1">
            <color rgb="FF92D050"/>
          </stop>
        </gradientFill>
      </fill>
    </dxf>
    <dxf>
      <fill>
        <gradientFill degree="180">
          <stop position="0">
            <color theme="0"/>
          </stop>
          <stop position="1">
            <color theme="4" tint="-0.25098422193060094"/>
          </stop>
        </gradientFill>
      </fill>
    </dxf>
    <dxf>
      <fill>
        <gradientFill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1">
            <color rgb="FFC00000"/>
          </stop>
        </gradientFill>
      </fill>
    </dxf>
    <dxf>
      <fill>
        <gradientFill>
          <stop position="0">
            <color theme="0"/>
          </stop>
          <stop position="1">
            <color theme="1" tint="0.34900967436750391"/>
          </stop>
        </gradientFill>
      </fill>
    </dxf>
    <dxf>
      <fill>
        <patternFill patternType="lightHorizontal"/>
      </fill>
    </dxf>
    <dxf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</dxfs>
  <tableStyles count="0" defaultTableStyle="TableStyleMedium2" defaultPivotStyle="PivotStyleLight16"/>
  <colors>
    <mruColors>
      <color rgb="FFFFFF00"/>
      <color rgb="FFFCF96A"/>
      <color rgb="FFFF6699"/>
      <color rgb="FFCC99FF"/>
      <color rgb="FFD1B9DF"/>
      <color rgb="FF000000"/>
      <color rgb="FFFBB700"/>
      <color rgb="FFD98E2B"/>
      <color rgb="FFB4C6E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externalLink" Target="externalLinks/externalLink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Relationship Id="rId14" Type="http://schemas.microsoft.com/office/2017/10/relationships/person" Target="persons/perso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1238250</xdr:colOff>
      <xdr:row>33</xdr:row>
      <xdr:rowOff>38100</xdr:rowOff>
    </xdr:from>
    <xdr:to>
      <xdr:col>5</xdr:col>
      <xdr:colOff>895350</xdr:colOff>
      <xdr:row>40</xdr:row>
      <xdr:rowOff>114299</xdr:rowOff>
    </xdr:to>
    <xdr:sp macro="" textlink="">
      <xdr:nvSpPr>
        <xdr:cNvPr id="4" name="Zone de texte 4">
          <a:extLst>
            <a:ext uri="{FF2B5EF4-FFF2-40B4-BE49-F238E27FC236}">
              <a16:creationId xmlns:a16="http://schemas.microsoft.com/office/drawing/2014/main" id="{6976550B-30B9-429A-A3DB-B551597469A5}"/>
            </a:ext>
          </a:extLst>
        </xdr:cNvPr>
        <xdr:cNvSpPr txBox="1">
          <a:spLocks noChangeArrowheads="1"/>
        </xdr:cNvSpPr>
      </xdr:nvSpPr>
      <xdr:spPr bwMode="auto">
        <a:xfrm>
          <a:off x="3152775" y="8401050"/>
          <a:ext cx="3286125" cy="1409699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w="6350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 </a:t>
          </a:r>
        </a:p>
      </xdr:txBody>
    </xdr:sp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712470</xdr:colOff>
      <xdr:row>5</xdr:row>
      <xdr:rowOff>140970</xdr:rowOff>
    </xdr:to>
    <xdr:pic macro="[0]!Bouton_Impression">
      <xdr:nvPicPr>
        <xdr:cNvPr id="6" name="Image 5">
          <a:extLst>
            <a:ext uri="{FF2B5EF4-FFF2-40B4-BE49-F238E27FC236}">
              <a16:creationId xmlns:a16="http://schemas.microsoft.com/office/drawing/2014/main" id="{90AC4547-1A3C-4FA6-ACB3-198A178760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543675" y="1247775"/>
          <a:ext cx="704850" cy="704850"/>
        </a:xfrm>
        <a:prstGeom prst="rect">
          <a:avLst/>
        </a:prstGeom>
      </xdr:spPr>
    </xdr:pic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lien.agnona/Desktop/2021902%20Travaux_2021_2024_Lot2dfg%20(dev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vx"/>
      <sheetName val="Driver a remplacer"/>
      <sheetName val="listecoll"/>
      <sheetName val="liste"/>
      <sheetName val="Demande"/>
      <sheetName val="BDC"/>
      <sheetName val="Etat"/>
      <sheetName val="Avis"/>
      <sheetName val="mémo"/>
    </sheetNames>
    <sheetDataSet>
      <sheetData sheetId="0"/>
      <sheetData sheetId="1"/>
      <sheetData sheetId="2">
        <row r="2">
          <cell r="A2" t="str">
            <v>ABBARETZ</v>
          </cell>
        </row>
        <row r="3">
          <cell r="A3" t="str">
            <v>AIGREFEUILLE-SUR-MAINE</v>
          </cell>
        </row>
        <row r="4">
          <cell r="A4" t="str">
            <v>ANCENIS-SAINT-GEREON(@ANCENIS)</v>
          </cell>
        </row>
        <row r="5">
          <cell r="A5" t="str">
            <v>ANCENIS-SAINT-GEREON(SAINT-GEREON)</v>
          </cell>
        </row>
        <row r="6">
          <cell r="A6" t="str">
            <v>ASSERAC</v>
          </cell>
        </row>
        <row r="7">
          <cell r="A7" t="str">
            <v>AVESSAC</v>
          </cell>
        </row>
        <row r="8">
          <cell r="A8" t="str">
            <v>BASSE-GOULAINE</v>
          </cell>
        </row>
        <row r="9">
          <cell r="A9" t="str">
            <v>BATZ-SUR-MER</v>
          </cell>
        </row>
        <row r="10">
          <cell r="A10" t="str">
            <v>BESNE</v>
          </cell>
        </row>
        <row r="11">
          <cell r="A11" t="str">
            <v>BLAIN</v>
          </cell>
        </row>
        <row r="12">
          <cell r="A12" t="str">
            <v>BOUAYE</v>
          </cell>
        </row>
        <row r="13">
          <cell r="A13" t="str">
            <v>BOUEE</v>
          </cell>
        </row>
        <row r="14">
          <cell r="A14" t="str">
            <v>BOUGUENAIS</v>
          </cell>
        </row>
        <row r="15">
          <cell r="A15" t="str">
            <v>BOUSSAY</v>
          </cell>
        </row>
        <row r="16">
          <cell r="A16" t="str">
            <v>BOUVRON</v>
          </cell>
        </row>
        <row r="17">
          <cell r="A17" t="str">
            <v>BRAINS</v>
          </cell>
        </row>
        <row r="18">
          <cell r="A18" t="str">
            <v>CAMPBON</v>
          </cell>
        </row>
        <row r="19">
          <cell r="A19" t="str">
            <v>CAP ATLANTIQUE</v>
          </cell>
        </row>
        <row r="20">
          <cell r="A20" t="str">
            <v>CARENE</v>
          </cell>
        </row>
        <row r="21">
          <cell r="A21" t="str">
            <v>CARQUEFOU</v>
          </cell>
        </row>
        <row r="22">
          <cell r="A22" t="str">
            <v>CASSON</v>
          </cell>
        </row>
        <row r="23">
          <cell r="A23" t="str">
            <v>CC CHATEAUBRIANT-DERVAL (CC DU CASTELBRIANTAIS)</v>
          </cell>
        </row>
        <row r="24">
          <cell r="A24" t="str">
            <v>CC CHATEAUBRIANT-DERVAL (CC DU SECTEUR DE DERVAL)</v>
          </cell>
        </row>
        <row r="25">
          <cell r="A25" t="str">
            <v>CC DE LA REGION DE BLAIN</v>
          </cell>
        </row>
        <row r="26">
          <cell r="A26" t="str">
            <v>CC DE NOZAY</v>
          </cell>
        </row>
        <row r="27">
          <cell r="A27" t="str">
            <v>CC D'ERDRE ET GESVRES</v>
          </cell>
        </row>
        <row r="28">
          <cell r="A28" t="str">
            <v>CC DU PAYS D'ANCENIS</v>
          </cell>
        </row>
        <row r="29">
          <cell r="A29" t="str">
            <v>CC DU PAYS DE PONT-CHATEAU ET ST GILDAS DES BOIS</v>
          </cell>
        </row>
        <row r="30">
          <cell r="A30" t="str">
            <v>CC DU PAYS DE REDON</v>
          </cell>
        </row>
        <row r="31">
          <cell r="A31" t="str">
            <v>CC ESTUAIRE ET SILLON (CC CŒUR D'ESTUAIRE)</v>
          </cell>
        </row>
        <row r="32">
          <cell r="A32" t="str">
            <v>CC ESTUAIRE ET SILLON (CC LOIRE ET SILLON)</v>
          </cell>
        </row>
        <row r="33">
          <cell r="A33" t="str">
            <v>CC SEVRE ET LOIRE (@CC DE VALLET)</v>
          </cell>
        </row>
        <row r="34">
          <cell r="A34" t="str">
            <v>CC SEVRE ET LOIRE (CC LOIRE DIVATTE)</v>
          </cell>
        </row>
        <row r="35">
          <cell r="A35" t="str">
            <v>CC SUD ESTUAIRE</v>
          </cell>
        </row>
        <row r="36">
          <cell r="A36" t="str">
            <v>CC SUD RETZ ATLANTIQUE (CC DE LA REGION DE MACHECOUL)</v>
          </cell>
        </row>
        <row r="37">
          <cell r="A37" t="str">
            <v>CC SUD RETZ ATLANTIQUE (CC LOIRE ATLANTIQUE MERIDIONAL)</v>
          </cell>
        </row>
        <row r="38">
          <cell r="A38" t="str">
            <v>CHATEAUBRIANT</v>
          </cell>
        </row>
        <row r="39">
          <cell r="A39" t="str">
            <v>CHATEAU-THEBAUD</v>
          </cell>
        </row>
        <row r="40">
          <cell r="A40" t="str">
            <v>CHAUMES-EN-RETZ (@ARTHON-EN-RETZ)</v>
          </cell>
        </row>
        <row r="41">
          <cell r="A41" t="str">
            <v>CHAUMES-EN-RETZ (CHEMERE)</v>
          </cell>
        </row>
        <row r="42">
          <cell r="A42" t="str">
            <v>CHAUVÉ</v>
          </cell>
        </row>
        <row r="43">
          <cell r="A43" t="str">
            <v>CHEIX-EN-RETZ</v>
          </cell>
        </row>
        <row r="44">
          <cell r="A44" t="str">
            <v>CLISSON</v>
          </cell>
        </row>
        <row r="45">
          <cell r="A45" t="str">
            <v>CLISSON,SEVRE ET MAINE AGGLO (@CC SEVRE MAINE ET GOULAINE)</v>
          </cell>
        </row>
        <row r="46">
          <cell r="A46" t="str">
            <v>CLISSON,SEVRE ET MAINE AGGLO (CC DE LA VALLEE DE CLISSON)</v>
          </cell>
        </row>
        <row r="47">
          <cell r="A47" t="str">
            <v>CONQUEREUIL</v>
          </cell>
        </row>
        <row r="48">
          <cell r="A48" t="str">
            <v>CORCOUE-SUR-LOGNE</v>
          </cell>
        </row>
        <row r="49">
          <cell r="A49" t="str">
            <v>CORDEMAIS</v>
          </cell>
        </row>
        <row r="50">
          <cell r="A50" t="str">
            <v>CORSEPT</v>
          </cell>
        </row>
        <row r="51">
          <cell r="A51" t="str">
            <v>COUERON</v>
          </cell>
        </row>
        <row r="52">
          <cell r="A52" t="str">
            <v>COUFFE</v>
          </cell>
        </row>
        <row r="53">
          <cell r="A53" t="str">
            <v>CROSSAC</v>
          </cell>
        </row>
        <row r="54">
          <cell r="A54" t="str">
            <v>CU NANTES</v>
          </cell>
        </row>
        <row r="55">
          <cell r="A55" t="str">
            <v>DERVAL</v>
          </cell>
        </row>
        <row r="56">
          <cell r="A56" t="str">
            <v>DIVATTE-SUR-LOIRE (@LA CHAPELLE-BASSE-MER)</v>
          </cell>
        </row>
        <row r="57">
          <cell r="A57" t="str">
            <v>DIVATTE-SUR-LOIRE (BARBECHAT)</v>
          </cell>
        </row>
        <row r="58">
          <cell r="A58" t="str">
            <v>DONGES</v>
          </cell>
        </row>
        <row r="59">
          <cell r="A59" t="str">
            <v>DREFFEAC</v>
          </cell>
        </row>
        <row r="60">
          <cell r="A60" t="str">
            <v>ERBRAY</v>
          </cell>
        </row>
        <row r="61">
          <cell r="A61" t="str">
            <v>FAY-DE-BRETAGNE</v>
          </cell>
        </row>
        <row r="62">
          <cell r="A62" t="str">
            <v>FEGREAC</v>
          </cell>
        </row>
        <row r="63">
          <cell r="A63" t="str">
            <v>FERCE</v>
          </cell>
        </row>
        <row r="64">
          <cell r="A64" t="str">
            <v>FROSSAY</v>
          </cell>
        </row>
        <row r="65">
          <cell r="A65" t="str">
            <v>GENESTON</v>
          </cell>
        </row>
        <row r="66">
          <cell r="A66" t="str">
            <v>GETIGNE</v>
          </cell>
        </row>
        <row r="67">
          <cell r="A67" t="str">
            <v>GORGES</v>
          </cell>
        </row>
        <row r="68">
          <cell r="A68" t="str">
            <v>GRAND LIEU COMMUNAUTÉ</v>
          </cell>
        </row>
        <row r="69">
          <cell r="A69" t="str">
            <v>GRAND-AUVERNE</v>
          </cell>
        </row>
        <row r="70">
          <cell r="A70" t="str">
            <v>GRANDCHAMP-DES-FONTAINES</v>
          </cell>
        </row>
        <row r="71">
          <cell r="A71" t="str">
            <v>GUEMENE-PENFAO</v>
          </cell>
        </row>
        <row r="72">
          <cell r="A72" t="str">
            <v>GUENROUET</v>
          </cell>
        </row>
        <row r="73">
          <cell r="A73" t="str">
            <v>GUERANDE</v>
          </cell>
        </row>
        <row r="74">
          <cell r="A74" t="str">
            <v>HAUTE-GOULAINE</v>
          </cell>
        </row>
        <row r="75">
          <cell r="A75" t="str">
            <v>HERBIGNAC</v>
          </cell>
        </row>
        <row r="76">
          <cell r="A76" t="str">
            <v>HERIC</v>
          </cell>
        </row>
        <row r="77">
          <cell r="A77" t="str">
            <v>INDRE</v>
          </cell>
        </row>
        <row r="78">
          <cell r="A78" t="str">
            <v>INGRANDES-LE FRESNE SUR LOIRE (LE FRESNE-SUR-LOIRE)</v>
          </cell>
        </row>
        <row r="79">
          <cell r="A79" t="str">
            <v>ISSE</v>
          </cell>
        </row>
        <row r="80">
          <cell r="A80" t="str">
            <v>JANS</v>
          </cell>
        </row>
        <row r="81">
          <cell r="A81" t="str">
            <v>JOUE-SUR-ERDRE</v>
          </cell>
        </row>
        <row r="82">
          <cell r="A82" t="str">
            <v>JUIGNE-DES-MOUTIERS</v>
          </cell>
        </row>
        <row r="83">
          <cell r="A83" t="str">
            <v>LA BAULE-ESCOUBLAC</v>
          </cell>
        </row>
        <row r="84">
          <cell r="A84" t="str">
            <v>LA BERNERIE-EN-RETZ</v>
          </cell>
        </row>
        <row r="85">
          <cell r="A85" t="str">
            <v>LA BOISSIERE-DU-DORE</v>
          </cell>
        </row>
        <row r="86">
          <cell r="A86" t="str">
            <v>LA CHAPELLE-DES-MARAIS</v>
          </cell>
        </row>
        <row r="87">
          <cell r="A87" t="str">
            <v>LA CHAPELLE-GLAIN</v>
          </cell>
        </row>
        <row r="88">
          <cell r="A88" t="str">
            <v>LA CHAPELLE-HEULIN</v>
          </cell>
        </row>
        <row r="89">
          <cell r="A89" t="str">
            <v>LA CHAPELLE-LAUNAY</v>
          </cell>
        </row>
        <row r="90">
          <cell r="A90" t="str">
            <v>LA CHAPELLE-SUR-ERDRE</v>
          </cell>
        </row>
        <row r="91">
          <cell r="A91" t="str">
            <v>LA CHEVALLERAIS</v>
          </cell>
        </row>
        <row r="92">
          <cell r="A92" t="str">
            <v>LA CHEVROLIERE</v>
          </cell>
        </row>
        <row r="93">
          <cell r="A93" t="str">
            <v>LA GRIGONNAIS</v>
          </cell>
        </row>
        <row r="94">
          <cell r="A94" t="str">
            <v>LA HAYE-FOUASSIERE</v>
          </cell>
        </row>
        <row r="95">
          <cell r="A95" t="str">
            <v>LA LIMOUZINIERE</v>
          </cell>
        </row>
        <row r="96">
          <cell r="A96" t="str">
            <v>LA MARNE</v>
          </cell>
        </row>
        <row r="97">
          <cell r="A97" t="str">
            <v>LA MEILLERAYE-DE-BRETAGNE</v>
          </cell>
        </row>
        <row r="98">
          <cell r="A98" t="str">
            <v>LA MONTAGNE</v>
          </cell>
        </row>
        <row r="99">
          <cell r="A99" t="str">
            <v>LA PLAINE-SUR-MER</v>
          </cell>
        </row>
        <row r="100">
          <cell r="A100" t="str">
            <v>LA PLANCHE</v>
          </cell>
        </row>
        <row r="101">
          <cell r="A101" t="str">
            <v>LA REGRIPPIERE</v>
          </cell>
        </row>
        <row r="102">
          <cell r="A102" t="str">
            <v>LA REMAUDIERE</v>
          </cell>
        </row>
        <row r="103">
          <cell r="A103" t="str">
            <v>LA ROCHE-BLANCHE</v>
          </cell>
        </row>
        <row r="104">
          <cell r="A104" t="str">
            <v>LA TURBALLE</v>
          </cell>
        </row>
        <row r="105">
          <cell r="A105" t="str">
            <v>LAVAU-SUR-LOIRE</v>
          </cell>
        </row>
        <row r="106">
          <cell r="A106" t="str">
            <v>LE BIGNON</v>
          </cell>
        </row>
        <row r="107">
          <cell r="A107" t="str">
            <v>LE CELLIER</v>
          </cell>
        </row>
        <row r="108">
          <cell r="A108" t="str">
            <v>LE CROISIC</v>
          </cell>
        </row>
        <row r="109">
          <cell r="A109" t="str">
            <v>LE GAVRE</v>
          </cell>
        </row>
        <row r="110">
          <cell r="A110" t="str">
            <v>LE LANDREAU</v>
          </cell>
        </row>
        <row r="111">
          <cell r="A111" t="str">
            <v>LE LOROUX-BOTTEREAU</v>
          </cell>
        </row>
        <row r="112">
          <cell r="A112" t="str">
            <v>LE PALLET</v>
          </cell>
        </row>
        <row r="113">
          <cell r="A113" t="str">
            <v>LE PELLERIN</v>
          </cell>
        </row>
        <row r="114">
          <cell r="A114" t="str">
            <v>LE PIN</v>
          </cell>
        </row>
        <row r="115">
          <cell r="A115" t="str">
            <v>LE POULIGUEN</v>
          </cell>
        </row>
        <row r="116">
          <cell r="A116" t="str">
            <v>LE TEMPLE-DE-BRETAGNE</v>
          </cell>
        </row>
        <row r="117">
          <cell r="A117" t="str">
            <v>LEGE</v>
          </cell>
        </row>
        <row r="118">
          <cell r="A118" t="str">
            <v>LES MOUTIERS-EN-RETZ</v>
          </cell>
        </row>
        <row r="119">
          <cell r="A119" t="str">
            <v>LES SORINIERES</v>
          </cell>
        </row>
        <row r="120">
          <cell r="A120" t="str">
            <v>LES TOUCHES</v>
          </cell>
        </row>
        <row r="121">
          <cell r="A121" t="str">
            <v>LIGNE</v>
          </cell>
        </row>
        <row r="122">
          <cell r="A122" t="str">
            <v>LOIREAUXENCE (@VARADES)</v>
          </cell>
        </row>
        <row r="123">
          <cell r="A123" t="str">
            <v>LOIREAUXENCE (BELLIGNE)</v>
          </cell>
        </row>
        <row r="124">
          <cell r="A124" t="str">
            <v>LOIREAUXENCE (LA CHAPELLE-SAINT-SAUVEUR)</v>
          </cell>
        </row>
        <row r="125">
          <cell r="A125" t="str">
            <v>LOIREAUXENCE (LA ROUXIERE)</v>
          </cell>
        </row>
        <row r="126">
          <cell r="A126" t="str">
            <v>LOUISFERT</v>
          </cell>
        </row>
        <row r="127">
          <cell r="A127" t="str">
            <v>LUSANGER</v>
          </cell>
        </row>
        <row r="128">
          <cell r="A128" t="str">
            <v>MACHECOUL-SAINT-MEME (MACHECOUL)</v>
          </cell>
        </row>
        <row r="129">
          <cell r="A129" t="str">
            <v>MACHECOUL-SAINT-MEME (SAINT-MEME-LE-TENU)</v>
          </cell>
        </row>
        <row r="130">
          <cell r="A130" t="str">
            <v>MAISDON-SUR-SEVRE</v>
          </cell>
        </row>
        <row r="131">
          <cell r="A131" t="str">
            <v>MALVILLE</v>
          </cell>
        </row>
        <row r="132">
          <cell r="A132" t="str">
            <v>MARSAC-SUR-DON</v>
          </cell>
        </row>
        <row r="133">
          <cell r="A133" t="str">
            <v>MASSERAC</v>
          </cell>
        </row>
        <row r="134">
          <cell r="A134" t="str">
            <v>MAUVES-SUR-LOIRE</v>
          </cell>
        </row>
        <row r="135">
          <cell r="A135" t="str">
            <v>MESANGER</v>
          </cell>
        </row>
        <row r="136">
          <cell r="A136" t="str">
            <v>MESQUER</v>
          </cell>
        </row>
        <row r="137">
          <cell r="A137" t="str">
            <v>MISSILLAC</v>
          </cell>
        </row>
        <row r="138">
          <cell r="A138" t="str">
            <v>MOISDON-LA-RIVIERE</v>
          </cell>
        </row>
        <row r="139">
          <cell r="A139" t="str">
            <v>MONNIERES</v>
          </cell>
        </row>
        <row r="140">
          <cell r="A140" t="str">
            <v>MONTBERT</v>
          </cell>
        </row>
        <row r="141">
          <cell r="A141" t="str">
            <v>MONTOIR-DE-BRETAGNE</v>
          </cell>
        </row>
        <row r="142">
          <cell r="A142" t="str">
            <v>MONTRELAIS</v>
          </cell>
        </row>
        <row r="143">
          <cell r="A143" t="str">
            <v>MOUAIS</v>
          </cell>
        </row>
        <row r="144">
          <cell r="A144" t="str">
            <v>MOUZEIL</v>
          </cell>
        </row>
        <row r="145">
          <cell r="A145" t="str">
            <v>MOUZILLON</v>
          </cell>
        </row>
        <row r="146">
          <cell r="A146" t="str">
            <v>NANTES</v>
          </cell>
        </row>
        <row r="147">
          <cell r="A147" t="str">
            <v>NORT-SUR-ERDRE</v>
          </cell>
        </row>
        <row r="148">
          <cell r="A148" t="str">
            <v>NOTRE-DAME-DES-LANDES</v>
          </cell>
        </row>
        <row r="149">
          <cell r="A149" t="str">
            <v>NOYAL-SUR-BRUTZ</v>
          </cell>
        </row>
        <row r="150">
          <cell r="A150" t="str">
            <v>NOZAY</v>
          </cell>
        </row>
        <row r="151">
          <cell r="A151" t="str">
            <v>ORVAULT</v>
          </cell>
        </row>
        <row r="152">
          <cell r="A152" t="str">
            <v>OUDON</v>
          </cell>
        </row>
        <row r="153">
          <cell r="A153" t="str">
            <v>PAIMBOEUF</v>
          </cell>
        </row>
        <row r="154">
          <cell r="A154" t="str">
            <v>PANNECE</v>
          </cell>
        </row>
        <row r="155">
          <cell r="A155" t="str">
            <v>PAULX</v>
          </cell>
        </row>
        <row r="156">
          <cell r="A156" t="str">
            <v>PETIT-AUVERNE</v>
          </cell>
        </row>
        <row r="157">
          <cell r="A157" t="str">
            <v>PETIT-MARS</v>
          </cell>
        </row>
        <row r="158">
          <cell r="A158" t="str">
            <v>PIERRIC</v>
          </cell>
        </row>
        <row r="159">
          <cell r="A159" t="str">
            <v>PIRIAC-SUR-MER</v>
          </cell>
        </row>
        <row r="160">
          <cell r="A160" t="str">
            <v>PLESSE</v>
          </cell>
        </row>
        <row r="161">
          <cell r="A161" t="str">
            <v>PONTCHATEAU</v>
          </cell>
        </row>
        <row r="162">
          <cell r="A162" t="str">
            <v>PONT-SAINT-MARTIN</v>
          </cell>
        </row>
        <row r="163">
          <cell r="A163" t="str">
            <v>PORNIC</v>
          </cell>
        </row>
        <row r="164">
          <cell r="A164" t="str">
            <v>PORNIC AGGLO PAYS DE RETZ (@CC DE PORNIC)</v>
          </cell>
        </row>
        <row r="165">
          <cell r="A165" t="str">
            <v>PORNIC AGGLO PAYS DE RETZ (CC CŒUR PAYS DE RETZ)</v>
          </cell>
        </row>
        <row r="166">
          <cell r="A166" t="str">
            <v>PORNICHET</v>
          </cell>
        </row>
        <row r="167">
          <cell r="A167" t="str">
            <v>PORT-SAINT-PERE</v>
          </cell>
        </row>
        <row r="168">
          <cell r="A168" t="str">
            <v>POUILLE-LES-COTEAUX</v>
          </cell>
        </row>
        <row r="169">
          <cell r="A169" t="str">
            <v>PREFAILLES</v>
          </cell>
        </row>
        <row r="170">
          <cell r="A170" t="str">
            <v>PRINQUIAU</v>
          </cell>
        </row>
        <row r="171">
          <cell r="A171" t="str">
            <v>PUCEUL</v>
          </cell>
        </row>
        <row r="172">
          <cell r="A172" t="str">
            <v>QUILLY</v>
          </cell>
        </row>
        <row r="173">
          <cell r="A173" t="str">
            <v>REMOUILLE</v>
          </cell>
        </row>
        <row r="174">
          <cell r="A174" t="str">
            <v>REZE</v>
          </cell>
        </row>
        <row r="175">
          <cell r="A175" t="str">
            <v>RIAILLE</v>
          </cell>
        </row>
        <row r="176">
          <cell r="A176" t="str">
            <v>ROUANS</v>
          </cell>
        </row>
        <row r="177">
          <cell r="A177" t="str">
            <v>ROUGE</v>
          </cell>
        </row>
        <row r="178">
          <cell r="A178" t="str">
            <v>RUFFIGNE</v>
          </cell>
        </row>
        <row r="179">
          <cell r="A179" t="str">
            <v>SAFFRE</v>
          </cell>
        </row>
        <row r="180">
          <cell r="A180" t="str">
            <v>SAINT-AIGNAN-GRANDLIEU</v>
          </cell>
        </row>
        <row r="181">
          <cell r="A181" t="str">
            <v>SAINT-ANDRE-DES-EAUX</v>
          </cell>
        </row>
        <row r="182">
          <cell r="A182" t="str">
            <v>SAINT-AUBIN-DES-CHATEAUX</v>
          </cell>
        </row>
        <row r="183">
          <cell r="A183" t="str">
            <v>SAINT-BREVIN-LES-PINS</v>
          </cell>
        </row>
        <row r="184">
          <cell r="A184" t="str">
            <v>SAINT-COLOMBAN</v>
          </cell>
        </row>
        <row r="185">
          <cell r="A185" t="str">
            <v>SAINTE-ANNE-SUR-BRIVET</v>
          </cell>
        </row>
        <row r="186">
          <cell r="A186" t="str">
            <v>SAINTE-LUCE-SUR-LOIRE</v>
          </cell>
        </row>
        <row r="187">
          <cell r="A187" t="str">
            <v>SAINTE-PAZANNE</v>
          </cell>
        </row>
        <row r="188">
          <cell r="A188" t="str">
            <v>SAINTE-REINE-DE-BRETAGNE</v>
          </cell>
        </row>
        <row r="189">
          <cell r="A189" t="str">
            <v>SAINT-ETIENNE-DE-MER-MORTE</v>
          </cell>
        </row>
        <row r="190">
          <cell r="A190" t="str">
            <v>SAINT-ETIENNE-DE-MONTLUC</v>
          </cell>
        </row>
        <row r="191">
          <cell r="A191" t="str">
            <v>SAINT-FIACRE-SUR-MAINE</v>
          </cell>
        </row>
        <row r="192">
          <cell r="A192" t="str">
            <v>SAINT-GILDAS-DES-BOIS</v>
          </cell>
        </row>
        <row r="193">
          <cell r="A193" t="str">
            <v>SAINT-HERBLAIN</v>
          </cell>
        </row>
        <row r="194">
          <cell r="A194" t="str">
            <v>SAINT-HILAIRE-DE-CHALEONS</v>
          </cell>
        </row>
        <row r="195">
          <cell r="A195" t="str">
            <v>SAINT-HILAIRE-DE-CLISSON</v>
          </cell>
        </row>
        <row r="196">
          <cell r="A196" t="str">
            <v>SAINT-JEAN-DE-BOISEAU</v>
          </cell>
        </row>
        <row r="197">
          <cell r="A197" t="str">
            <v>SAINT-JOACHIM</v>
          </cell>
        </row>
        <row r="198">
          <cell r="A198" t="str">
            <v>SAINT-JULIEN-DE-CONCELLES</v>
          </cell>
        </row>
        <row r="199">
          <cell r="A199" t="str">
            <v>SAINT-JULIEN-DE-VOUVANTES</v>
          </cell>
        </row>
        <row r="200">
          <cell r="A200" t="str">
            <v>SAINT-LEGER-LES-VIGNES</v>
          </cell>
        </row>
        <row r="201">
          <cell r="A201" t="str">
            <v>SAINT-LUMINE-DE-CLISSON</v>
          </cell>
        </row>
        <row r="202">
          <cell r="A202" t="str">
            <v>SAINT-LUMINE-DE-COUTAIS</v>
          </cell>
        </row>
        <row r="203">
          <cell r="A203" t="str">
            <v>SAINT-LYPHARD</v>
          </cell>
        </row>
        <row r="204">
          <cell r="A204" t="str">
            <v>SAINT-MALO-DE-GUERSAC</v>
          </cell>
        </row>
        <row r="205">
          <cell r="A205" t="str">
            <v>SAINT-MARS-DE-COUTAIS</v>
          </cell>
        </row>
        <row r="206">
          <cell r="A206" t="str">
            <v>SAINT-MARS-DU-DESERT</v>
          </cell>
        </row>
        <row r="207">
          <cell r="A207" t="str">
            <v>SAINT-MICHEL-CHEF-CHEF</v>
          </cell>
        </row>
        <row r="208">
          <cell r="A208" t="str">
            <v>SAINT-MOLF</v>
          </cell>
        </row>
        <row r="209">
          <cell r="A209" t="str">
            <v>SAINT-NAZAIRE</v>
          </cell>
        </row>
        <row r="210">
          <cell r="A210" t="str">
            <v>SAINT-NICOLAS-DE-REDON</v>
          </cell>
        </row>
        <row r="211">
          <cell r="A211" t="str">
            <v>SAINT-PERE-EN-RETZ</v>
          </cell>
        </row>
        <row r="212">
          <cell r="A212" t="str">
            <v>SAINT-PHILBERT-DE-GRAND-LIEU</v>
          </cell>
        </row>
        <row r="213">
          <cell r="A213" t="str">
            <v>SAINT-SEBASTIEN-SUR-LOIRE</v>
          </cell>
        </row>
        <row r="214">
          <cell r="A214" t="str">
            <v>SAINT-VIAUD</v>
          </cell>
        </row>
        <row r="215">
          <cell r="A215" t="str">
            <v>SAINT-VINCENT-DES-LANDES</v>
          </cell>
        </row>
        <row r="216">
          <cell r="A216" t="str">
            <v>SAUTRON</v>
          </cell>
        </row>
        <row r="217">
          <cell r="A217" t="str">
            <v>SAVENAY</v>
          </cell>
        </row>
        <row r="218">
          <cell r="A218" t="str">
            <v>SEVERAC</v>
          </cell>
        </row>
        <row r="219">
          <cell r="A219" t="str">
            <v>SION-LES-MINES</v>
          </cell>
        </row>
        <row r="220">
          <cell r="A220" t="str">
            <v>SOUDAN</v>
          </cell>
        </row>
        <row r="221">
          <cell r="A221" t="str">
            <v>SOULVACHE</v>
          </cell>
        </row>
        <row r="222">
          <cell r="A222" t="str">
            <v>SUCE-SUR-ERDRE</v>
          </cell>
        </row>
        <row r="223">
          <cell r="A223" t="str">
            <v>TEILLE</v>
          </cell>
        </row>
        <row r="224">
          <cell r="A224" t="str">
            <v>THOUARE-SUR-LOIRE</v>
          </cell>
        </row>
        <row r="225">
          <cell r="A225" t="str">
            <v>TOUVOIS</v>
          </cell>
        </row>
        <row r="226">
          <cell r="A226" t="str">
            <v>TRANS-SUR-ERDRE</v>
          </cell>
        </row>
        <row r="227">
          <cell r="A227" t="str">
            <v>TREFFIEUX</v>
          </cell>
        </row>
        <row r="228">
          <cell r="A228" t="str">
            <v>TREILLIERES</v>
          </cell>
        </row>
        <row r="229">
          <cell r="A229" t="str">
            <v>TRIGNAC</v>
          </cell>
        </row>
        <row r="230">
          <cell r="A230" t="str">
            <v>VAIR-SUR-LOIRE (ANETZ)</v>
          </cell>
        </row>
        <row r="231">
          <cell r="A231" t="str">
            <v>VAIR-SUR-LOIRE (SAINT-HERBLON)</v>
          </cell>
        </row>
        <row r="232">
          <cell r="A232" t="str">
            <v>VALLET</v>
          </cell>
        </row>
        <row r="233">
          <cell r="A233" t="str">
            <v>VALLONS DE L'ERDRE (@SAINT-MARS-LA-JAILLE)</v>
          </cell>
        </row>
        <row r="234">
          <cell r="A234" t="str">
            <v>VALLONS DE L'ERDRE (BONNOEUVRE)</v>
          </cell>
        </row>
        <row r="235">
          <cell r="A235" t="str">
            <v>VALLONS DE L'ERDRE (FREIGNE)</v>
          </cell>
        </row>
        <row r="236">
          <cell r="A236" t="str">
            <v>VALLONS DE L'ERDRE (MAUMUSSON)</v>
          </cell>
        </row>
        <row r="237">
          <cell r="A237" t="str">
            <v>VALLONS DE L'ERDRE (SAINT-SULPICE-DES-LANDES)</v>
          </cell>
        </row>
        <row r="238">
          <cell r="A238" t="str">
            <v>VALLONS DE L'ERDRE (VRITZ)</v>
          </cell>
        </row>
        <row r="239">
          <cell r="A239" t="str">
            <v>VAY</v>
          </cell>
        </row>
        <row r="240">
          <cell r="A240" t="str">
            <v>VERTOU</v>
          </cell>
        </row>
        <row r="241">
          <cell r="A241" t="str">
            <v>VIEILLEVIGNE</v>
          </cell>
        </row>
        <row r="242">
          <cell r="A242" t="str">
            <v>VIGNEUX-DE-BRETAGNE</v>
          </cell>
        </row>
        <row r="243">
          <cell r="A243" t="str">
            <v>VILLENEUVE-EN-RETZ (BOURGNEUF-EN-RETZ)</v>
          </cell>
        </row>
        <row r="244">
          <cell r="A244" t="str">
            <v>VILLENEUVE-EN-RETZ (FRESNAY-EN-RETZ)</v>
          </cell>
        </row>
        <row r="245">
          <cell r="A245" t="str">
            <v>VILLEPOT</v>
          </cell>
        </row>
        <row r="246">
          <cell r="A246" t="str">
            <v>VUE</v>
          </cell>
        </row>
      </sheetData>
      <sheetData sheetId="3">
        <row r="9">
          <cell r="E9" t="str">
            <v>Attente préco</v>
          </cell>
          <cell r="H9" t="str">
            <v>fonct avec M.A.D</v>
          </cell>
          <cell r="J9">
            <v>0.2</v>
          </cell>
          <cell r="K9">
            <v>0.16</v>
          </cell>
        </row>
        <row r="10">
          <cell r="E10" t="str">
            <v>Devis en attente</v>
          </cell>
          <cell r="H10" t="str">
            <v>invest avec M.A.D</v>
          </cell>
          <cell r="J10">
            <v>0.3</v>
          </cell>
          <cell r="K10">
            <v>0.2</v>
          </cell>
        </row>
        <row r="11">
          <cell r="E11" t="str">
            <v>Devis transmis</v>
          </cell>
          <cell r="H11" t="str">
            <v>fonct sans M.A.D</v>
          </cell>
        </row>
        <row r="12">
          <cell r="E12" t="str">
            <v>Devis à contrôler</v>
          </cell>
          <cell r="H12" t="str">
            <v>invest sans M.A.D</v>
          </cell>
        </row>
        <row r="13">
          <cell r="E13" t="str">
            <v>Tvx en cours</v>
          </cell>
        </row>
        <row r="14">
          <cell r="E14" t="str">
            <v>Terminé</v>
          </cell>
        </row>
        <row r="15">
          <cell r="E15" t="str">
            <v>Annulé</v>
          </cell>
        </row>
        <row r="16">
          <cell r="E16" t="str">
            <v>NOK</v>
          </cell>
        </row>
        <row r="17">
          <cell r="E17" t="str">
            <v>Vétuste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>
  <person displayName="Julien AGNONA" id="{F1DF4833-BB7A-4EC4-AA39-24A482EEC859}" userId="S::julien.agnona@sydela.fr::fb54db48-03ff-44c0-b914-2751f77f1fc8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K10" dT="2020-12-28T17:37:11.74" personId="{F1DF4833-BB7A-4EC4-AA39-24A482EEC859}" id="{9EAE8490-68DC-492E-90FB-E8F7851FFCE8}">
    <text>si luminaire lampe standard</text>
  </threadedComment>
</ThreadedComments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9.bin"/><Relationship Id="rId13" Type="http://schemas.openxmlformats.org/officeDocument/2006/relationships/vmlDrawing" Target="../drawings/vmlDrawing1.vml"/><Relationship Id="rId3" Type="http://schemas.openxmlformats.org/officeDocument/2006/relationships/printerSettings" Target="../printerSettings/printerSettings4.bin"/><Relationship Id="rId7" Type="http://schemas.openxmlformats.org/officeDocument/2006/relationships/printerSettings" Target="../printerSettings/printerSettings8.bin"/><Relationship Id="rId12" Type="http://schemas.openxmlformats.org/officeDocument/2006/relationships/printerSettings" Target="../printerSettings/printerSettings13.bin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Relationship Id="rId6" Type="http://schemas.openxmlformats.org/officeDocument/2006/relationships/printerSettings" Target="../printerSettings/printerSettings7.bin"/><Relationship Id="rId11" Type="http://schemas.openxmlformats.org/officeDocument/2006/relationships/printerSettings" Target="../printerSettings/printerSettings12.bin"/><Relationship Id="rId5" Type="http://schemas.openxmlformats.org/officeDocument/2006/relationships/printerSettings" Target="../printerSettings/printerSettings6.bin"/><Relationship Id="rId10" Type="http://schemas.openxmlformats.org/officeDocument/2006/relationships/printerSettings" Target="../printerSettings/printerSettings11.bin"/><Relationship Id="rId4" Type="http://schemas.openxmlformats.org/officeDocument/2006/relationships/printerSettings" Target="../printerSettings/printerSettings5.bin"/><Relationship Id="rId9" Type="http://schemas.openxmlformats.org/officeDocument/2006/relationships/printerSettings" Target="../printerSettings/printerSettings10.bin"/><Relationship Id="rId1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6.bin"/><Relationship Id="rId2" Type="http://schemas.openxmlformats.org/officeDocument/2006/relationships/printerSettings" Target="../printerSettings/printerSettings15.bin"/><Relationship Id="rId1" Type="http://schemas.openxmlformats.org/officeDocument/2006/relationships/printerSettings" Target="../printerSettings/printerSettings14.bin"/><Relationship Id="rId6" Type="http://schemas.openxmlformats.org/officeDocument/2006/relationships/printerSettings" Target="../printerSettings/printerSettings19.bin"/><Relationship Id="rId5" Type="http://schemas.openxmlformats.org/officeDocument/2006/relationships/printerSettings" Target="../printerSettings/printerSettings18.bin"/><Relationship Id="rId4" Type="http://schemas.openxmlformats.org/officeDocument/2006/relationships/printerSettings" Target="../printerSettings/printerSettings17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mments" Target="../comments2.xml"/><Relationship Id="rId3" Type="http://schemas.openxmlformats.org/officeDocument/2006/relationships/printerSettings" Target="../printerSettings/printerSettings22.bin"/><Relationship Id="rId7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21.bin"/><Relationship Id="rId1" Type="http://schemas.openxmlformats.org/officeDocument/2006/relationships/printerSettings" Target="../printerSettings/printerSettings20.bin"/><Relationship Id="rId6" Type="http://schemas.openxmlformats.org/officeDocument/2006/relationships/printerSettings" Target="../printerSettings/printerSettings25.bin"/><Relationship Id="rId5" Type="http://schemas.openxmlformats.org/officeDocument/2006/relationships/printerSettings" Target="../printerSettings/printerSettings24.bin"/><Relationship Id="rId4" Type="http://schemas.openxmlformats.org/officeDocument/2006/relationships/printerSettings" Target="../printerSettings/printerSettings23.bin"/><Relationship Id="rId9" Type="http://schemas.microsoft.com/office/2017/10/relationships/threadedComment" Target="../threadedComments/threadedComment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0BBF54-1B71-45EA-89AD-9871C2048CF4}">
  <sheetPr codeName="Feuil6"/>
  <dimension ref="A1:F34"/>
  <sheetViews>
    <sheetView showZeros="0" zoomScaleNormal="100" workbookViewId="0">
      <selection activeCell="B9" sqref="B9"/>
    </sheetView>
  </sheetViews>
  <sheetFormatPr baseColWidth="10" defaultRowHeight="15"/>
  <cols>
    <col min="1" max="1" width="17.7109375" customWidth="1"/>
    <col min="2" max="2" width="11" customWidth="1"/>
    <col min="3" max="3" width="21.28515625" customWidth="1"/>
    <col min="4" max="4" width="20.7109375" customWidth="1"/>
    <col min="5" max="5" width="12.42578125" customWidth="1"/>
    <col min="6" max="6" width="15.42578125" bestFit="1" customWidth="1"/>
  </cols>
  <sheetData>
    <row r="1" spans="1:6" ht="68.25" customHeight="1">
      <c r="C1" s="52"/>
      <c r="D1" s="89" t="s">
        <v>649</v>
      </c>
    </row>
    <row r="3" spans="1:6">
      <c r="A3" s="53" t="s">
        <v>648</v>
      </c>
      <c r="B3" s="54"/>
      <c r="D3" s="53" t="s">
        <v>650</v>
      </c>
    </row>
    <row r="4" spans="1:6" ht="30" customHeight="1">
      <c r="A4" s="92" t="s">
        <v>625</v>
      </c>
      <c r="B4" s="92"/>
      <c r="C4" s="92"/>
      <c r="D4" s="93" t="s">
        <v>651</v>
      </c>
      <c r="E4" s="93"/>
    </row>
    <row r="5" spans="1:6">
      <c r="A5" s="55"/>
      <c r="B5" s="54"/>
      <c r="C5" s="54"/>
      <c r="D5" s="56" t="s">
        <v>652</v>
      </c>
    </row>
    <row r="6" spans="1:6">
      <c r="A6" s="57"/>
      <c r="B6" s="54"/>
      <c r="C6" s="54"/>
      <c r="D6" s="56"/>
    </row>
    <row r="7" spans="1:6">
      <c r="A7" s="58"/>
    </row>
    <row r="8" spans="1:6">
      <c r="A8" s="55" t="s">
        <v>626</v>
      </c>
      <c r="B8" s="59" t="s">
        <v>646</v>
      </c>
      <c r="C8" s="59"/>
    </row>
    <row r="9" spans="1:6">
      <c r="A9" s="88" t="s">
        <v>657</v>
      </c>
      <c r="B9" s="60" t="s">
        <v>38</v>
      </c>
      <c r="C9" s="61" t="str">
        <f>CONCATENATE(121, "-", B9)</f>
        <v>121-121-002</v>
      </c>
    </row>
    <row r="10" spans="1:6">
      <c r="A10" s="88" t="s">
        <v>647</v>
      </c>
      <c r="B10" s="94">
        <v>2548516</v>
      </c>
      <c r="C10" s="94"/>
    </row>
    <row r="11" spans="1:6">
      <c r="A11" s="55" t="s">
        <v>627</v>
      </c>
      <c r="B11" s="59" t="s">
        <v>628</v>
      </c>
    </row>
    <row r="12" spans="1:6">
      <c r="A12" s="58"/>
      <c r="F12" s="62"/>
    </row>
    <row r="13" spans="1:6" ht="15.75">
      <c r="A13" s="63" t="s">
        <v>634</v>
      </c>
      <c r="E13" s="64" t="s">
        <v>629</v>
      </c>
      <c r="F13" s="65">
        <f ca="1">TODAY()</f>
        <v>44457</v>
      </c>
    </row>
    <row r="14" spans="1:6" ht="15" customHeight="1">
      <c r="A14" s="58"/>
    </row>
    <row r="15" spans="1:6" ht="24" customHeight="1">
      <c r="A15" s="66" t="s">
        <v>9</v>
      </c>
      <c r="B15" s="95" t="e">
        <f>VLOOKUP(C9,tvx!A2:Z714,13,FALSE)</f>
        <v>#N/A</v>
      </c>
      <c r="C15" s="95"/>
      <c r="D15" s="95"/>
      <c r="E15" s="95"/>
      <c r="F15" s="95"/>
    </row>
    <row r="16" spans="1:6" ht="42.75" customHeight="1">
      <c r="A16" s="67" t="s">
        <v>630</v>
      </c>
      <c r="B16" s="95" t="e">
        <f>VLOOKUP(C9,tvx!A2:Z714,19,FALSE)</f>
        <v>#N/A</v>
      </c>
      <c r="C16" s="95"/>
      <c r="D16" s="95"/>
      <c r="E16" s="95"/>
      <c r="F16" s="95"/>
    </row>
    <row r="17" spans="1:6">
      <c r="A17" s="58"/>
    </row>
    <row r="18" spans="1:6" ht="24.75" customHeight="1">
      <c r="A18" s="66" t="s">
        <v>631</v>
      </c>
      <c r="B18" s="67" t="s">
        <v>26</v>
      </c>
      <c r="C18" s="67" t="s">
        <v>635</v>
      </c>
      <c r="D18" s="67" t="s">
        <v>21</v>
      </c>
      <c r="E18" s="67" t="s">
        <v>636</v>
      </c>
      <c r="F18" s="67" t="s">
        <v>637</v>
      </c>
    </row>
    <row r="19" spans="1:6" ht="24.75" customHeight="1">
      <c r="A19" s="72" t="s">
        <v>632</v>
      </c>
      <c r="B19" s="72" t="e">
        <f>VLOOKUP(C9,tvx!A2:Z714,52,FALSE)</f>
        <v>#N/A</v>
      </c>
      <c r="C19" s="72" t="e">
        <f>VLOOKUP(C9,tvx!A2:Z714,54,FALSE)</f>
        <v>#N/A</v>
      </c>
      <c r="D19" s="72" t="e">
        <f>VLOOKUP(C9,tvx!A2:Z714,34,FALSE)</f>
        <v>#N/A</v>
      </c>
      <c r="E19" s="87" t="e">
        <f>VLOOKUP(C9,tvx!A2:Z714,56,FALSE)</f>
        <v>#N/A</v>
      </c>
      <c r="F19" s="73" t="e">
        <f>VLOOKUP(C9,tvx!A2:Z714,50,FALSE)</f>
        <v>#N/A</v>
      </c>
    </row>
    <row r="20" spans="1:6" ht="24.75" customHeight="1">
      <c r="A20" s="72" t="s">
        <v>633</v>
      </c>
      <c r="B20" s="72" t="e">
        <f>VLOOKUP(C9,tvx!A2:Z714,52,FALSE)</f>
        <v>#N/A</v>
      </c>
      <c r="C20" s="72" t="e">
        <f>VLOOKUP(C9,tvx!A2:Z714,54,FALSE)</f>
        <v>#N/A</v>
      </c>
      <c r="D20" s="72" t="e">
        <f>VLOOKUP(C9,tvx!A2:Z714,34,FALSE)</f>
        <v>#N/A</v>
      </c>
      <c r="E20" s="87" t="e">
        <f>VLOOKUP(C9,tvx!A2:Z714,58,FALSE)</f>
        <v>#N/A</v>
      </c>
      <c r="F20" s="73" t="e">
        <f>VLOOKUP(C9,tvx!A2:Z714,57,FALSE)</f>
        <v>#N/A</v>
      </c>
    </row>
    <row r="21" spans="1:6">
      <c r="A21" s="68"/>
    </row>
    <row r="22" spans="1:6" ht="18.75" customHeight="1">
      <c r="A22" s="74" t="s">
        <v>638</v>
      </c>
      <c r="B22" s="75"/>
      <c r="C22" s="75"/>
      <c r="D22" s="75"/>
      <c r="E22" s="75"/>
      <c r="F22" s="76"/>
    </row>
    <row r="23" spans="1:6" ht="18.75" customHeight="1">
      <c r="A23" s="77"/>
      <c r="B23" s="78"/>
      <c r="C23" s="78"/>
      <c r="D23" s="78"/>
      <c r="E23" s="90" t="s">
        <v>639</v>
      </c>
      <c r="F23" s="91"/>
    </row>
    <row r="24" spans="1:6" ht="18" customHeight="1">
      <c r="A24" s="100"/>
      <c r="B24" s="101"/>
      <c r="C24" s="102"/>
      <c r="D24" s="79" t="s">
        <v>644</v>
      </c>
      <c r="E24" s="103" t="e">
        <f>VLOOKUP(C9,tvx!A2:Z714,26,FALSE)</f>
        <v>#N/A</v>
      </c>
      <c r="F24" s="104"/>
    </row>
    <row r="25" spans="1:6" ht="18" customHeight="1">
      <c r="A25" s="100"/>
      <c r="B25" s="101"/>
      <c r="C25" s="102"/>
      <c r="D25" s="80"/>
      <c r="E25" s="105" t="e">
        <f>VLOOKUP(C9,tvx!A2:Z714,27,FALSE)</f>
        <v>#N/A</v>
      </c>
      <c r="F25" s="106"/>
    </row>
    <row r="26" spans="1:6" ht="18" customHeight="1">
      <c r="A26" s="100"/>
      <c r="B26" s="101"/>
      <c r="C26" s="102"/>
      <c r="D26" s="81"/>
      <c r="E26" s="107" t="e">
        <f>VLOOKUP(C9,tvx!A2:Z714,28,FALSE)</f>
        <v>#N/A</v>
      </c>
      <c r="F26" s="108"/>
    </row>
    <row r="27" spans="1:6" ht="18" customHeight="1">
      <c r="A27" s="109"/>
      <c r="B27" s="110"/>
      <c r="C27" s="110"/>
      <c r="D27" s="79" t="s">
        <v>640</v>
      </c>
      <c r="E27" s="107" t="e">
        <f>VLOOKUP(C9,tvx!A2:Z714,29,FALSE)</f>
        <v>#N/A</v>
      </c>
      <c r="F27" s="108"/>
    </row>
    <row r="28" spans="1:6" ht="18" customHeight="1">
      <c r="A28" s="82"/>
      <c r="B28" s="83"/>
      <c r="C28" s="83"/>
      <c r="D28" s="84" t="s">
        <v>17</v>
      </c>
      <c r="E28" s="111" t="e">
        <f>VLOOKUP(C9,tvx!A2:Z714,30,FALSE)</f>
        <v>#N/A</v>
      </c>
      <c r="F28" s="112"/>
    </row>
    <row r="29" spans="1:6" ht="18" customHeight="1">
      <c r="A29" s="109"/>
      <c r="B29" s="110"/>
      <c r="C29" s="110"/>
      <c r="D29" s="84" t="s">
        <v>641</v>
      </c>
      <c r="E29" s="111" t="e">
        <f>VLOOKUP(C9,tvx!A2:Z714,31,FALSE)</f>
        <v>#N/A</v>
      </c>
      <c r="F29" s="112"/>
    </row>
    <row r="30" spans="1:6" ht="18" customHeight="1">
      <c r="A30" s="96"/>
      <c r="B30" s="97"/>
      <c r="C30" s="97"/>
      <c r="D30" s="85" t="s">
        <v>642</v>
      </c>
      <c r="E30" s="98" t="e">
        <f>VLOOKUP(C9,tvx!A2:Z714,32,FALSE)</f>
        <v>#N/A</v>
      </c>
      <c r="F30" s="99"/>
    </row>
    <row r="31" spans="1:6">
      <c r="A31" s="86"/>
    </row>
    <row r="32" spans="1:6">
      <c r="A32" s="69"/>
    </row>
    <row r="33" spans="1:5">
      <c r="A33" s="69"/>
      <c r="D33" s="70" t="s">
        <v>643</v>
      </c>
      <c r="E33" s="71" t="s">
        <v>646</v>
      </c>
    </row>
    <row r="34" spans="1:5">
      <c r="A34" s="69"/>
    </row>
  </sheetData>
  <mergeCells count="19">
    <mergeCell ref="A30:C30"/>
    <mergeCell ref="E30:F30"/>
    <mergeCell ref="A24:A26"/>
    <mergeCell ref="B24:B26"/>
    <mergeCell ref="C24:C26"/>
    <mergeCell ref="E24:F24"/>
    <mergeCell ref="E25:F25"/>
    <mergeCell ref="E26:F26"/>
    <mergeCell ref="A27:C27"/>
    <mergeCell ref="E27:F27"/>
    <mergeCell ref="E28:F28"/>
    <mergeCell ref="A29:C29"/>
    <mergeCell ref="E29:F29"/>
    <mergeCell ref="E23:F23"/>
    <mergeCell ref="A4:C4"/>
    <mergeCell ref="D4:E4"/>
    <mergeCell ref="B10:C10"/>
    <mergeCell ref="B15:F15"/>
    <mergeCell ref="B16:F16"/>
  </mergeCells>
  <printOptions horizontalCentered="1"/>
  <pageMargins left="0.23622047244094491" right="0.23622047244094491" top="0.38" bottom="0.42" header="0.2" footer="0.31496062992125984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Z36"/>
  <sheetViews>
    <sheetView showZeros="0" tabSelected="1" zoomScale="85" zoomScaleNormal="70" zoomScaleSheetLayoutView="100" workbookViewId="0">
      <pane xSplit="4" ySplit="1" topLeftCell="E2" activePane="bottomRight" state="frozenSplit"/>
      <selection pane="topRight" activeCell="N1" sqref="N1"/>
      <selection pane="bottomLeft" activeCell="H2" sqref="H2"/>
      <selection pane="bottomRight" activeCell="C13" sqref="C13"/>
    </sheetView>
  </sheetViews>
  <sheetFormatPr baseColWidth="10" defaultColWidth="26" defaultRowHeight="15" customHeight="1" outlineLevelCol="1"/>
  <cols>
    <col min="1" max="1" width="11.85546875" style="10" customWidth="1"/>
    <col min="2" max="2" width="7.140625" style="9" customWidth="1"/>
    <col min="3" max="3" width="12.42578125" style="11" customWidth="1"/>
    <col min="4" max="4" width="25" style="9" customWidth="1"/>
    <col min="5" max="5" width="42.7109375" style="9" customWidth="1"/>
    <col min="6" max="6" width="96.7109375" style="9" customWidth="1"/>
    <col min="7" max="7" width="13.28515625" style="13" customWidth="1"/>
    <col min="8" max="8" width="12.28515625" style="13" hidden="1" customWidth="1" outlineLevel="1"/>
    <col min="9" max="9" width="11.28515625" style="13" hidden="1" customWidth="1" outlineLevel="1"/>
    <col min="10" max="10" width="9.7109375" style="13" customWidth="1" collapsed="1"/>
    <col min="11" max="11" width="10.28515625" style="13" hidden="1" customWidth="1" outlineLevel="1"/>
    <col min="12" max="12" width="7.140625" style="13" customWidth="1" collapsed="1"/>
    <col min="13" max="13" width="12.5703125" style="15" customWidth="1"/>
    <col min="14" max="14" width="15.5703125" style="9" customWidth="1"/>
    <col min="15" max="15" width="12.7109375" style="7" customWidth="1" outlineLevel="1"/>
    <col min="16" max="16" width="12.140625" style="11" customWidth="1"/>
    <col min="17" max="17" width="6.85546875" style="9" customWidth="1"/>
    <col min="18" max="18" width="7.42578125" style="9" customWidth="1"/>
    <col min="19" max="19" width="7.5703125" style="9" customWidth="1"/>
    <col min="20" max="20" width="26.5703125" style="9" customWidth="1"/>
    <col min="21" max="21" width="12.42578125" style="8" customWidth="1"/>
    <col min="22" max="22" width="13.42578125" style="13" customWidth="1"/>
    <col min="23" max="23" width="15.140625" style="11" customWidth="1"/>
    <col min="24" max="24" width="14.85546875" style="13" customWidth="1"/>
    <col min="25" max="25" width="14" style="11" customWidth="1"/>
    <col min="26" max="26" width="13.140625" style="11" customWidth="1"/>
    <col min="27" max="16384" width="26" style="9"/>
  </cols>
  <sheetData>
    <row r="1" spans="1:26" s="4" customFormat="1" ht="38.25">
      <c r="A1" s="26" t="s">
        <v>6</v>
      </c>
      <c r="B1" s="27" t="s">
        <v>7</v>
      </c>
      <c r="C1" s="28" t="s">
        <v>8</v>
      </c>
      <c r="D1" s="27" t="s">
        <v>9</v>
      </c>
      <c r="E1" s="27" t="s">
        <v>11</v>
      </c>
      <c r="F1" s="27" t="s">
        <v>12</v>
      </c>
      <c r="G1" s="29" t="s">
        <v>13</v>
      </c>
      <c r="H1" s="51" t="s">
        <v>14</v>
      </c>
      <c r="I1" s="51" t="s">
        <v>15</v>
      </c>
      <c r="J1" s="29" t="s">
        <v>16</v>
      </c>
      <c r="K1" s="51" t="s">
        <v>17</v>
      </c>
      <c r="L1" s="1" t="s">
        <v>18</v>
      </c>
      <c r="M1" s="2" t="s">
        <v>19</v>
      </c>
      <c r="N1" s="29" t="s">
        <v>20</v>
      </c>
      <c r="O1" s="3" t="s">
        <v>21</v>
      </c>
      <c r="P1" s="30" t="s">
        <v>24</v>
      </c>
      <c r="Q1" s="30" t="s">
        <v>25</v>
      </c>
      <c r="R1" s="31" t="s">
        <v>26</v>
      </c>
      <c r="S1" s="31" t="s">
        <v>27</v>
      </c>
      <c r="T1" s="32" t="s">
        <v>28</v>
      </c>
      <c r="U1" s="33" t="s">
        <v>29</v>
      </c>
      <c r="V1" s="34" t="s">
        <v>30</v>
      </c>
      <c r="W1" s="35" t="s">
        <v>31</v>
      </c>
      <c r="X1" s="34" t="s">
        <v>32</v>
      </c>
      <c r="Y1" s="35" t="s">
        <v>33</v>
      </c>
      <c r="Z1" s="36" t="s">
        <v>34</v>
      </c>
    </row>
    <row r="2" spans="1:26" ht="15" customHeight="1">
      <c r="A2" s="10" t="s">
        <v>35</v>
      </c>
      <c r="B2" s="9">
        <v>2021</v>
      </c>
      <c r="C2" s="11">
        <v>43846</v>
      </c>
      <c r="D2" s="9" t="s">
        <v>653</v>
      </c>
      <c r="E2" s="9" t="s">
        <v>42</v>
      </c>
      <c r="F2" s="9" t="s">
        <v>43</v>
      </c>
      <c r="G2" s="12">
        <v>1551</v>
      </c>
      <c r="H2" s="13">
        <f>ROUND(G2*(IF(B2=2021,liste!$F$9,IF(B2=2022,liste!$F$10,IF(B2=2023,liste!$F$11,IF(B2=2024,liste!$F$12,))))),2)</f>
        <v>1551</v>
      </c>
      <c r="I2" s="13">
        <f t="shared" ref="I2:I6" si="0">ROUND(H2*1.28,2)</f>
        <v>1985.28</v>
      </c>
      <c r="J2" s="12">
        <v>0</v>
      </c>
      <c r="K2" s="13">
        <f t="shared" ref="K2:K6" si="1">ROUND(I2+J2,2)</f>
        <v>1985.28</v>
      </c>
      <c r="L2" s="14">
        <v>0</v>
      </c>
      <c r="M2" s="15">
        <f t="shared" ref="M2:M6" si="2">ROUND((K2+L2)*1.2,2)</f>
        <v>2382.34</v>
      </c>
      <c r="N2" s="9" t="s">
        <v>44</v>
      </c>
      <c r="O2" s="7" t="str">
        <f>VLOOKUP(N2,liste!$H$9:$I$12,2,FALSE)</f>
        <v>Investissement</v>
      </c>
      <c r="R2" s="9">
        <f>B2</f>
        <v>2021</v>
      </c>
      <c r="S2" s="9" t="s">
        <v>84</v>
      </c>
      <c r="T2" s="9" t="str">
        <f t="shared" ref="T2:T5" si="3">CONCATENATE(2020003,"-",D2, "-",S2)</f>
        <v>2020003-PARIS-TS015</v>
      </c>
      <c r="U2" s="8">
        <f>M2</f>
        <v>2382.34</v>
      </c>
      <c r="X2" s="13" t="str">
        <f>IF(V2="","",IF(M2-V2&lt;0.00001,"0",M2-V2))</f>
        <v/>
      </c>
    </row>
    <row r="3" spans="1:26" ht="15" customHeight="1">
      <c r="A3" s="10" t="s">
        <v>38</v>
      </c>
      <c r="B3" s="9">
        <v>2021</v>
      </c>
      <c r="C3" s="11">
        <v>44214</v>
      </c>
      <c r="D3" s="9" t="s">
        <v>654</v>
      </c>
      <c r="E3" s="9" t="s">
        <v>48</v>
      </c>
      <c r="F3" s="9" t="s">
        <v>49</v>
      </c>
      <c r="G3" s="12">
        <v>2106.85</v>
      </c>
      <c r="H3" s="13">
        <f>ROUND(G3*(IF(B3=2021,liste!$F$9,IF(B3=2022,liste!$F$10,IF(B3=2023,liste!$F$11,IF(B3=2024,liste!$F$12,))))),2)</f>
        <v>2106.85</v>
      </c>
      <c r="I3" s="13">
        <f t="shared" si="0"/>
        <v>2696.77</v>
      </c>
      <c r="J3" s="12">
        <v>0</v>
      </c>
      <c r="K3" s="13">
        <f t="shared" si="1"/>
        <v>2696.77</v>
      </c>
      <c r="L3" s="14">
        <v>0</v>
      </c>
      <c r="M3" s="15">
        <f t="shared" si="2"/>
        <v>3236.12</v>
      </c>
      <c r="N3" s="9" t="s">
        <v>50</v>
      </c>
      <c r="O3" s="7" t="str">
        <f>VLOOKUP(N3,liste!$H$9:$I$12,2,FALSE)</f>
        <v>Fonctionnement</v>
      </c>
      <c r="R3" s="9">
        <f>B3</f>
        <v>2021</v>
      </c>
      <c r="S3" s="9" t="s">
        <v>81</v>
      </c>
      <c r="T3" s="9" t="str">
        <f t="shared" si="3"/>
        <v>2020003-STRASBOURG-TS001</v>
      </c>
      <c r="U3" s="8">
        <f>M3</f>
        <v>3236.12</v>
      </c>
      <c r="X3" s="13" t="str">
        <f>IF(V3="","",IF(M3-V3&lt;0.00001,"0",M3-V3))</f>
        <v/>
      </c>
    </row>
    <row r="4" spans="1:26" ht="15" customHeight="1">
      <c r="A4" s="10" t="s">
        <v>40</v>
      </c>
      <c r="B4" s="9">
        <v>2021</v>
      </c>
      <c r="C4" s="11">
        <v>44075</v>
      </c>
      <c r="D4" s="9" t="s">
        <v>393</v>
      </c>
      <c r="E4" s="9" t="s">
        <v>58</v>
      </c>
      <c r="F4" s="9" t="s">
        <v>59</v>
      </c>
      <c r="G4" s="12">
        <v>458</v>
      </c>
      <c r="H4" s="13">
        <f>ROUND(G4*(IF(B4=2021,liste!$F$9,IF(B4=2022,liste!$F$10,IF(B4=2023,liste!$F$11,IF(B4=2024,liste!$F$12,))))),2)</f>
        <v>458</v>
      </c>
      <c r="I4" s="13">
        <f t="shared" si="0"/>
        <v>586.24</v>
      </c>
      <c r="J4" s="12">
        <v>830.7</v>
      </c>
      <c r="K4" s="13">
        <f t="shared" si="1"/>
        <v>1416.94</v>
      </c>
      <c r="L4" s="14">
        <v>0</v>
      </c>
      <c r="M4" s="15">
        <f t="shared" si="2"/>
        <v>1700.33</v>
      </c>
      <c r="N4" s="9" t="s">
        <v>50</v>
      </c>
      <c r="O4" s="7" t="str">
        <f>VLOOKUP(N4,liste!$H$9:$I$12,2,FALSE)</f>
        <v>Fonctionnement</v>
      </c>
      <c r="P4" s="11">
        <v>44305</v>
      </c>
      <c r="Q4" s="9" t="s">
        <v>61</v>
      </c>
      <c r="R4" s="9">
        <f>B4</f>
        <v>2021</v>
      </c>
      <c r="S4" s="9" t="s">
        <v>62</v>
      </c>
      <c r="T4" s="9" t="str">
        <f t="shared" si="3"/>
        <v>2020003-NANTES-TS019</v>
      </c>
      <c r="U4" s="8">
        <f>M4</f>
        <v>1700.33</v>
      </c>
      <c r="V4" s="13">
        <v>1181.42</v>
      </c>
      <c r="W4" s="11">
        <v>44428</v>
      </c>
      <c r="X4" s="13">
        <f>IF(V4="","",IF(M4-V4&lt;0.00001,"0",M4-V4))</f>
        <v>518.90999999999985</v>
      </c>
      <c r="Y4" s="11">
        <v>44305</v>
      </c>
    </row>
    <row r="5" spans="1:26" ht="15" customHeight="1">
      <c r="A5" s="10" t="s">
        <v>46</v>
      </c>
      <c r="B5" s="9">
        <v>2021</v>
      </c>
      <c r="C5" s="11">
        <v>44075</v>
      </c>
      <c r="D5" s="9" t="s">
        <v>655</v>
      </c>
      <c r="E5" s="9" t="s">
        <v>63</v>
      </c>
      <c r="F5" s="9" t="s">
        <v>64</v>
      </c>
      <c r="G5" s="12">
        <v>176.8</v>
      </c>
      <c r="H5" s="13">
        <f>ROUND(G5*(IF(B5=2021,liste!$F$9,IF(B5=2022,liste!$F$10,IF(B5=2023,liste!$F$11,IF(B5=2024,liste!$F$12,))))),2)</f>
        <v>176.8</v>
      </c>
      <c r="I5" s="13">
        <f t="shared" si="0"/>
        <v>226.3</v>
      </c>
      <c r="J5" s="12">
        <v>936.91</v>
      </c>
      <c r="K5" s="13">
        <f t="shared" si="1"/>
        <v>1163.21</v>
      </c>
      <c r="L5" s="14">
        <v>0</v>
      </c>
      <c r="M5" s="15">
        <f t="shared" si="2"/>
        <v>1395.85</v>
      </c>
      <c r="N5" s="9" t="s">
        <v>50</v>
      </c>
      <c r="O5" s="7" t="str">
        <f>VLOOKUP(N5,liste!$H$9:$I$12,2,FALSE)</f>
        <v>Fonctionnement</v>
      </c>
      <c r="P5" s="11">
        <v>44274</v>
      </c>
      <c r="Q5" s="9" t="s">
        <v>65</v>
      </c>
      <c r="R5" s="9">
        <f>B5</f>
        <v>2021</v>
      </c>
      <c r="S5" s="9" t="s">
        <v>66</v>
      </c>
      <c r="T5" s="9" t="str">
        <f t="shared" si="3"/>
        <v>2020003-MARSEILLE-TS012</v>
      </c>
      <c r="U5" s="8">
        <f>M5</f>
        <v>1395.85</v>
      </c>
      <c r="V5" s="13">
        <v>1220.77</v>
      </c>
      <c r="W5" s="11">
        <v>44375</v>
      </c>
      <c r="X5" s="13">
        <f>IF(V5="","",IF(M5-V5&lt;0.00001,"0",M5-V5))</f>
        <v>175.07999999999993</v>
      </c>
      <c r="Y5" s="11">
        <v>44274</v>
      </c>
    </row>
    <row r="6" spans="1:26" ht="15" customHeight="1">
      <c r="A6" s="10" t="s">
        <v>51</v>
      </c>
      <c r="B6" s="9">
        <v>2021</v>
      </c>
      <c r="C6" s="11">
        <v>43395</v>
      </c>
      <c r="D6" s="9" t="s">
        <v>656</v>
      </c>
      <c r="E6" s="9" t="s">
        <v>69</v>
      </c>
      <c r="F6" s="9" t="s">
        <v>70</v>
      </c>
      <c r="G6" s="12">
        <v>210.94</v>
      </c>
      <c r="H6" s="13">
        <f>ROUND(G6*(IF(B6=2021,liste!$F$9,IF(B6=2022,liste!$F$10,IF(B6=2023,liste!$F$11,IF(B6=2024,liste!$F$12,))))),2)</f>
        <v>210.94</v>
      </c>
      <c r="I6" s="13">
        <f t="shared" si="0"/>
        <v>270</v>
      </c>
      <c r="J6" s="12">
        <v>0</v>
      </c>
      <c r="K6" s="13">
        <f t="shared" si="1"/>
        <v>270</v>
      </c>
      <c r="L6" s="14">
        <v>0</v>
      </c>
      <c r="M6" s="15">
        <f t="shared" si="2"/>
        <v>324</v>
      </c>
      <c r="N6" s="9" t="s">
        <v>50</v>
      </c>
      <c r="O6" s="7" t="str">
        <f>VLOOKUP(N6,liste!$H$9:$I$12,2,FALSE)</f>
        <v>Fonctionnement</v>
      </c>
      <c r="R6" s="9">
        <f>B6</f>
        <v>2021</v>
      </c>
      <c r="S6" s="9" t="s">
        <v>88</v>
      </c>
      <c r="T6" s="9" t="str">
        <f>CONCATENATE(2020003,"-",D6, "-",S6)</f>
        <v>2020003-TOULOUSE-TS054</v>
      </c>
      <c r="U6" s="8">
        <f>M6</f>
        <v>324</v>
      </c>
      <c r="X6" s="13" t="str">
        <f>IF(V6="","",IF(M6-V6&lt;0.00001,"0",M6-V6))</f>
        <v/>
      </c>
    </row>
    <row r="7" spans="1:26" ht="15" customHeight="1">
      <c r="A7" s="19"/>
      <c r="B7" s="18">
        <f>SUBTOTAL(3,B2:B6)</f>
        <v>5</v>
      </c>
      <c r="C7" s="20"/>
      <c r="D7" s="18">
        <f>SUBTOTAL(3,D2:D6)</f>
        <v>5</v>
      </c>
      <c r="E7" s="18"/>
      <c r="F7" s="18"/>
      <c r="G7" s="22">
        <f>SUBTOTAL(109,G2:G6)</f>
        <v>4503.59</v>
      </c>
      <c r="H7" s="22"/>
      <c r="I7" s="22"/>
      <c r="J7" s="22">
        <f>SUBTOTAL(109,J2:J6)</f>
        <v>1767.6100000000001</v>
      </c>
      <c r="K7" s="22"/>
      <c r="L7" s="22">
        <f>SUBTOTAL(109,L2:L6)</f>
        <v>0</v>
      </c>
      <c r="M7" s="22">
        <f>SUBTOTAL(109,M2:M6)</f>
        <v>9038.64</v>
      </c>
      <c r="N7" s="18" t="s">
        <v>50</v>
      </c>
      <c r="O7" s="21"/>
      <c r="P7" s="20"/>
      <c r="Q7" s="18"/>
      <c r="R7" s="18"/>
      <c r="S7" s="18"/>
      <c r="T7" s="18"/>
      <c r="U7" s="23"/>
      <c r="V7" s="22">
        <f>SUBTOTAL(9,V2:V6)</f>
        <v>2402.19</v>
      </c>
      <c r="W7" s="20"/>
      <c r="X7" s="22"/>
      <c r="Y7" s="20"/>
      <c r="Z7" s="20"/>
    </row>
    <row r="8" spans="1:26" ht="15" customHeight="1">
      <c r="B8" s="10"/>
    </row>
    <row r="10" spans="1:26" ht="15" customHeight="1">
      <c r="J10" s="24"/>
      <c r="W10" s="13"/>
      <c r="Y10" s="11" t="s">
        <v>73</v>
      </c>
    </row>
    <row r="14" spans="1:26" ht="15" customHeight="1">
      <c r="C14" s="9"/>
    </row>
    <row r="15" spans="1:26" ht="15" customHeight="1">
      <c r="C15" s="9"/>
      <c r="E15" s="9">
        <v>0</v>
      </c>
    </row>
    <row r="16" spans="1:26" ht="15" customHeight="1">
      <c r="C16" s="9"/>
    </row>
    <row r="17" spans="1:26" ht="15" customHeight="1">
      <c r="C17" s="9"/>
    </row>
    <row r="18" spans="1:26" ht="15" customHeight="1">
      <c r="C18" s="9"/>
    </row>
    <row r="19" spans="1:26" ht="15" customHeight="1">
      <c r="C19" s="9"/>
    </row>
    <row r="20" spans="1:26" ht="15" customHeight="1">
      <c r="C20" s="9"/>
    </row>
    <row r="21" spans="1:26" ht="15" customHeight="1">
      <c r="C21" s="9"/>
      <c r="S21" s="11"/>
    </row>
    <row r="22" spans="1:26" ht="15" customHeight="1">
      <c r="C22" s="9"/>
    </row>
    <row r="23" spans="1:26" ht="15" customHeight="1">
      <c r="C23" s="9"/>
    </row>
    <row r="24" spans="1:26" ht="15" customHeight="1">
      <c r="C24" s="9"/>
    </row>
    <row r="25" spans="1:26" s="5" customFormat="1" ht="15" customHeight="1">
      <c r="A25" s="10"/>
      <c r="E25" s="5" t="s">
        <v>73</v>
      </c>
      <c r="G25" s="16"/>
      <c r="H25" s="13"/>
      <c r="I25" s="13"/>
      <c r="J25" s="16"/>
      <c r="K25" s="13"/>
      <c r="L25" s="16"/>
      <c r="M25" s="17"/>
      <c r="P25" s="6"/>
      <c r="U25" s="8"/>
      <c r="V25" s="16"/>
      <c r="W25" s="6"/>
      <c r="X25" s="16"/>
      <c r="Y25" s="6"/>
      <c r="Z25" s="6"/>
    </row>
    <row r="26" spans="1:26" ht="15" customHeight="1">
      <c r="C26" s="9"/>
      <c r="E26" s="9" t="s">
        <v>73</v>
      </c>
    </row>
    <row r="27" spans="1:26" ht="15" customHeight="1">
      <c r="C27" s="9"/>
    </row>
    <row r="28" spans="1:26" ht="15" customHeight="1">
      <c r="C28" s="9"/>
    </row>
    <row r="29" spans="1:26" ht="15" customHeight="1">
      <c r="C29" s="9"/>
    </row>
    <row r="30" spans="1:26" ht="15" customHeight="1">
      <c r="C30" s="9"/>
    </row>
    <row r="31" spans="1:26" ht="15" customHeight="1">
      <c r="C31" s="9"/>
    </row>
    <row r="32" spans="1:26" ht="15" customHeight="1">
      <c r="C32" s="9"/>
    </row>
    <row r="33" spans="3:3" ht="15" customHeight="1">
      <c r="C33" s="9"/>
    </row>
    <row r="34" spans="3:3" ht="15" customHeight="1">
      <c r="C34" s="9"/>
    </row>
    <row r="35" spans="3:3" ht="15" customHeight="1">
      <c r="C35" s="9"/>
    </row>
    <row r="36" spans="3:3" ht="15" customHeight="1">
      <c r="C36" s="9"/>
    </row>
  </sheetData>
  <protectedRanges>
    <protectedRange sqref="E10:E12 E14:E1048576 F10:F14 F16:F1048576 E7:F8 B1:F1 B7:D1048576 B4:F5 B2:B3 A1:A1048576 G1:XFD1048576" name="Plage1"/>
    <protectedRange sqref="C2" name="Plage1_28"/>
    <protectedRange sqref="C3" name="Plage1_29"/>
    <protectedRange sqref="E2:F2" name="Plage1_43"/>
    <protectedRange sqref="E3:F3" name="Plage1_25_1"/>
    <protectedRange sqref="B6:F6" name="Plage1_2"/>
  </protectedRanges>
  <autoFilter ref="A1:Z6" xr:uid="{3B77E804-D045-49E6-B040-954765E7B1EE}"/>
  <customSheetViews>
    <customSheetView guid="{1F739B2D-766D-4BAA-AE55-3E1D49C0B2A9}" scale="85" showPageBreaks="1" zeroValues="0" fitToPage="1" printArea="1" showAutoFilter="1" hiddenColumns="1" topLeftCell="H1">
      <pane xSplit="8" ySplit="1" topLeftCell="P1629" activePane="bottomRight" state="frozenSplit"/>
      <selection pane="bottomRight" activeCell="Q1657" sqref="Q1657"/>
      <pageMargins left="0" right="0" top="0" bottom="0" header="0" footer="0"/>
      <printOptions horizontalCentered="1"/>
      <pageSetup paperSize="8" scale="24" fitToHeight="0" orientation="landscape" r:id="rId1"/>
      <headerFooter>
        <oddHeader>&amp;L&amp;"-,Gras"&amp;22Lot A&amp;R&amp;"-,Gras"&amp;22Devis en attente</oddHeader>
      </headerFooter>
      <autoFilter ref="A1:CH1731" xr:uid="{73D26650-44A3-40DF-810E-FBF8C3BEAB45}"/>
    </customSheetView>
    <customSheetView guid="{11DFD15B-54DA-4705-9386-2A9B00B4BE4A}" scale="90" showPageBreaks="1" zeroValues="0" fitToPage="1" showAutoFilter="1" hiddenColumns="1" topLeftCell="H1">
      <pane xSplit="6" ySplit="1" topLeftCell="AI1519" activePane="bottomRight" state="frozen"/>
      <selection pane="bottomRight" activeCell="I1527" sqref="I1527"/>
      <pageMargins left="0" right="0" top="0" bottom="0" header="0" footer="0"/>
      <printOptions horizontalCentered="1"/>
      <pageSetup paperSize="8" scale="10" orientation="landscape" r:id="rId2"/>
      <headerFooter>
        <oddHeader xml:space="preserve">&amp;C
</oddHeader>
      </headerFooter>
      <autoFilter ref="A1:CD1541" xr:uid="{46888C52-3FA5-40D5-955A-EC14762E0265}"/>
    </customSheetView>
    <customSheetView guid="{F824CBFC-8A7C-4A91-9717-E80AAD95143C}" scale="85" showPageBreaks="1" zeroValues="0" fitToPage="1" printArea="1" showAutoFilter="1" hiddenColumns="1" topLeftCell="H1">
      <pane ySplit="1" topLeftCell="A1408" activePane="bottomLeft" state="frozen"/>
      <selection pane="bottomLeft" activeCell="K1408" sqref="K1408"/>
      <pageMargins left="0" right="0" top="0" bottom="0" header="0" footer="0"/>
      <printOptions horizontalCentered="1"/>
      <pageSetup paperSize="9" scale="10" orientation="landscape" r:id="rId3"/>
      <headerFooter>
        <oddHeader>&amp;L&amp;"-,Gras"&amp;22Lot A&amp;R&amp;"-,Gras"&amp;22Devis en attente</oddHeader>
      </headerFooter>
      <autoFilter ref="A1:CG1471" xr:uid="{31AA2F61-1A30-4664-876A-41E080313033}"/>
    </customSheetView>
    <customSheetView guid="{DAE5393B-2E4A-4D3E-9141-002FFEB6173E}" scale="85" showPageBreaks="1" zeroValues="0" fitToPage="1" printArea="1" showAutoFilter="1" hiddenColumns="1" topLeftCell="H1">
      <pane xSplit="8" ySplit="1" topLeftCell="BJ2" activePane="bottomRight" state="frozen"/>
      <selection pane="bottomRight" activeCell="M714" sqref="M714"/>
      <pageMargins left="0" right="0" top="0" bottom="0" header="0" footer="0"/>
      <printOptions horizontalCentered="1"/>
      <pageSetup paperSize="8" scale="32" fitToHeight="0" orientation="landscape" r:id="rId4"/>
      <headerFooter>
        <oddHeader xml:space="preserve">&amp;C
</oddHeader>
      </headerFooter>
      <autoFilter ref="A1:CD1146" xr:uid="{7B111F01-6AB5-44F4-9B7E-016FC443A15A}"/>
    </customSheetView>
    <customSheetView guid="{4A0D4A9F-B88F-436D-B32C-9B10B8E96C76}" scale="90" showPageBreaks="1" zeroValues="0" fitToPage="1" printArea="1" showAutoFilter="1" hiddenColumns="1" topLeftCell="H1">
      <pane xSplit="8" ySplit="1" topLeftCell="BE2" activePane="bottomRight" state="frozen"/>
      <selection pane="bottomRight" activeCell="BM201" sqref="BM201"/>
      <pageMargins left="0" right="0" top="0" bottom="0" header="0" footer="0"/>
      <printOptions horizontalCentered="1"/>
      <pageSetup paperSize="8" scale="36" orientation="landscape" r:id="rId5"/>
      <headerFooter>
        <oddHeader xml:space="preserve">&amp;C
</oddHeader>
      </headerFooter>
      <autoFilter ref="A1:CC631" xr:uid="{CB05FCDD-423B-4E75-AA5E-0CF1A7FFED03}"/>
    </customSheetView>
    <customSheetView guid="{4293ED36-4693-405B-9730-75CCFF4BC093}" scale="90" zeroValues="0" fitToPage="1" filter="1" showAutoFilter="1" hiddenColumns="1" topLeftCell="H1">
      <pane xSplit="8" ySplit="1" topLeftCell="BI272" activePane="bottomRight" state="frozen"/>
      <selection pane="bottomRight" activeCell="BS114" sqref="BS114"/>
      <pageMargins left="0" right="0" top="0" bottom="0" header="0" footer="0"/>
      <printOptions horizontalCentered="1"/>
      <pageSetup paperSize="8" scale="35" orientation="landscape" r:id="rId6"/>
      <headerFooter>
        <oddHeader xml:space="preserve">&amp;C
</oddHeader>
      </headerFooter>
      <autoFilter ref="A1:CD816" xr:uid="{2E40FFC6-2957-43C3-A156-BBA5484669E6}">
        <filterColumn colId="70">
          <filters>
            <filter val="a faire"/>
          </filters>
        </filterColumn>
      </autoFilter>
    </customSheetView>
    <customSheetView guid="{DEB20EC5-DEA2-4EBB-9596-B4333B4BB4A5}" zeroValues="0" fitToPage="1" showAutoFilter="1" hiddenColumns="1" topLeftCell="H1">
      <pane xSplit="6" ySplit="1" topLeftCell="Q1134" activePane="bottomRight" state="frozen"/>
      <selection pane="bottomRight" activeCell="Q1148" sqref="Q1148"/>
      <pageMargins left="0" right="0" top="0" bottom="0" header="0" footer="0"/>
      <printOptions horizontalCentered="1"/>
      <pageSetup paperSize="8" scale="10" orientation="landscape" r:id="rId7"/>
      <headerFooter>
        <oddHeader xml:space="preserve">&amp;C
</oddHeader>
      </headerFooter>
      <autoFilter ref="A1:CD1183" xr:uid="{B12DB981-E3C6-40EE-B7D4-EA746496DF92}"/>
    </customSheetView>
    <customSheetView guid="{F1C0FD5B-311D-479D-963A-C93FAFC42F99}" scale="85" zeroValues="0" fitToPage="1" filter="1" showAutoFilter="1" hiddenColumns="1" topLeftCell="H1">
      <pane xSplit="8" ySplit="1172" topLeftCell="P1174" activePane="bottomRight" state="frozenSplit"/>
      <selection pane="bottomRight" activeCell="N1193" sqref="N1193"/>
      <pageMargins left="0" right="0" top="0" bottom="0" header="0" footer="0"/>
      <printOptions horizontalCentered="1"/>
      <pageSetup paperSize="9" scale="25" orientation="landscape" r:id="rId8"/>
      <headerFooter>
        <oddHeader>&amp;L&amp;"-,Gras"&amp;22Lot A&amp;R&amp;"-,Gras"&amp;22Devis en attente</oddHeader>
      </headerFooter>
      <autoFilter ref="A1:CH1183" xr:uid="{9DCD4510-296E-4837-994F-2B4198BB668C}">
        <filterColumn colId="7">
          <filters>
            <filter val="19-320"/>
          </filters>
        </filterColumn>
      </autoFilter>
    </customSheetView>
    <customSheetView guid="{67054933-0940-4CF8-BDA1-D335791E8B9A}" scale="85" showPageBreaks="1" zeroValues="0" fitToPage="1" printArea="1" showAutoFilter="1" hiddenColumns="1">
      <pane ySplit="1" topLeftCell="A1579" activePane="bottomLeft" state="frozen"/>
      <selection pane="bottomLeft" activeCell="BB1605" sqref="BB1605"/>
      <pageMargins left="0" right="0" top="0" bottom="0" header="0" footer="0"/>
      <printOptions horizontalCentered="1"/>
      <pageSetup paperSize="8" scale="24" fitToHeight="0" orientation="landscape" r:id="rId9"/>
      <headerFooter>
        <oddHeader>&amp;L&amp;"-,Gras"&amp;22Lot A&amp;R&amp;"-,Gras"&amp;22Devis en attente</oddHeader>
      </headerFooter>
      <autoFilter ref="A1:CH1731" xr:uid="{4A6A0424-4130-4617-B22B-4105AF322BCB}"/>
    </customSheetView>
    <customSheetView guid="{93990528-E475-408B-8361-23848287255A}" scale="80" showPageBreaks="1" zeroValues="0" fitToPage="1" printArea="1" showAutoFilter="1" hiddenColumns="1" topLeftCell="H1">
      <pane xSplit="8" ySplit="1" topLeftCell="P1628" activePane="bottomRight" state="frozenSplit"/>
      <selection pane="bottomRight" activeCell="M1646" sqref="M1646"/>
      <pageMargins left="0" right="0" top="0" bottom="0" header="0" footer="0"/>
      <printOptions horizontalCentered="1"/>
      <pageSetup paperSize="8" scale="10" orientation="landscape" r:id="rId10"/>
      <headerFooter>
        <oddHeader>&amp;L&amp;"-,Gras"&amp;22Lot A&amp;R&amp;"-,Gras"&amp;22Devis en attente</oddHeader>
      </headerFooter>
      <autoFilter ref="A1:BT1731" xr:uid="{B95B7FA0-37F1-4DE7-8DB8-8BB0237369D8}"/>
    </customSheetView>
    <customSheetView guid="{C65BA6AD-943E-40FB-8FC2-4D8C12333D4F}" scale="85" showPageBreaks="1" zeroValues="0" fitToPage="1" printArea="1" showAutoFilter="1" hiddenColumns="1" topLeftCell="H1">
      <pane xSplit="8" ySplit="1" topLeftCell="P1540" activePane="bottomRight" state="frozenSplit"/>
      <selection pane="bottomRight" activeCell="R1621" sqref="R1621"/>
      <pageMargins left="0" right="0" top="0" bottom="0" header="0" footer="0"/>
      <printOptions horizontalCentered="1"/>
      <pageSetup paperSize="9" scale="21" orientation="landscape" r:id="rId11"/>
      <headerFooter>
        <oddHeader>&amp;L&amp;"-,Gras"&amp;22Lot A&amp;R&amp;"-,Gras"&amp;22Devis en attente</oddHeader>
      </headerFooter>
      <autoFilter ref="A1:CC1731" xr:uid="{225CA193-FE18-4ECC-8DF5-42DBDFD55C18}"/>
    </customSheetView>
  </customSheetViews>
  <phoneticPr fontId="24" type="noConversion"/>
  <conditionalFormatting sqref="A2:Z714 AA2:XFD6">
    <cfRule type="cellIs" dxfId="28" priority="3234" operator="equal">
      <formula>"a faire"</formula>
    </cfRule>
  </conditionalFormatting>
  <conditionalFormatting sqref="S12:S1048576 S1 S7:S10">
    <cfRule type="duplicateValues" dxfId="27" priority="3232"/>
  </conditionalFormatting>
  <conditionalFormatting sqref="P1:P1048576">
    <cfRule type="cellIs" dxfId="26" priority="3213" operator="equal">
      <formula>"Terminé"</formula>
    </cfRule>
    <cfRule type="cellIs" dxfId="25" priority="3214" operator="equal">
      <formula>"Annulé"</formula>
    </cfRule>
    <cfRule type="cellIs" dxfId="24" priority="3215" operator="equal">
      <formula>"Tvx En cours"</formula>
    </cfRule>
    <cfRule type="cellIs" dxfId="23" priority="3229" operator="equal">
      <formula>"Devis Transmis"</formula>
    </cfRule>
    <cfRule type="cellIs" dxfId="22" priority="3230" operator="equal">
      <formula>"Devis En Attente"</formula>
    </cfRule>
    <cfRule type="cellIs" dxfId="21" priority="3231" operator="equal">
      <formula>"Attente Préco"</formula>
    </cfRule>
  </conditionalFormatting>
  <conditionalFormatting sqref="Q1">
    <cfRule type="cellIs" dxfId="20" priority="3206" operator="equal">
      <formula>"Terminé"</formula>
    </cfRule>
    <cfRule type="cellIs" dxfId="19" priority="3207" operator="equal">
      <formula>"Annulé"</formula>
    </cfRule>
    <cfRule type="cellIs" dxfId="18" priority="3208" operator="equal">
      <formula>"Tvx En cours"</formula>
    </cfRule>
    <cfRule type="cellIs" dxfId="17" priority="3209" operator="equal">
      <formula>"Devis Transmis"</formula>
    </cfRule>
    <cfRule type="cellIs" dxfId="16" priority="3210" operator="equal">
      <formula>"Devis En Attente"</formula>
    </cfRule>
    <cfRule type="cellIs" dxfId="15" priority="3211" operator="equal">
      <formula>"Attente Préco"</formula>
    </cfRule>
  </conditionalFormatting>
  <conditionalFormatting sqref="B2">
    <cfRule type="cellIs" dxfId="14" priority="2265" operator="equal">
      <formula>"a faire"</formula>
    </cfRule>
  </conditionalFormatting>
  <conditionalFormatting sqref="B3">
    <cfRule type="cellIs" dxfId="13" priority="2243" operator="equal">
      <formula>"a faire"</formula>
    </cfRule>
  </conditionalFormatting>
  <conditionalFormatting sqref="N2">
    <cfRule type="cellIs" dxfId="12" priority="2220" operator="equal">
      <formula>"a faire"</formula>
    </cfRule>
  </conditionalFormatting>
  <conditionalFormatting sqref="S2">
    <cfRule type="duplicateValues" dxfId="11" priority="2218"/>
  </conditionalFormatting>
  <conditionalFormatting sqref="G2 L2 J2">
    <cfRule type="cellIs" dxfId="10" priority="2210" operator="equal">
      <formula>"a faire"</formula>
    </cfRule>
  </conditionalFormatting>
  <conditionalFormatting sqref="J3 L3 G3">
    <cfRule type="cellIs" dxfId="9" priority="2199" operator="equal">
      <formula>"a faire"</formula>
    </cfRule>
  </conditionalFormatting>
  <conditionalFormatting sqref="N3">
    <cfRule type="cellIs" dxfId="8" priority="2198" operator="equal">
      <formula>"a faire"</formula>
    </cfRule>
  </conditionalFormatting>
  <conditionalFormatting sqref="N4">
    <cfRule type="cellIs" dxfId="7" priority="2130" operator="equal">
      <formula>"a faire"</formula>
    </cfRule>
  </conditionalFormatting>
  <conditionalFormatting sqref="S4">
    <cfRule type="duplicateValues" dxfId="6" priority="2128"/>
  </conditionalFormatting>
  <conditionalFormatting sqref="G4 L4 J4">
    <cfRule type="cellIs" dxfId="5" priority="2120" operator="equal">
      <formula>"a faire"</formula>
    </cfRule>
  </conditionalFormatting>
  <conditionalFormatting sqref="A35:A1048576 A7:A8 A1">
    <cfRule type="duplicateValues" dxfId="4" priority="3288"/>
  </conditionalFormatting>
  <conditionalFormatting sqref="S3">
    <cfRule type="duplicateValues" dxfId="3" priority="5298"/>
  </conditionalFormatting>
  <conditionalFormatting sqref="A6">
    <cfRule type="duplicateValues" dxfId="2" priority="5383"/>
  </conditionalFormatting>
  <conditionalFormatting sqref="S5:S6">
    <cfRule type="duplicateValues" dxfId="1" priority="5414"/>
  </conditionalFormatting>
  <conditionalFormatting sqref="A2:A6">
    <cfRule type="duplicateValues" dxfId="0" priority="5415"/>
  </conditionalFormatting>
  <dataValidations count="3">
    <dataValidation type="list" allowBlank="1" showInputMessage="1" showErrorMessage="1" sqref="P1" xr:uid="{00000000-0002-0000-0000-000004000000}">
      <formula1>statut</formula1>
    </dataValidation>
    <dataValidation type="list" errorStyle="warning" allowBlank="1" showInputMessage="1" sqref="D2:D6" xr:uid="{00000000-0002-0000-0000-000005000000}">
      <formula1>coll</formula1>
    </dataValidation>
    <dataValidation type="list" allowBlank="1" showInputMessage="1" showErrorMessage="1" sqref="N1:N1048576" xr:uid="{00000000-0002-0000-0000-000006000000}">
      <formula1>imputation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8" scale="28" orientation="landscape" r:id="rId12"/>
  <headerFooter>
    <oddHeader>&amp;L&amp;"-,Gras"&amp;22Lot A&amp;R&amp;"-,Gras"&amp;22Devis en attente</oddHeader>
  </headerFooter>
  <legacyDrawing r:id="rId1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2" tint="-0.249977111117893"/>
  </sheetPr>
  <dimension ref="A1:J271"/>
  <sheetViews>
    <sheetView workbookViewId="0">
      <selection activeCell="I1" sqref="I1:I1048576"/>
    </sheetView>
  </sheetViews>
  <sheetFormatPr baseColWidth="10" defaultColWidth="11.5703125" defaultRowHeight="12.75"/>
  <cols>
    <col min="1" max="1" width="52.85546875" style="25" bestFit="1" customWidth="1"/>
    <col min="2" max="3" width="11.5703125" style="25"/>
    <col min="4" max="4" width="8.28515625" style="25" customWidth="1"/>
    <col min="5" max="6" width="11.5703125" style="25"/>
    <col min="7" max="7" width="26" style="25" customWidth="1"/>
    <col min="8" max="8" width="11.5703125" style="25"/>
    <col min="9" max="9" width="15.85546875" style="40" customWidth="1"/>
    <col min="10" max="10" width="14.42578125" style="25" customWidth="1"/>
    <col min="11" max="16384" width="11.5703125" style="25"/>
  </cols>
  <sheetData>
    <row r="1" spans="1:10" s="4" customFormat="1" ht="30" customHeight="1">
      <c r="A1" s="37" t="s">
        <v>92</v>
      </c>
      <c r="B1" s="37" t="s">
        <v>93</v>
      </c>
      <c r="C1" s="37" t="s">
        <v>10</v>
      </c>
      <c r="D1" s="37" t="s">
        <v>94</v>
      </c>
      <c r="E1" s="37" t="s">
        <v>95</v>
      </c>
      <c r="F1" s="37" t="s">
        <v>96</v>
      </c>
      <c r="G1" s="37" t="s">
        <v>97</v>
      </c>
      <c r="H1" s="37" t="s">
        <v>98</v>
      </c>
      <c r="I1" s="38" t="s">
        <v>22</v>
      </c>
      <c r="J1" s="37" t="s">
        <v>23</v>
      </c>
    </row>
    <row r="2" spans="1:10">
      <c r="A2" s="25" t="s">
        <v>99</v>
      </c>
      <c r="B2" s="25" t="s">
        <v>100</v>
      </c>
      <c r="C2" s="25" t="s">
        <v>100</v>
      </c>
      <c r="D2" s="41" t="s">
        <v>101</v>
      </c>
      <c r="E2" s="25" t="s">
        <v>102</v>
      </c>
      <c r="F2" s="25" t="s">
        <v>103</v>
      </c>
      <c r="G2" s="39" t="s">
        <v>104</v>
      </c>
      <c r="H2" s="25">
        <v>24</v>
      </c>
      <c r="I2" s="40">
        <v>42736</v>
      </c>
      <c r="J2" s="25" t="s">
        <v>105</v>
      </c>
    </row>
    <row r="3" spans="1:10">
      <c r="A3" s="25" t="s">
        <v>106</v>
      </c>
      <c r="B3" s="25" t="s">
        <v>107</v>
      </c>
      <c r="C3" s="25" t="s">
        <v>107</v>
      </c>
      <c r="D3" s="41" t="s">
        <v>108</v>
      </c>
      <c r="E3" s="25" t="s">
        <v>109</v>
      </c>
      <c r="F3" s="25" t="s">
        <v>110</v>
      </c>
      <c r="G3" s="39" t="s">
        <v>111</v>
      </c>
      <c r="H3" s="25">
        <v>25</v>
      </c>
      <c r="I3" s="40">
        <v>42736</v>
      </c>
      <c r="J3" s="25" t="s">
        <v>105</v>
      </c>
    </row>
    <row r="4" spans="1:10">
      <c r="A4" s="25" t="s">
        <v>112</v>
      </c>
      <c r="B4" s="25" t="s">
        <v>113</v>
      </c>
      <c r="C4" s="25" t="s">
        <v>113</v>
      </c>
      <c r="D4" s="41" t="s">
        <v>114</v>
      </c>
      <c r="E4" s="25" t="s">
        <v>115</v>
      </c>
      <c r="F4" s="25" t="s">
        <v>110</v>
      </c>
      <c r="G4" s="39" t="s">
        <v>116</v>
      </c>
      <c r="H4" s="25">
        <v>26</v>
      </c>
      <c r="I4" s="40">
        <v>43101</v>
      </c>
      <c r="J4" s="25" t="s">
        <v>117</v>
      </c>
    </row>
    <row r="5" spans="1:10">
      <c r="A5" s="25" t="s">
        <v>118</v>
      </c>
      <c r="B5" s="25" t="s">
        <v>119</v>
      </c>
      <c r="C5" s="25" t="s">
        <v>113</v>
      </c>
      <c r="D5" s="41" t="s">
        <v>114</v>
      </c>
      <c r="E5" s="25" t="s">
        <v>115</v>
      </c>
      <c r="F5" s="25" t="s">
        <v>110</v>
      </c>
      <c r="G5" s="39" t="s">
        <v>116</v>
      </c>
      <c r="H5" s="25">
        <v>182</v>
      </c>
      <c r="I5" s="40">
        <v>42736</v>
      </c>
      <c r="J5" s="25" t="s">
        <v>117</v>
      </c>
    </row>
    <row r="6" spans="1:10">
      <c r="A6" s="25" t="s">
        <v>56</v>
      </c>
      <c r="B6" s="25" t="s">
        <v>120</v>
      </c>
      <c r="C6" s="25" t="s">
        <v>120</v>
      </c>
      <c r="D6" s="41" t="s">
        <v>68</v>
      </c>
      <c r="E6" s="25" t="s">
        <v>121</v>
      </c>
      <c r="F6" s="25" t="s">
        <v>122</v>
      </c>
      <c r="G6" s="39" t="s">
        <v>123</v>
      </c>
      <c r="H6" s="25">
        <v>29</v>
      </c>
      <c r="I6" s="40">
        <v>42736</v>
      </c>
      <c r="J6" s="25" t="s">
        <v>105</v>
      </c>
    </row>
    <row r="7" spans="1:10">
      <c r="A7" s="25" t="s">
        <v>124</v>
      </c>
      <c r="B7" s="25" t="s">
        <v>125</v>
      </c>
      <c r="C7" s="25" t="s">
        <v>125</v>
      </c>
      <c r="D7" s="41" t="s">
        <v>101</v>
      </c>
      <c r="E7" s="25" t="s">
        <v>102</v>
      </c>
      <c r="F7" s="25" t="s">
        <v>126</v>
      </c>
      <c r="G7" s="39" t="s">
        <v>104</v>
      </c>
      <c r="H7" s="25">
        <v>30</v>
      </c>
      <c r="I7" s="40">
        <v>42736</v>
      </c>
      <c r="J7" s="25" t="s">
        <v>105</v>
      </c>
    </row>
    <row r="8" spans="1:10">
      <c r="A8" s="25" t="s">
        <v>127</v>
      </c>
      <c r="B8" s="25" t="s">
        <v>128</v>
      </c>
      <c r="C8" s="25" t="s">
        <v>128</v>
      </c>
      <c r="D8" s="41" t="s">
        <v>129</v>
      </c>
      <c r="E8" s="25" t="s">
        <v>129</v>
      </c>
      <c r="F8" s="25" t="s">
        <v>129</v>
      </c>
      <c r="G8" s="39" t="s">
        <v>130</v>
      </c>
      <c r="H8" s="25">
        <v>32</v>
      </c>
      <c r="I8" s="25" t="s">
        <v>129</v>
      </c>
      <c r="J8" s="25">
        <v>0</v>
      </c>
    </row>
    <row r="9" spans="1:10">
      <c r="A9" s="25" t="s">
        <v>53</v>
      </c>
      <c r="B9" s="25" t="s">
        <v>131</v>
      </c>
      <c r="C9" s="25" t="s">
        <v>131</v>
      </c>
      <c r="D9" s="41" t="s">
        <v>68</v>
      </c>
      <c r="E9" s="25" t="s">
        <v>121</v>
      </c>
      <c r="F9" s="25" t="s">
        <v>122</v>
      </c>
      <c r="G9" s="39" t="s">
        <v>123</v>
      </c>
      <c r="H9" s="25">
        <v>33</v>
      </c>
      <c r="I9" s="40">
        <v>42736</v>
      </c>
      <c r="J9" s="25" t="s">
        <v>117</v>
      </c>
    </row>
    <row r="10" spans="1:10">
      <c r="A10" s="25" t="s">
        <v>132</v>
      </c>
      <c r="B10" s="25" t="s">
        <v>133</v>
      </c>
      <c r="C10" s="25" t="s">
        <v>133</v>
      </c>
      <c r="D10" s="41" t="s">
        <v>68</v>
      </c>
      <c r="E10" s="25" t="s">
        <v>121</v>
      </c>
      <c r="F10" s="25" t="s">
        <v>122</v>
      </c>
      <c r="G10" s="39" t="s">
        <v>123</v>
      </c>
      <c r="H10" s="25">
        <v>36</v>
      </c>
      <c r="I10" s="40">
        <v>42736</v>
      </c>
      <c r="J10" s="25" t="s">
        <v>105</v>
      </c>
    </row>
    <row r="11" spans="1:10">
      <c r="A11" s="25" t="s">
        <v>134</v>
      </c>
      <c r="B11" s="25" t="s">
        <v>135</v>
      </c>
      <c r="C11" s="25" t="s">
        <v>135</v>
      </c>
      <c r="D11" s="41" t="s">
        <v>101</v>
      </c>
      <c r="E11" s="25" t="s">
        <v>102</v>
      </c>
      <c r="F11" s="25" t="s">
        <v>126</v>
      </c>
      <c r="G11" s="39" t="s">
        <v>104</v>
      </c>
      <c r="H11" s="25">
        <v>38</v>
      </c>
      <c r="I11" s="40">
        <v>42736</v>
      </c>
      <c r="J11" s="25" t="s">
        <v>117</v>
      </c>
    </row>
    <row r="12" spans="1:10">
      <c r="A12" s="25" t="s">
        <v>136</v>
      </c>
      <c r="B12" s="25" t="s">
        <v>137</v>
      </c>
      <c r="C12" s="25" t="s">
        <v>137</v>
      </c>
      <c r="D12" s="41" t="s">
        <v>129</v>
      </c>
      <c r="E12" s="25" t="s">
        <v>129</v>
      </c>
      <c r="F12" s="25" t="s">
        <v>129</v>
      </c>
      <c r="G12" s="39" t="s">
        <v>130</v>
      </c>
      <c r="H12" s="25">
        <v>41</v>
      </c>
      <c r="I12" s="25" t="s">
        <v>129</v>
      </c>
      <c r="J12" s="25">
        <v>0</v>
      </c>
    </row>
    <row r="13" spans="1:10">
      <c r="A13" s="25" t="s">
        <v>78</v>
      </c>
      <c r="B13" s="25" t="s">
        <v>138</v>
      </c>
      <c r="C13" s="25" t="s">
        <v>138</v>
      </c>
      <c r="D13" s="41" t="s">
        <v>68</v>
      </c>
      <c r="E13" s="25" t="s">
        <v>121</v>
      </c>
      <c r="F13" s="25" t="s">
        <v>126</v>
      </c>
      <c r="G13" s="39" t="s">
        <v>123</v>
      </c>
      <c r="H13" s="25">
        <v>42</v>
      </c>
      <c r="I13" s="40">
        <v>42736</v>
      </c>
      <c r="J13" s="25" t="s">
        <v>105</v>
      </c>
    </row>
    <row r="14" spans="1:10">
      <c r="A14" s="25" t="s">
        <v>139</v>
      </c>
      <c r="B14" s="25" t="s">
        <v>140</v>
      </c>
      <c r="C14" s="25" t="s">
        <v>140</v>
      </c>
      <c r="D14" s="41" t="s">
        <v>129</v>
      </c>
      <c r="E14" s="25" t="s">
        <v>129</v>
      </c>
      <c r="F14" s="25" t="s">
        <v>129</v>
      </c>
      <c r="G14" s="39" t="s">
        <v>130</v>
      </c>
      <c r="H14" s="25">
        <v>43</v>
      </c>
      <c r="I14" s="25" t="s">
        <v>129</v>
      </c>
      <c r="J14" s="25">
        <v>0</v>
      </c>
    </row>
    <row r="15" spans="1:10">
      <c r="A15" s="25" t="s">
        <v>141</v>
      </c>
      <c r="B15" s="25" t="s">
        <v>142</v>
      </c>
      <c r="C15" s="25" t="s">
        <v>142</v>
      </c>
      <c r="D15" s="41" t="s">
        <v>108</v>
      </c>
      <c r="E15" s="25" t="s">
        <v>109</v>
      </c>
      <c r="F15" s="25" t="s">
        <v>110</v>
      </c>
      <c r="G15" s="39" t="s">
        <v>111</v>
      </c>
      <c r="H15" s="25">
        <v>45</v>
      </c>
      <c r="I15" s="40">
        <v>42736</v>
      </c>
      <c r="J15" s="25" t="s">
        <v>105</v>
      </c>
    </row>
    <row r="16" spans="1:10">
      <c r="A16" s="25" t="s">
        <v>143</v>
      </c>
      <c r="B16" s="25" t="s">
        <v>144</v>
      </c>
      <c r="C16" s="25" t="s">
        <v>144</v>
      </c>
      <c r="D16" s="41" t="s">
        <v>101</v>
      </c>
      <c r="E16" s="25" t="s">
        <v>102</v>
      </c>
      <c r="F16" s="25" t="s">
        <v>126</v>
      </c>
      <c r="G16" s="39" t="s">
        <v>104</v>
      </c>
      <c r="H16" s="25">
        <v>46</v>
      </c>
      <c r="I16" s="40">
        <v>42736</v>
      </c>
      <c r="J16" s="25" t="s">
        <v>105</v>
      </c>
    </row>
    <row r="17" spans="1:10">
      <c r="A17" s="25" t="s">
        <v>145</v>
      </c>
      <c r="B17" s="25" t="s">
        <v>146</v>
      </c>
      <c r="C17" s="25" t="s">
        <v>146</v>
      </c>
      <c r="D17" s="41" t="s">
        <v>129</v>
      </c>
      <c r="E17" s="25" t="s">
        <v>129</v>
      </c>
      <c r="F17" s="25" t="s">
        <v>129</v>
      </c>
      <c r="G17" s="39" t="s">
        <v>130</v>
      </c>
      <c r="H17" s="25">
        <v>47</v>
      </c>
      <c r="I17" s="25" t="s">
        <v>129</v>
      </c>
      <c r="J17" s="25">
        <v>0</v>
      </c>
    </row>
    <row r="18" spans="1:10">
      <c r="A18" s="25" t="s">
        <v>75</v>
      </c>
      <c r="B18" s="25" t="s">
        <v>147</v>
      </c>
      <c r="C18" s="25" t="s">
        <v>147</v>
      </c>
      <c r="D18" s="41" t="s">
        <v>68</v>
      </c>
      <c r="E18" s="25" t="s">
        <v>121</v>
      </c>
      <c r="F18" s="25" t="s">
        <v>126</v>
      </c>
      <c r="G18" s="39" t="s">
        <v>123</v>
      </c>
      <c r="H18" s="25">
        <v>48</v>
      </c>
      <c r="I18" s="40">
        <v>42736</v>
      </c>
      <c r="J18" s="25" t="s">
        <v>105</v>
      </c>
    </row>
    <row r="19" spans="1:10">
      <c r="A19" s="25" t="s">
        <v>148</v>
      </c>
      <c r="B19" s="25" t="s">
        <v>149</v>
      </c>
      <c r="C19" s="25" t="s">
        <v>149</v>
      </c>
      <c r="D19" s="41" t="s">
        <v>68</v>
      </c>
      <c r="E19" s="25" t="s">
        <v>121</v>
      </c>
      <c r="F19" s="25" t="s">
        <v>122</v>
      </c>
      <c r="G19" s="39" t="s">
        <v>123</v>
      </c>
      <c r="H19" s="25">
        <v>1</v>
      </c>
      <c r="I19" s="40">
        <v>0</v>
      </c>
      <c r="J19" s="25" t="s">
        <v>117</v>
      </c>
    </row>
    <row r="20" spans="1:10">
      <c r="A20" s="25" t="s">
        <v>150</v>
      </c>
      <c r="B20" s="25" t="s">
        <v>151</v>
      </c>
      <c r="C20" s="25" t="s">
        <v>151</v>
      </c>
      <c r="D20" s="41" t="s">
        <v>68</v>
      </c>
      <c r="E20" s="25" t="s">
        <v>121</v>
      </c>
      <c r="F20" s="25" t="s">
        <v>122</v>
      </c>
      <c r="G20" s="39" t="s">
        <v>123</v>
      </c>
      <c r="H20" s="25">
        <v>2</v>
      </c>
      <c r="I20" s="40">
        <v>0</v>
      </c>
      <c r="J20" s="25" t="s">
        <v>117</v>
      </c>
    </row>
    <row r="21" spans="1:10">
      <c r="A21" s="25" t="s">
        <v>152</v>
      </c>
      <c r="B21" s="25" t="s">
        <v>153</v>
      </c>
      <c r="C21" s="25" t="s">
        <v>153</v>
      </c>
      <c r="D21" s="41" t="s">
        <v>129</v>
      </c>
      <c r="E21" s="25" t="s">
        <v>129</v>
      </c>
      <c r="F21" s="25" t="s">
        <v>129</v>
      </c>
      <c r="G21" s="39" t="s">
        <v>130</v>
      </c>
      <c r="H21" s="25">
        <v>49</v>
      </c>
      <c r="I21" s="25" t="s">
        <v>129</v>
      </c>
      <c r="J21" s="25">
        <v>0</v>
      </c>
    </row>
    <row r="22" spans="1:10">
      <c r="A22" s="25" t="s">
        <v>154</v>
      </c>
      <c r="B22" s="25" t="s">
        <v>155</v>
      </c>
      <c r="C22" s="25" t="s">
        <v>155</v>
      </c>
      <c r="D22" s="41" t="s">
        <v>101</v>
      </c>
      <c r="E22" s="25" t="s">
        <v>102</v>
      </c>
      <c r="F22" s="25" t="s">
        <v>103</v>
      </c>
      <c r="G22" s="39" t="s">
        <v>104</v>
      </c>
      <c r="H22" s="25">
        <v>50</v>
      </c>
      <c r="I22" s="40">
        <v>42736</v>
      </c>
      <c r="J22" s="25" t="s">
        <v>105</v>
      </c>
    </row>
    <row r="23" spans="1:10">
      <c r="A23" s="25" t="s">
        <v>156</v>
      </c>
      <c r="B23" s="25" t="s">
        <v>157</v>
      </c>
      <c r="C23" s="25" t="s">
        <v>157</v>
      </c>
      <c r="D23" s="41" t="s">
        <v>101</v>
      </c>
      <c r="E23" s="25" t="s">
        <v>102</v>
      </c>
      <c r="F23" s="25" t="s">
        <v>103</v>
      </c>
      <c r="G23" s="39" t="s">
        <v>104</v>
      </c>
      <c r="H23" s="25">
        <v>14</v>
      </c>
      <c r="I23" s="40">
        <v>42736</v>
      </c>
      <c r="J23" s="25" t="s">
        <v>117</v>
      </c>
    </row>
    <row r="24" spans="1:10">
      <c r="A24" s="25" t="s">
        <v>158</v>
      </c>
      <c r="B24" s="25" t="s">
        <v>159</v>
      </c>
      <c r="C24" s="25" t="s">
        <v>157</v>
      </c>
      <c r="D24" s="41" t="s">
        <v>101</v>
      </c>
      <c r="E24" s="25" t="s">
        <v>102</v>
      </c>
      <c r="F24" s="25" t="s">
        <v>103</v>
      </c>
      <c r="G24" s="39" t="s">
        <v>104</v>
      </c>
      <c r="H24" s="25">
        <v>17</v>
      </c>
      <c r="I24" s="40">
        <v>42736</v>
      </c>
      <c r="J24" s="25" t="s">
        <v>117</v>
      </c>
    </row>
    <row r="25" spans="1:10">
      <c r="A25" s="25" t="s">
        <v>160</v>
      </c>
      <c r="B25" s="25" t="s">
        <v>161</v>
      </c>
      <c r="C25" s="25" t="s">
        <v>161</v>
      </c>
      <c r="D25" s="41" t="s">
        <v>101</v>
      </c>
      <c r="E25" s="25" t="s">
        <v>102</v>
      </c>
      <c r="F25" s="25" t="s">
        <v>126</v>
      </c>
      <c r="G25" s="39" t="s">
        <v>104</v>
      </c>
      <c r="H25" s="25">
        <v>7</v>
      </c>
      <c r="I25" s="40">
        <v>42736</v>
      </c>
      <c r="J25" s="25" t="s">
        <v>117</v>
      </c>
    </row>
    <row r="26" spans="1:10">
      <c r="A26" s="25" t="s">
        <v>162</v>
      </c>
      <c r="B26" s="25" t="s">
        <v>163</v>
      </c>
      <c r="C26" s="25" t="s">
        <v>163</v>
      </c>
      <c r="D26" s="41" t="s">
        <v>101</v>
      </c>
      <c r="E26" s="25" t="s">
        <v>102</v>
      </c>
      <c r="F26" s="25" t="s">
        <v>103</v>
      </c>
      <c r="G26" s="39" t="s">
        <v>104</v>
      </c>
      <c r="H26" s="25">
        <v>9</v>
      </c>
      <c r="I26" s="40">
        <v>42736</v>
      </c>
      <c r="J26" s="25" t="s">
        <v>117</v>
      </c>
    </row>
    <row r="27" spans="1:10">
      <c r="A27" s="25" t="s">
        <v>164</v>
      </c>
      <c r="B27" s="25" t="s">
        <v>165</v>
      </c>
      <c r="C27" s="25" t="s">
        <v>165</v>
      </c>
      <c r="D27" s="41" t="s">
        <v>101</v>
      </c>
      <c r="E27" s="25" t="s">
        <v>102</v>
      </c>
      <c r="F27" s="25" t="s">
        <v>103</v>
      </c>
      <c r="G27" s="39" t="s">
        <v>104</v>
      </c>
      <c r="H27" s="25">
        <v>5</v>
      </c>
      <c r="I27" s="40">
        <v>42736</v>
      </c>
      <c r="J27" s="25" t="s">
        <v>117</v>
      </c>
    </row>
    <row r="28" spans="1:10">
      <c r="A28" s="25" t="s">
        <v>166</v>
      </c>
      <c r="B28" s="25" t="s">
        <v>167</v>
      </c>
      <c r="C28" s="25" t="s">
        <v>167</v>
      </c>
      <c r="D28" s="41" t="s">
        <v>114</v>
      </c>
      <c r="E28" s="25" t="s">
        <v>115</v>
      </c>
      <c r="F28" s="25" t="s">
        <v>110</v>
      </c>
      <c r="G28" s="39" t="s">
        <v>116</v>
      </c>
      <c r="H28" s="25">
        <v>15</v>
      </c>
      <c r="I28" s="40">
        <v>42776</v>
      </c>
      <c r="J28" s="25" t="s">
        <v>117</v>
      </c>
    </row>
    <row r="29" spans="1:10">
      <c r="A29" s="25" t="s">
        <v>79</v>
      </c>
      <c r="B29" s="25" t="s">
        <v>168</v>
      </c>
      <c r="C29" s="25" t="s">
        <v>168</v>
      </c>
      <c r="D29" s="41" t="s">
        <v>68</v>
      </c>
      <c r="E29" s="25" t="s">
        <v>121</v>
      </c>
      <c r="F29" s="25" t="s">
        <v>126</v>
      </c>
      <c r="G29" s="39" t="s">
        <v>123</v>
      </c>
      <c r="H29" s="25">
        <v>11</v>
      </c>
      <c r="I29" s="40">
        <v>42736</v>
      </c>
      <c r="J29" s="25" t="s">
        <v>117</v>
      </c>
    </row>
    <row r="30" spans="1:10">
      <c r="A30" s="25" t="s">
        <v>169</v>
      </c>
      <c r="B30" s="25" t="s">
        <v>170</v>
      </c>
      <c r="C30" s="25" t="s">
        <v>170</v>
      </c>
      <c r="D30" s="41" t="s">
        <v>101</v>
      </c>
      <c r="E30" s="25" t="s">
        <v>102</v>
      </c>
      <c r="F30" s="25" t="s">
        <v>126</v>
      </c>
      <c r="G30" s="39" t="s">
        <v>104</v>
      </c>
      <c r="H30" s="25">
        <v>16</v>
      </c>
      <c r="I30" s="40">
        <v>0</v>
      </c>
      <c r="J30" s="25" t="s">
        <v>117</v>
      </c>
    </row>
    <row r="31" spans="1:10">
      <c r="A31" s="25" t="s">
        <v>171</v>
      </c>
      <c r="B31" s="25" t="s">
        <v>172</v>
      </c>
      <c r="C31" s="25" t="s">
        <v>172</v>
      </c>
      <c r="D31" s="41" t="s">
        <v>68</v>
      </c>
      <c r="E31" s="25" t="s">
        <v>121</v>
      </c>
      <c r="F31" s="25" t="s">
        <v>126</v>
      </c>
      <c r="G31" s="39" t="s">
        <v>123</v>
      </c>
      <c r="H31" s="25">
        <v>3</v>
      </c>
      <c r="I31" s="40">
        <v>0</v>
      </c>
      <c r="J31" s="25" t="s">
        <v>117</v>
      </c>
    </row>
    <row r="32" spans="1:10">
      <c r="A32" s="25" t="s">
        <v>173</v>
      </c>
      <c r="B32" s="25" t="s">
        <v>174</v>
      </c>
      <c r="C32" s="25" t="s">
        <v>172</v>
      </c>
      <c r="D32" s="41" t="s">
        <v>68</v>
      </c>
      <c r="E32" s="25" t="s">
        <v>121</v>
      </c>
      <c r="F32" s="25" t="s">
        <v>126</v>
      </c>
      <c r="G32" s="39" t="s">
        <v>123</v>
      </c>
      <c r="H32" s="25">
        <v>20</v>
      </c>
      <c r="I32" s="40">
        <v>42736</v>
      </c>
      <c r="J32" s="25" t="s">
        <v>117</v>
      </c>
    </row>
    <row r="33" spans="1:10">
      <c r="A33" s="25" t="s">
        <v>175</v>
      </c>
      <c r="B33" s="25" t="s">
        <v>176</v>
      </c>
      <c r="C33" s="25" t="s">
        <v>176</v>
      </c>
      <c r="D33" s="41" t="s">
        <v>114</v>
      </c>
      <c r="E33" s="25" t="s">
        <v>115</v>
      </c>
      <c r="F33" s="25" t="s">
        <v>110</v>
      </c>
      <c r="G33" s="39" t="s">
        <v>116</v>
      </c>
      <c r="H33" s="25">
        <v>13</v>
      </c>
      <c r="I33" s="40">
        <v>42736</v>
      </c>
      <c r="J33" s="25" t="s">
        <v>117</v>
      </c>
    </row>
    <row r="34" spans="1:10">
      <c r="A34" s="25" t="s">
        <v>177</v>
      </c>
      <c r="B34" s="25" t="s">
        <v>178</v>
      </c>
      <c r="C34" s="25" t="s">
        <v>176</v>
      </c>
      <c r="D34" s="41" t="s">
        <v>114</v>
      </c>
      <c r="E34" s="25" t="s">
        <v>115</v>
      </c>
      <c r="F34" s="25" t="s">
        <v>110</v>
      </c>
      <c r="G34" s="39" t="s">
        <v>116</v>
      </c>
      <c r="H34" s="25">
        <v>19</v>
      </c>
      <c r="I34" s="40">
        <v>42736</v>
      </c>
      <c r="J34" s="25" t="s">
        <v>117</v>
      </c>
    </row>
    <row r="35" spans="1:10">
      <c r="A35" s="25" t="s">
        <v>179</v>
      </c>
      <c r="B35" s="25" t="s">
        <v>180</v>
      </c>
      <c r="C35" s="25" t="s">
        <v>180</v>
      </c>
      <c r="D35" s="41" t="s">
        <v>108</v>
      </c>
      <c r="E35" s="25" t="s">
        <v>109</v>
      </c>
      <c r="F35" s="25" t="s">
        <v>181</v>
      </c>
      <c r="G35" s="39" t="s">
        <v>111</v>
      </c>
      <c r="H35" s="25">
        <v>22</v>
      </c>
      <c r="I35" s="40">
        <v>42736</v>
      </c>
      <c r="J35" s="25" t="s">
        <v>117</v>
      </c>
    </row>
    <row r="36" spans="1:10">
      <c r="A36" s="25" t="s">
        <v>182</v>
      </c>
      <c r="B36" s="25" t="s">
        <v>183</v>
      </c>
      <c r="C36" s="25" t="s">
        <v>183</v>
      </c>
      <c r="D36" s="41" t="s">
        <v>108</v>
      </c>
      <c r="E36" s="25" t="s">
        <v>109</v>
      </c>
      <c r="F36" s="25" t="s">
        <v>181</v>
      </c>
      <c r="G36" s="39" t="s">
        <v>111</v>
      </c>
      <c r="H36" s="25">
        <v>8</v>
      </c>
      <c r="I36" s="40">
        <v>0</v>
      </c>
      <c r="J36" s="25" t="s">
        <v>117</v>
      </c>
    </row>
    <row r="37" spans="1:10">
      <c r="A37" s="25" t="s">
        <v>184</v>
      </c>
      <c r="B37" s="25" t="s">
        <v>185</v>
      </c>
      <c r="C37" s="25" t="s">
        <v>183</v>
      </c>
      <c r="D37" s="41" t="s">
        <v>108</v>
      </c>
      <c r="E37" s="25" t="s">
        <v>109</v>
      </c>
      <c r="F37" s="25" t="s">
        <v>181</v>
      </c>
      <c r="G37" s="39" t="s">
        <v>111</v>
      </c>
      <c r="H37" s="25">
        <v>18</v>
      </c>
      <c r="I37" s="40">
        <v>0</v>
      </c>
      <c r="J37" s="25" t="s">
        <v>117</v>
      </c>
    </row>
    <row r="38" spans="1:10">
      <c r="A38" s="25" t="s">
        <v>186</v>
      </c>
      <c r="B38" s="25" t="s">
        <v>187</v>
      </c>
      <c r="C38" s="25" t="s">
        <v>187</v>
      </c>
      <c r="D38" s="41" t="s">
        <v>101</v>
      </c>
      <c r="E38" s="25" t="s">
        <v>102</v>
      </c>
      <c r="F38" s="25" t="s">
        <v>103</v>
      </c>
      <c r="G38" s="39" t="s">
        <v>104</v>
      </c>
      <c r="H38" s="25">
        <v>59</v>
      </c>
      <c r="I38" s="40">
        <v>42775</v>
      </c>
      <c r="J38" s="25" t="s">
        <v>117</v>
      </c>
    </row>
    <row r="39" spans="1:10">
      <c r="A39" s="25" t="s">
        <v>188</v>
      </c>
      <c r="B39" s="25" t="s">
        <v>189</v>
      </c>
      <c r="C39" s="25" t="s">
        <v>189</v>
      </c>
      <c r="D39" s="41" t="s">
        <v>108</v>
      </c>
      <c r="E39" s="25" t="s">
        <v>109</v>
      </c>
      <c r="F39" s="25" t="s">
        <v>110</v>
      </c>
      <c r="G39" s="39" t="s">
        <v>111</v>
      </c>
      <c r="H39" s="25">
        <v>60</v>
      </c>
      <c r="I39" s="40">
        <v>42736</v>
      </c>
      <c r="J39" s="25" t="s">
        <v>105</v>
      </c>
    </row>
    <row r="40" spans="1:10">
      <c r="A40" s="25" t="s">
        <v>190</v>
      </c>
      <c r="B40" s="25" t="s">
        <v>191</v>
      </c>
      <c r="C40" s="25" t="s">
        <v>191</v>
      </c>
      <c r="D40" s="41" t="s">
        <v>108</v>
      </c>
      <c r="E40" s="25" t="s">
        <v>109</v>
      </c>
      <c r="F40" s="25" t="s">
        <v>181</v>
      </c>
      <c r="G40" s="39" t="s">
        <v>111</v>
      </c>
      <c r="H40" s="25">
        <v>28</v>
      </c>
      <c r="I40" s="40">
        <v>42736</v>
      </c>
      <c r="J40" s="25" t="s">
        <v>105</v>
      </c>
    </row>
    <row r="41" spans="1:10">
      <c r="A41" s="25" t="s">
        <v>192</v>
      </c>
      <c r="B41" s="25" t="s">
        <v>193</v>
      </c>
      <c r="C41" s="25" t="s">
        <v>191</v>
      </c>
      <c r="D41" s="41" t="s">
        <v>108</v>
      </c>
      <c r="E41" s="25" t="s">
        <v>109</v>
      </c>
      <c r="F41" s="25" t="s">
        <v>181</v>
      </c>
      <c r="G41" s="39" t="s">
        <v>111</v>
      </c>
      <c r="H41" s="25">
        <v>63</v>
      </c>
      <c r="I41" s="40">
        <v>42736</v>
      </c>
      <c r="J41" s="25" t="s">
        <v>105</v>
      </c>
    </row>
    <row r="42" spans="1:10">
      <c r="A42" s="25" t="s">
        <v>194</v>
      </c>
      <c r="B42" s="25" t="s">
        <v>195</v>
      </c>
      <c r="C42" s="25" t="s">
        <v>195</v>
      </c>
      <c r="D42" s="41" t="s">
        <v>108</v>
      </c>
      <c r="E42" s="25" t="s">
        <v>109</v>
      </c>
      <c r="F42" s="25" t="s">
        <v>181</v>
      </c>
      <c r="G42" s="39" t="s">
        <v>111</v>
      </c>
      <c r="H42" s="25">
        <v>61</v>
      </c>
      <c r="I42" s="40">
        <v>42736</v>
      </c>
      <c r="J42" s="25" t="s">
        <v>105</v>
      </c>
    </row>
    <row r="43" spans="1:10">
      <c r="A43" s="25" t="s">
        <v>196</v>
      </c>
      <c r="B43" s="25" t="s">
        <v>197</v>
      </c>
      <c r="C43" s="25" t="s">
        <v>197</v>
      </c>
      <c r="D43" s="41" t="s">
        <v>108</v>
      </c>
      <c r="E43" s="25" t="s">
        <v>109</v>
      </c>
      <c r="F43" s="25" t="s">
        <v>181</v>
      </c>
      <c r="G43" s="39" t="s">
        <v>111</v>
      </c>
      <c r="H43" s="25">
        <v>62</v>
      </c>
      <c r="I43" s="40">
        <v>42736</v>
      </c>
      <c r="J43" s="25" t="s">
        <v>105</v>
      </c>
    </row>
    <row r="44" spans="1:10">
      <c r="A44" s="25" t="s">
        <v>198</v>
      </c>
      <c r="B44" s="25" t="s">
        <v>199</v>
      </c>
      <c r="C44" s="25" t="s">
        <v>199</v>
      </c>
      <c r="D44" s="41" t="s">
        <v>108</v>
      </c>
      <c r="E44" s="25" t="s">
        <v>109</v>
      </c>
      <c r="F44" s="25" t="s">
        <v>110</v>
      </c>
      <c r="G44" s="39" t="s">
        <v>111</v>
      </c>
      <c r="H44" s="25">
        <v>65</v>
      </c>
      <c r="I44" s="40">
        <v>0</v>
      </c>
      <c r="J44" s="25" t="s">
        <v>117</v>
      </c>
    </row>
    <row r="45" spans="1:10">
      <c r="A45" s="25" t="s">
        <v>200</v>
      </c>
      <c r="B45" s="25" t="s">
        <v>201</v>
      </c>
      <c r="C45" s="25" t="s">
        <v>201</v>
      </c>
      <c r="D45" s="41" t="s">
        <v>108</v>
      </c>
      <c r="E45" s="25" t="s">
        <v>109</v>
      </c>
      <c r="F45" s="25" t="s">
        <v>110</v>
      </c>
      <c r="G45" s="39" t="s">
        <v>111</v>
      </c>
      <c r="H45" s="25">
        <v>21</v>
      </c>
      <c r="I45" s="40">
        <v>42736</v>
      </c>
      <c r="J45" s="25" t="s">
        <v>117</v>
      </c>
    </row>
    <row r="46" spans="1:10">
      <c r="A46" s="25" t="s">
        <v>202</v>
      </c>
      <c r="B46" s="25" t="s">
        <v>203</v>
      </c>
      <c r="C46" s="25" t="s">
        <v>201</v>
      </c>
      <c r="D46" s="41" t="s">
        <v>108</v>
      </c>
      <c r="E46" s="25" t="s">
        <v>109</v>
      </c>
      <c r="F46" s="25" t="s">
        <v>110</v>
      </c>
      <c r="G46" s="39" t="s">
        <v>111</v>
      </c>
      <c r="H46" s="25">
        <v>10</v>
      </c>
      <c r="I46" s="40">
        <v>42736</v>
      </c>
      <c r="J46" s="25" t="s">
        <v>117</v>
      </c>
    </row>
    <row r="47" spans="1:10">
      <c r="A47" s="25" t="s">
        <v>204</v>
      </c>
      <c r="B47" s="25" t="s">
        <v>205</v>
      </c>
      <c r="C47" s="25" t="s">
        <v>205</v>
      </c>
      <c r="D47" s="41" t="s">
        <v>101</v>
      </c>
      <c r="E47" s="25" t="s">
        <v>102</v>
      </c>
      <c r="F47" s="25" t="s">
        <v>126</v>
      </c>
      <c r="G47" s="39" t="s">
        <v>104</v>
      </c>
      <c r="H47" s="25">
        <v>66</v>
      </c>
      <c r="I47" s="40">
        <v>42736</v>
      </c>
      <c r="J47" s="25" t="s">
        <v>105</v>
      </c>
    </row>
    <row r="48" spans="1:10">
      <c r="A48" s="25" t="s">
        <v>206</v>
      </c>
      <c r="B48" s="25" t="s">
        <v>207</v>
      </c>
      <c r="C48" s="25" t="s">
        <v>207</v>
      </c>
      <c r="D48" s="41" t="s">
        <v>108</v>
      </c>
      <c r="E48" s="25" t="s">
        <v>109</v>
      </c>
      <c r="F48" s="25" t="s">
        <v>181</v>
      </c>
      <c r="G48" s="39" t="s">
        <v>111</v>
      </c>
      <c r="H48" s="25">
        <v>178</v>
      </c>
      <c r="I48" s="40">
        <v>42736</v>
      </c>
      <c r="J48" s="25" t="s">
        <v>105</v>
      </c>
    </row>
    <row r="49" spans="1:10">
      <c r="A49" s="25" t="s">
        <v>208</v>
      </c>
      <c r="B49" s="25" t="s">
        <v>209</v>
      </c>
      <c r="C49" s="25" t="s">
        <v>209</v>
      </c>
      <c r="D49" s="41" t="s">
        <v>68</v>
      </c>
      <c r="E49" s="25" t="s">
        <v>121</v>
      </c>
      <c r="F49" s="25" t="s">
        <v>126</v>
      </c>
      <c r="G49" s="39" t="s">
        <v>123</v>
      </c>
      <c r="H49" s="25">
        <v>67</v>
      </c>
      <c r="I49" s="40">
        <v>42736</v>
      </c>
      <c r="J49" s="25" t="s">
        <v>105</v>
      </c>
    </row>
    <row r="50" spans="1:10">
      <c r="A50" s="25" t="s">
        <v>210</v>
      </c>
      <c r="B50" s="25" t="s">
        <v>211</v>
      </c>
      <c r="C50" s="25" t="s">
        <v>211</v>
      </c>
      <c r="D50" s="41" t="s">
        <v>108</v>
      </c>
      <c r="E50" s="25" t="s">
        <v>109</v>
      </c>
      <c r="F50" s="25" t="s">
        <v>181</v>
      </c>
      <c r="G50" s="39" t="s">
        <v>111</v>
      </c>
      <c r="H50" s="25">
        <v>68</v>
      </c>
      <c r="I50" s="40">
        <v>42736</v>
      </c>
      <c r="J50" s="25" t="s">
        <v>105</v>
      </c>
    </row>
    <row r="51" spans="1:10">
      <c r="A51" s="25" t="s">
        <v>212</v>
      </c>
      <c r="B51" s="25" t="s">
        <v>213</v>
      </c>
      <c r="C51" s="25" t="s">
        <v>213</v>
      </c>
      <c r="D51" s="41" t="s">
        <v>129</v>
      </c>
      <c r="E51" s="25" t="s">
        <v>129</v>
      </c>
      <c r="F51" s="25" t="s">
        <v>129</v>
      </c>
      <c r="G51" s="39" t="s">
        <v>130</v>
      </c>
      <c r="H51" s="25">
        <v>69</v>
      </c>
      <c r="I51" s="25" t="s">
        <v>129</v>
      </c>
      <c r="J51" s="25">
        <v>0</v>
      </c>
    </row>
    <row r="52" spans="1:10">
      <c r="A52" s="25" t="s">
        <v>214</v>
      </c>
      <c r="B52" s="25" t="s">
        <v>215</v>
      </c>
      <c r="C52" s="25" t="s">
        <v>215</v>
      </c>
      <c r="D52" s="41" t="s">
        <v>114</v>
      </c>
      <c r="E52" s="25" t="s">
        <v>115</v>
      </c>
      <c r="F52" s="25" t="s">
        <v>110</v>
      </c>
      <c r="G52" s="39" t="s">
        <v>116</v>
      </c>
      <c r="H52" s="25">
        <v>70</v>
      </c>
      <c r="I52" s="40">
        <v>42736</v>
      </c>
      <c r="J52" s="25" t="s">
        <v>105</v>
      </c>
    </row>
    <row r="53" spans="1:10">
      <c r="A53" s="25" t="s">
        <v>90</v>
      </c>
      <c r="B53" s="25" t="s">
        <v>216</v>
      </c>
      <c r="C53" s="25" t="s">
        <v>216</v>
      </c>
      <c r="D53" s="41" t="s">
        <v>68</v>
      </c>
      <c r="E53" s="25" t="s">
        <v>121</v>
      </c>
      <c r="F53" s="25" t="s">
        <v>126</v>
      </c>
      <c r="G53" s="39" t="s">
        <v>123</v>
      </c>
      <c r="H53" s="25">
        <v>72</v>
      </c>
      <c r="I53" s="40">
        <v>42736</v>
      </c>
      <c r="J53" s="25" t="s">
        <v>105</v>
      </c>
    </row>
    <row r="54" spans="1:10">
      <c r="A54" s="25" t="s">
        <v>217</v>
      </c>
      <c r="B54" s="25" t="s">
        <v>218</v>
      </c>
      <c r="C54" s="25" t="s">
        <v>218</v>
      </c>
      <c r="D54" s="41" t="s">
        <v>129</v>
      </c>
      <c r="E54" s="25" t="s">
        <v>129</v>
      </c>
      <c r="F54" s="25" t="s">
        <v>129</v>
      </c>
      <c r="G54" s="39" t="s">
        <v>130</v>
      </c>
      <c r="H54" s="25">
        <v>23</v>
      </c>
      <c r="I54" s="25" t="s">
        <v>129</v>
      </c>
      <c r="J54" s="25" t="s">
        <v>117</v>
      </c>
    </row>
    <row r="55" spans="1:10">
      <c r="A55" s="25" t="s">
        <v>219</v>
      </c>
      <c r="B55" s="25" t="s">
        <v>220</v>
      </c>
      <c r="C55" s="25" t="s">
        <v>220</v>
      </c>
      <c r="D55" s="41" t="s">
        <v>101</v>
      </c>
      <c r="E55" s="25" t="s">
        <v>102</v>
      </c>
      <c r="F55" s="25" t="s">
        <v>103</v>
      </c>
      <c r="G55" s="39" t="s">
        <v>104</v>
      </c>
      <c r="H55" s="25">
        <v>73</v>
      </c>
      <c r="I55" s="40">
        <v>42736</v>
      </c>
      <c r="J55" s="25" t="s">
        <v>105</v>
      </c>
    </row>
    <row r="56" spans="1:10">
      <c r="A56" s="25" t="s">
        <v>221</v>
      </c>
      <c r="B56" s="25" t="s">
        <v>222</v>
      </c>
      <c r="C56" s="25" t="s">
        <v>222</v>
      </c>
      <c r="D56" s="41" t="s">
        <v>114</v>
      </c>
      <c r="E56" s="25" t="s">
        <v>115</v>
      </c>
      <c r="F56" s="25" t="s">
        <v>110</v>
      </c>
      <c r="G56" s="39" t="s">
        <v>116</v>
      </c>
      <c r="H56" s="25">
        <v>52</v>
      </c>
      <c r="I56" s="40">
        <v>42736</v>
      </c>
      <c r="J56" s="25" t="s">
        <v>105</v>
      </c>
    </row>
    <row r="57" spans="1:10">
      <c r="A57" s="25" t="s">
        <v>223</v>
      </c>
      <c r="B57" s="25" t="s">
        <v>224</v>
      </c>
      <c r="C57" s="25" t="s">
        <v>222</v>
      </c>
      <c r="D57" s="41" t="s">
        <v>114</v>
      </c>
      <c r="E57" s="25" t="s">
        <v>115</v>
      </c>
      <c r="F57" s="25" t="s">
        <v>110</v>
      </c>
      <c r="G57" s="39" t="s">
        <v>116</v>
      </c>
      <c r="H57" s="25">
        <v>31</v>
      </c>
      <c r="I57" s="40">
        <v>42736</v>
      </c>
      <c r="J57" s="25" t="s">
        <v>105</v>
      </c>
    </row>
    <row r="58" spans="1:10">
      <c r="A58" s="25" t="s">
        <v>225</v>
      </c>
      <c r="B58" s="25" t="s">
        <v>226</v>
      </c>
      <c r="C58" s="25" t="s">
        <v>226</v>
      </c>
      <c r="D58" s="41" t="s">
        <v>68</v>
      </c>
      <c r="E58" s="25" t="s">
        <v>121</v>
      </c>
      <c r="F58" s="25" t="s">
        <v>122</v>
      </c>
      <c r="G58" s="39" t="s">
        <v>123</v>
      </c>
      <c r="H58" s="25">
        <v>74</v>
      </c>
      <c r="I58" s="40">
        <v>42736</v>
      </c>
      <c r="J58" s="25" t="s">
        <v>117</v>
      </c>
    </row>
    <row r="59" spans="1:10">
      <c r="A59" s="25" t="s">
        <v>227</v>
      </c>
      <c r="B59" s="25" t="s">
        <v>228</v>
      </c>
      <c r="C59" s="25" t="s">
        <v>228</v>
      </c>
      <c r="D59" s="41" t="s">
        <v>68</v>
      </c>
      <c r="E59" s="25" t="s">
        <v>121</v>
      </c>
      <c r="F59" s="25" t="s">
        <v>126</v>
      </c>
      <c r="G59" s="39" t="s">
        <v>123</v>
      </c>
      <c r="H59" s="25">
        <v>75</v>
      </c>
      <c r="I59" s="40">
        <v>42736</v>
      </c>
      <c r="J59" s="25" t="s">
        <v>105</v>
      </c>
    </row>
    <row r="60" spans="1:10">
      <c r="A60" s="25" t="s">
        <v>229</v>
      </c>
      <c r="B60" s="25" t="s">
        <v>230</v>
      </c>
      <c r="C60" s="25" t="s">
        <v>230</v>
      </c>
      <c r="D60" s="41" t="s">
        <v>101</v>
      </c>
      <c r="E60" s="25" t="s">
        <v>102</v>
      </c>
      <c r="F60" s="25" t="s">
        <v>103</v>
      </c>
      <c r="G60" s="39" t="s">
        <v>104</v>
      </c>
      <c r="H60" s="25">
        <v>76</v>
      </c>
      <c r="I60" s="40">
        <v>42736</v>
      </c>
      <c r="J60" s="25" t="s">
        <v>105</v>
      </c>
    </row>
    <row r="61" spans="1:10">
      <c r="A61" s="25" t="s">
        <v>231</v>
      </c>
      <c r="B61" s="25" t="s">
        <v>232</v>
      </c>
      <c r="C61" s="25" t="s">
        <v>232</v>
      </c>
      <c r="D61" s="41" t="s">
        <v>101</v>
      </c>
      <c r="E61" s="25" t="s">
        <v>102</v>
      </c>
      <c r="F61" s="25" t="s">
        <v>103</v>
      </c>
      <c r="G61" s="39" t="s">
        <v>104</v>
      </c>
      <c r="H61" s="25">
        <v>78</v>
      </c>
      <c r="I61" s="40">
        <v>42736</v>
      </c>
      <c r="J61" s="25" t="s">
        <v>105</v>
      </c>
    </row>
    <row r="62" spans="1:10">
      <c r="A62" s="25" t="s">
        <v>233</v>
      </c>
      <c r="B62" s="25" t="s">
        <v>234</v>
      </c>
      <c r="C62" s="25" t="s">
        <v>234</v>
      </c>
      <c r="D62" s="41" t="s">
        <v>101</v>
      </c>
      <c r="E62" s="25" t="s">
        <v>102</v>
      </c>
      <c r="F62" s="25" t="s">
        <v>126</v>
      </c>
      <c r="G62" s="39" t="s">
        <v>104</v>
      </c>
      <c r="H62" s="25">
        <v>79</v>
      </c>
      <c r="I62" s="40">
        <v>42736</v>
      </c>
      <c r="J62" s="25" t="s">
        <v>105</v>
      </c>
    </row>
    <row r="63" spans="1:10">
      <c r="A63" s="25" t="s">
        <v>235</v>
      </c>
      <c r="B63" s="25" t="s">
        <v>236</v>
      </c>
      <c r="C63" s="25" t="s">
        <v>236</v>
      </c>
      <c r="D63" s="41" t="s">
        <v>101</v>
      </c>
      <c r="E63" s="25" t="s">
        <v>102</v>
      </c>
      <c r="F63" s="25" t="s">
        <v>103</v>
      </c>
      <c r="G63" s="39" t="s">
        <v>104</v>
      </c>
      <c r="H63" s="25">
        <v>80</v>
      </c>
      <c r="I63" s="40">
        <v>42736</v>
      </c>
      <c r="J63" s="25" t="s">
        <v>105</v>
      </c>
    </row>
    <row r="64" spans="1:10">
      <c r="A64" s="25" t="s">
        <v>237</v>
      </c>
      <c r="B64" s="25" t="s">
        <v>238</v>
      </c>
      <c r="C64" s="25" t="s">
        <v>238</v>
      </c>
      <c r="D64" s="41" t="s">
        <v>108</v>
      </c>
      <c r="E64" s="25" t="s">
        <v>109</v>
      </c>
      <c r="F64" s="25" t="s">
        <v>181</v>
      </c>
      <c r="G64" s="39" t="s">
        <v>111</v>
      </c>
      <c r="H64" s="25">
        <v>83</v>
      </c>
      <c r="I64" s="40">
        <v>42736</v>
      </c>
      <c r="J64" s="25" t="s">
        <v>105</v>
      </c>
    </row>
    <row r="65" spans="1:10">
      <c r="A65" s="25" t="s">
        <v>239</v>
      </c>
      <c r="B65" s="25" t="s">
        <v>240</v>
      </c>
      <c r="C65" s="25" t="s">
        <v>240</v>
      </c>
      <c r="D65" s="41" t="s">
        <v>108</v>
      </c>
      <c r="E65" s="25" t="s">
        <v>109</v>
      </c>
      <c r="F65" s="25" t="s">
        <v>181</v>
      </c>
      <c r="G65" s="39" t="s">
        <v>111</v>
      </c>
      <c r="H65" s="25">
        <v>243</v>
      </c>
      <c r="I65" s="40">
        <v>42736</v>
      </c>
      <c r="J65" s="25" t="s">
        <v>105</v>
      </c>
    </row>
    <row r="66" spans="1:10">
      <c r="A66" s="25" t="s">
        <v>241</v>
      </c>
      <c r="B66" s="25" t="s">
        <v>242</v>
      </c>
      <c r="C66" s="25" t="s">
        <v>242</v>
      </c>
      <c r="D66" s="41" t="s">
        <v>108</v>
      </c>
      <c r="E66" s="25" t="s">
        <v>109</v>
      </c>
      <c r="F66" s="25" t="s">
        <v>110</v>
      </c>
      <c r="G66" s="39" t="s">
        <v>111</v>
      </c>
      <c r="H66" s="25">
        <v>85</v>
      </c>
      <c r="I66" s="40">
        <v>42736</v>
      </c>
      <c r="J66" s="25" t="s">
        <v>105</v>
      </c>
    </row>
    <row r="67" spans="1:10">
      <c r="A67" s="25" t="s">
        <v>243</v>
      </c>
      <c r="B67" s="25" t="s">
        <v>244</v>
      </c>
      <c r="C67" s="25" t="s">
        <v>244</v>
      </c>
      <c r="D67" s="41" t="s">
        <v>108</v>
      </c>
      <c r="E67" s="25" t="s">
        <v>109</v>
      </c>
      <c r="F67" s="25" t="s">
        <v>110</v>
      </c>
      <c r="G67" s="39" t="s">
        <v>111</v>
      </c>
      <c r="H67" s="25">
        <v>86</v>
      </c>
      <c r="I67" s="40">
        <v>42736</v>
      </c>
      <c r="J67" s="25" t="s">
        <v>105</v>
      </c>
    </row>
    <row r="68" spans="1:10">
      <c r="A68" s="25" t="s">
        <v>245</v>
      </c>
      <c r="B68" s="25" t="s">
        <v>246</v>
      </c>
      <c r="C68" s="25" t="s">
        <v>246</v>
      </c>
      <c r="D68" s="41" t="s">
        <v>108</v>
      </c>
      <c r="E68" s="25" t="s">
        <v>109</v>
      </c>
      <c r="F68" s="25" t="s">
        <v>181</v>
      </c>
      <c r="G68" s="39" t="s">
        <v>111</v>
      </c>
      <c r="H68" s="25">
        <v>6</v>
      </c>
      <c r="I68" s="40">
        <v>42736</v>
      </c>
      <c r="J68" s="25" t="s">
        <v>117</v>
      </c>
    </row>
    <row r="69" spans="1:10">
      <c r="A69" s="25" t="s">
        <v>247</v>
      </c>
      <c r="B69" s="25" t="s">
        <v>248</v>
      </c>
      <c r="C69" s="25" t="s">
        <v>248</v>
      </c>
      <c r="D69" s="41" t="s">
        <v>101</v>
      </c>
      <c r="E69" s="25" t="s">
        <v>102</v>
      </c>
      <c r="F69" s="25" t="s">
        <v>103</v>
      </c>
      <c r="G69" s="39" t="s">
        <v>104</v>
      </c>
      <c r="H69" s="25">
        <v>87</v>
      </c>
      <c r="I69" s="40">
        <v>42736</v>
      </c>
      <c r="J69" s="25" t="s">
        <v>105</v>
      </c>
    </row>
    <row r="70" spans="1:10">
      <c r="A70" s="25" t="s">
        <v>249</v>
      </c>
      <c r="B70" s="25" t="s">
        <v>250</v>
      </c>
      <c r="C70" s="25" t="s">
        <v>250</v>
      </c>
      <c r="D70" s="41" t="s">
        <v>101</v>
      </c>
      <c r="E70" s="25" t="s">
        <v>102</v>
      </c>
      <c r="F70" s="25" t="s">
        <v>103</v>
      </c>
      <c r="G70" s="39" t="s">
        <v>104</v>
      </c>
      <c r="H70" s="25">
        <v>88</v>
      </c>
      <c r="I70" s="40">
        <v>42736</v>
      </c>
      <c r="J70" s="25" t="s">
        <v>105</v>
      </c>
    </row>
    <row r="71" spans="1:10">
      <c r="A71" s="25" t="s">
        <v>251</v>
      </c>
      <c r="B71" s="25" t="s">
        <v>252</v>
      </c>
      <c r="C71" s="25" t="s">
        <v>252</v>
      </c>
      <c r="D71" s="41" t="s">
        <v>101</v>
      </c>
      <c r="E71" s="25" t="s">
        <v>102</v>
      </c>
      <c r="F71" s="25" t="s">
        <v>126</v>
      </c>
      <c r="G71" s="39" t="s">
        <v>104</v>
      </c>
      <c r="H71" s="25">
        <v>89</v>
      </c>
      <c r="I71" s="40">
        <v>42736</v>
      </c>
      <c r="J71" s="25" t="s">
        <v>105</v>
      </c>
    </row>
    <row r="72" spans="1:10">
      <c r="A72" s="25" t="s">
        <v>87</v>
      </c>
      <c r="B72" s="25" t="s">
        <v>253</v>
      </c>
      <c r="C72" s="25" t="s">
        <v>253</v>
      </c>
      <c r="D72" s="41" t="s">
        <v>68</v>
      </c>
      <c r="E72" s="25" t="s">
        <v>121</v>
      </c>
      <c r="F72" s="25" t="s">
        <v>126</v>
      </c>
      <c r="G72" s="39" t="s">
        <v>123</v>
      </c>
      <c r="H72" s="25">
        <v>90</v>
      </c>
      <c r="I72" s="40">
        <v>42736</v>
      </c>
      <c r="J72" s="25" t="s">
        <v>105</v>
      </c>
    </row>
    <row r="73" spans="1:10">
      <c r="A73" s="25" t="s">
        <v>254</v>
      </c>
      <c r="B73" s="25" t="s">
        <v>255</v>
      </c>
      <c r="C73" s="25" t="s">
        <v>255</v>
      </c>
      <c r="D73" s="41" t="s">
        <v>68</v>
      </c>
      <c r="E73" s="25" t="s">
        <v>121</v>
      </c>
      <c r="F73" s="25" t="s">
        <v>122</v>
      </c>
      <c r="G73" s="39" t="s">
        <v>123</v>
      </c>
      <c r="H73" s="25">
        <v>91</v>
      </c>
      <c r="I73" s="40">
        <v>42871</v>
      </c>
      <c r="J73" s="25" t="s">
        <v>117</v>
      </c>
    </row>
    <row r="74" spans="1:10">
      <c r="A74" s="25" t="s">
        <v>256</v>
      </c>
      <c r="B74" s="25" t="s">
        <v>257</v>
      </c>
      <c r="C74" s="25" t="s">
        <v>257</v>
      </c>
      <c r="D74" s="41" t="s">
        <v>108</v>
      </c>
      <c r="E74" s="25" t="s">
        <v>109</v>
      </c>
      <c r="F74" s="25" t="s">
        <v>110</v>
      </c>
      <c r="G74" s="39" t="s">
        <v>111</v>
      </c>
      <c r="H74" s="25">
        <v>93</v>
      </c>
      <c r="I74" s="40">
        <v>42736</v>
      </c>
      <c r="J74" s="25" t="s">
        <v>105</v>
      </c>
    </row>
    <row r="75" spans="1:10">
      <c r="A75" s="25" t="s">
        <v>74</v>
      </c>
      <c r="B75" s="25" t="s">
        <v>258</v>
      </c>
      <c r="C75" s="25" t="s">
        <v>258</v>
      </c>
      <c r="D75" s="41" t="s">
        <v>68</v>
      </c>
      <c r="E75" s="25" t="s">
        <v>121</v>
      </c>
      <c r="F75" s="25" t="s">
        <v>122</v>
      </c>
      <c r="G75" s="39" t="s">
        <v>123</v>
      </c>
      <c r="H75" s="25">
        <v>94</v>
      </c>
      <c r="I75" s="40">
        <v>42736</v>
      </c>
      <c r="J75" s="25" t="s">
        <v>105</v>
      </c>
    </row>
    <row r="76" spans="1:10">
      <c r="A76" s="25" t="s">
        <v>259</v>
      </c>
      <c r="B76" s="25" t="s">
        <v>260</v>
      </c>
      <c r="C76" s="25" t="s">
        <v>260</v>
      </c>
      <c r="D76" s="41" t="s">
        <v>101</v>
      </c>
      <c r="E76" s="25" t="s">
        <v>102</v>
      </c>
      <c r="F76" s="25" t="s">
        <v>103</v>
      </c>
      <c r="G76" s="39" t="s">
        <v>104</v>
      </c>
      <c r="H76" s="25">
        <v>95</v>
      </c>
      <c r="I76" s="40">
        <v>42736</v>
      </c>
      <c r="J76" s="25" t="s">
        <v>105</v>
      </c>
    </row>
    <row r="77" spans="1:10">
      <c r="A77" s="25" t="s">
        <v>261</v>
      </c>
      <c r="B77" s="25" t="s">
        <v>262</v>
      </c>
      <c r="C77" s="25" t="s">
        <v>262</v>
      </c>
      <c r="D77" s="41" t="s">
        <v>129</v>
      </c>
      <c r="E77" s="25" t="s">
        <v>129</v>
      </c>
      <c r="F77" s="25" t="s">
        <v>129</v>
      </c>
      <c r="G77" s="39" t="s">
        <v>130</v>
      </c>
      <c r="H77" s="25">
        <v>96</v>
      </c>
      <c r="I77" s="25" t="s">
        <v>129</v>
      </c>
      <c r="J77" s="25">
        <v>0</v>
      </c>
    </row>
    <row r="78" spans="1:10">
      <c r="A78" s="25" t="s">
        <v>263</v>
      </c>
      <c r="B78" s="25" t="s">
        <v>264</v>
      </c>
      <c r="D78" s="41" t="s">
        <v>114</v>
      </c>
      <c r="E78" s="25" t="s">
        <v>115</v>
      </c>
      <c r="F78" s="25" t="s">
        <v>110</v>
      </c>
      <c r="G78" s="39" t="s">
        <v>116</v>
      </c>
      <c r="H78" s="25">
        <v>82</v>
      </c>
      <c r="I78" s="40">
        <v>42736</v>
      </c>
      <c r="J78" s="25" t="s">
        <v>105</v>
      </c>
    </row>
    <row r="79" spans="1:10">
      <c r="A79" s="25" t="s">
        <v>265</v>
      </c>
      <c r="B79" s="25" t="s">
        <v>266</v>
      </c>
      <c r="C79" s="25" t="s">
        <v>266</v>
      </c>
      <c r="D79" s="41" t="s">
        <v>101</v>
      </c>
      <c r="E79" s="25" t="s">
        <v>102</v>
      </c>
      <c r="F79" s="25" t="s">
        <v>103</v>
      </c>
      <c r="G79" s="39" t="s">
        <v>104</v>
      </c>
      <c r="H79" s="25">
        <v>97</v>
      </c>
      <c r="I79" s="40">
        <v>42736</v>
      </c>
      <c r="J79" s="25" t="s">
        <v>105</v>
      </c>
    </row>
    <row r="80" spans="1:10">
      <c r="A80" s="25" t="s">
        <v>267</v>
      </c>
      <c r="B80" s="25" t="s">
        <v>268</v>
      </c>
      <c r="C80" s="25" t="s">
        <v>268</v>
      </c>
      <c r="D80" s="41" t="s">
        <v>101</v>
      </c>
      <c r="E80" s="25" t="s">
        <v>102</v>
      </c>
      <c r="F80" s="25" t="s">
        <v>103</v>
      </c>
      <c r="G80" s="39" t="s">
        <v>104</v>
      </c>
      <c r="H80" s="25">
        <v>98</v>
      </c>
      <c r="I80" s="40">
        <v>42736</v>
      </c>
      <c r="J80" s="25" t="s">
        <v>105</v>
      </c>
    </row>
    <row r="81" spans="1:10">
      <c r="A81" s="25" t="s">
        <v>269</v>
      </c>
      <c r="B81" s="25" t="s">
        <v>270</v>
      </c>
      <c r="C81" s="25" t="s">
        <v>270</v>
      </c>
      <c r="D81" s="41" t="s">
        <v>114</v>
      </c>
      <c r="E81" s="25" t="s">
        <v>115</v>
      </c>
      <c r="F81" s="25" t="s">
        <v>110</v>
      </c>
      <c r="G81" s="39" t="s">
        <v>116</v>
      </c>
      <c r="H81" s="25">
        <v>99</v>
      </c>
      <c r="I81" s="40">
        <v>42736</v>
      </c>
      <c r="J81" s="25" t="s">
        <v>105</v>
      </c>
    </row>
    <row r="82" spans="1:10">
      <c r="A82" s="25" t="s">
        <v>271</v>
      </c>
      <c r="B82" s="25" t="s">
        <v>272</v>
      </c>
      <c r="C82" s="25" t="s">
        <v>272</v>
      </c>
      <c r="D82" s="41" t="s">
        <v>101</v>
      </c>
      <c r="E82" s="25" t="s">
        <v>102</v>
      </c>
      <c r="F82" s="25" t="s">
        <v>103</v>
      </c>
      <c r="G82" s="39" t="s">
        <v>104</v>
      </c>
      <c r="H82" s="25">
        <v>100</v>
      </c>
      <c r="I82" s="40">
        <v>42736</v>
      </c>
      <c r="J82" s="25" t="s">
        <v>105</v>
      </c>
    </row>
    <row r="83" spans="1:10">
      <c r="A83" s="25" t="s">
        <v>273</v>
      </c>
      <c r="B83" s="25" t="s">
        <v>274</v>
      </c>
      <c r="C83" s="25" t="s">
        <v>274</v>
      </c>
      <c r="D83" s="41" t="s">
        <v>275</v>
      </c>
      <c r="E83" s="25" t="s">
        <v>275</v>
      </c>
      <c r="F83" s="25" t="s">
        <v>275</v>
      </c>
      <c r="G83" s="39" t="s">
        <v>130</v>
      </c>
      <c r="H83" s="25">
        <v>77</v>
      </c>
      <c r="I83" s="25" t="s">
        <v>275</v>
      </c>
      <c r="J83" s="25">
        <v>0</v>
      </c>
    </row>
    <row r="84" spans="1:10">
      <c r="A84" s="25" t="s">
        <v>276</v>
      </c>
      <c r="B84" s="25" t="s">
        <v>277</v>
      </c>
      <c r="C84" s="25" t="s">
        <v>277</v>
      </c>
      <c r="D84" s="41" t="s">
        <v>108</v>
      </c>
      <c r="E84" s="25" t="s">
        <v>109</v>
      </c>
      <c r="F84" s="25" t="s">
        <v>181</v>
      </c>
      <c r="G84" s="39" t="s">
        <v>111</v>
      </c>
      <c r="H84" s="25">
        <v>35</v>
      </c>
      <c r="I84" s="40">
        <v>42736</v>
      </c>
      <c r="J84" s="25" t="s">
        <v>105</v>
      </c>
    </row>
    <row r="85" spans="1:10">
      <c r="A85" s="25" t="s">
        <v>278</v>
      </c>
      <c r="B85" s="25" t="s">
        <v>279</v>
      </c>
      <c r="C85" s="25" t="s">
        <v>279</v>
      </c>
      <c r="D85" s="41" t="s">
        <v>114</v>
      </c>
      <c r="E85" s="25" t="s">
        <v>115</v>
      </c>
      <c r="F85" s="25" t="s">
        <v>110</v>
      </c>
      <c r="G85" s="39" t="s">
        <v>116</v>
      </c>
      <c r="H85" s="25">
        <v>39</v>
      </c>
      <c r="I85" s="40">
        <v>42736</v>
      </c>
      <c r="J85" s="25" t="s">
        <v>105</v>
      </c>
    </row>
    <row r="86" spans="1:10">
      <c r="A86" s="25" t="s">
        <v>77</v>
      </c>
      <c r="B86" s="25" t="s">
        <v>280</v>
      </c>
      <c r="C86" s="25" t="s">
        <v>280</v>
      </c>
      <c r="D86" s="41" t="s">
        <v>68</v>
      </c>
      <c r="E86" s="25" t="s">
        <v>121</v>
      </c>
      <c r="F86" s="25" t="s">
        <v>122</v>
      </c>
      <c r="G86" s="39" t="s">
        <v>123</v>
      </c>
      <c r="H86" s="25">
        <v>53</v>
      </c>
      <c r="I86" s="40">
        <v>43831</v>
      </c>
      <c r="J86" s="25" t="s">
        <v>105</v>
      </c>
    </row>
    <row r="87" spans="1:10">
      <c r="A87" s="25" t="s">
        <v>281</v>
      </c>
      <c r="B87" s="25" t="s">
        <v>282</v>
      </c>
      <c r="C87" s="25" t="s">
        <v>282</v>
      </c>
      <c r="D87" s="41" t="s">
        <v>101</v>
      </c>
      <c r="E87" s="25" t="s">
        <v>102</v>
      </c>
      <c r="F87" s="25" t="s">
        <v>103</v>
      </c>
      <c r="G87" s="39" t="s">
        <v>104</v>
      </c>
      <c r="H87" s="25">
        <v>54</v>
      </c>
      <c r="I87" s="40">
        <v>42736</v>
      </c>
      <c r="J87" s="25" t="s">
        <v>105</v>
      </c>
    </row>
    <row r="88" spans="1:10">
      <c r="A88" s="25" t="s">
        <v>283</v>
      </c>
      <c r="B88" s="25" t="s">
        <v>284</v>
      </c>
      <c r="C88" s="25" t="s">
        <v>284</v>
      </c>
      <c r="D88" s="41" t="s">
        <v>114</v>
      </c>
      <c r="E88" s="25" t="s">
        <v>115</v>
      </c>
      <c r="F88" s="25" t="s">
        <v>110</v>
      </c>
      <c r="G88" s="39" t="s">
        <v>116</v>
      </c>
      <c r="H88" s="25">
        <v>55</v>
      </c>
      <c r="I88" s="40">
        <v>42736</v>
      </c>
      <c r="J88" s="25" t="s">
        <v>105</v>
      </c>
    </row>
    <row r="89" spans="1:10">
      <c r="A89" s="25" t="s">
        <v>86</v>
      </c>
      <c r="B89" s="25" t="s">
        <v>285</v>
      </c>
      <c r="C89" s="25" t="s">
        <v>285</v>
      </c>
      <c r="D89" s="41" t="s">
        <v>68</v>
      </c>
      <c r="E89" s="25" t="s">
        <v>121</v>
      </c>
      <c r="F89" s="25" t="s">
        <v>126</v>
      </c>
      <c r="G89" s="39" t="s">
        <v>123</v>
      </c>
      <c r="H89" s="25">
        <v>56</v>
      </c>
      <c r="I89" s="40">
        <v>42736</v>
      </c>
      <c r="J89" s="25" t="s">
        <v>105</v>
      </c>
    </row>
    <row r="90" spans="1:10">
      <c r="A90" s="25" t="s">
        <v>286</v>
      </c>
      <c r="B90" s="25" t="s">
        <v>287</v>
      </c>
      <c r="C90" s="25" t="s">
        <v>287</v>
      </c>
      <c r="D90" s="41" t="s">
        <v>129</v>
      </c>
      <c r="E90" s="25" t="s">
        <v>129</v>
      </c>
      <c r="F90" s="25" t="s">
        <v>129</v>
      </c>
      <c r="G90" s="39" t="s">
        <v>130</v>
      </c>
      <c r="H90" s="25">
        <v>58</v>
      </c>
      <c r="I90" s="25" t="s">
        <v>129</v>
      </c>
      <c r="J90" s="25">
        <v>0</v>
      </c>
    </row>
    <row r="91" spans="1:10">
      <c r="A91" s="25" t="s">
        <v>288</v>
      </c>
      <c r="B91" s="25" t="s">
        <v>289</v>
      </c>
      <c r="C91" s="25" t="s">
        <v>289</v>
      </c>
      <c r="D91" s="41" t="s">
        <v>101</v>
      </c>
      <c r="E91" s="25" t="s">
        <v>102</v>
      </c>
      <c r="F91" s="25" t="s">
        <v>126</v>
      </c>
      <c r="G91" s="39" t="s">
        <v>104</v>
      </c>
      <c r="H91" s="25">
        <v>241</v>
      </c>
      <c r="I91" s="40">
        <v>42736</v>
      </c>
      <c r="J91" s="25" t="s">
        <v>105</v>
      </c>
    </row>
    <row r="92" spans="1:10">
      <c r="A92" s="25" t="s">
        <v>290</v>
      </c>
      <c r="B92" s="25" t="s">
        <v>291</v>
      </c>
      <c r="C92" s="25" t="s">
        <v>291</v>
      </c>
      <c r="D92" s="41" t="s">
        <v>108</v>
      </c>
      <c r="E92" s="25" t="s">
        <v>109</v>
      </c>
      <c r="F92" s="25" t="s">
        <v>181</v>
      </c>
      <c r="G92" s="39" t="s">
        <v>111</v>
      </c>
      <c r="H92" s="25">
        <v>64</v>
      </c>
      <c r="I92" s="40">
        <v>42736</v>
      </c>
      <c r="J92" s="25" t="s">
        <v>105</v>
      </c>
    </row>
    <row r="93" spans="1:10">
      <c r="A93" s="25" t="s">
        <v>292</v>
      </c>
      <c r="B93" s="25" t="s">
        <v>293</v>
      </c>
      <c r="C93" s="25" t="s">
        <v>293</v>
      </c>
      <c r="D93" s="41" t="s">
        <v>101</v>
      </c>
      <c r="E93" s="25" t="s">
        <v>102</v>
      </c>
      <c r="F93" s="25" t="s">
        <v>103</v>
      </c>
      <c r="G93" s="39" t="s">
        <v>104</v>
      </c>
      <c r="H93" s="25">
        <v>244</v>
      </c>
      <c r="I93" s="40">
        <v>42736</v>
      </c>
      <c r="J93" s="25" t="s">
        <v>105</v>
      </c>
    </row>
    <row r="94" spans="1:10">
      <c r="A94" s="25" t="s">
        <v>294</v>
      </c>
      <c r="B94" s="25" t="s">
        <v>295</v>
      </c>
      <c r="C94" s="25" t="s">
        <v>295</v>
      </c>
      <c r="D94" s="41" t="s">
        <v>108</v>
      </c>
      <c r="E94" s="25" t="s">
        <v>109</v>
      </c>
      <c r="F94" s="25" t="s">
        <v>110</v>
      </c>
      <c r="G94" s="39" t="s">
        <v>111</v>
      </c>
      <c r="H94" s="25">
        <v>92</v>
      </c>
      <c r="I94" s="40">
        <v>42736</v>
      </c>
      <c r="J94" s="25" t="s">
        <v>105</v>
      </c>
    </row>
    <row r="95" spans="1:10">
      <c r="A95" s="25" t="s">
        <v>296</v>
      </c>
      <c r="B95" s="25" t="s">
        <v>297</v>
      </c>
      <c r="C95" s="25" t="s">
        <v>297</v>
      </c>
      <c r="D95" s="41" t="s">
        <v>108</v>
      </c>
      <c r="E95" s="25" t="s">
        <v>109</v>
      </c>
      <c r="F95" s="25" t="s">
        <v>181</v>
      </c>
      <c r="G95" s="39" t="s">
        <v>111</v>
      </c>
      <c r="H95" s="25">
        <v>105</v>
      </c>
      <c r="I95" s="40">
        <v>42736</v>
      </c>
      <c r="J95" s="25" t="s">
        <v>105</v>
      </c>
    </row>
    <row r="96" spans="1:10">
      <c r="A96" s="25" t="s">
        <v>298</v>
      </c>
      <c r="B96" s="25" t="s">
        <v>299</v>
      </c>
      <c r="C96" s="25" t="s">
        <v>299</v>
      </c>
      <c r="D96" s="41" t="s">
        <v>108</v>
      </c>
      <c r="E96" s="25" t="s">
        <v>109</v>
      </c>
      <c r="F96" s="25" t="s">
        <v>181</v>
      </c>
      <c r="G96" s="39" t="s">
        <v>111</v>
      </c>
      <c r="H96" s="25">
        <v>112</v>
      </c>
      <c r="I96" s="40">
        <v>42736</v>
      </c>
      <c r="J96" s="25" t="s">
        <v>105</v>
      </c>
    </row>
    <row r="97" spans="1:10">
      <c r="A97" s="25" t="s">
        <v>300</v>
      </c>
      <c r="B97" s="25" t="s">
        <v>301</v>
      </c>
      <c r="C97" s="25" t="s">
        <v>301</v>
      </c>
      <c r="D97" s="41" t="s">
        <v>101</v>
      </c>
      <c r="E97" s="25" t="s">
        <v>102</v>
      </c>
      <c r="F97" s="25" t="s">
        <v>103</v>
      </c>
      <c r="G97" s="39" t="s">
        <v>104</v>
      </c>
      <c r="H97" s="25">
        <v>117</v>
      </c>
      <c r="I97" s="40">
        <v>42736</v>
      </c>
      <c r="J97" s="25" t="s">
        <v>105</v>
      </c>
    </row>
    <row r="98" spans="1:10">
      <c r="A98" s="25" t="s">
        <v>302</v>
      </c>
      <c r="B98" s="25" t="s">
        <v>303</v>
      </c>
      <c r="C98" s="25" t="s">
        <v>303</v>
      </c>
      <c r="D98" s="41" t="s">
        <v>129</v>
      </c>
      <c r="E98" s="25" t="s">
        <v>129</v>
      </c>
      <c r="F98" s="25" t="s">
        <v>129</v>
      </c>
      <c r="G98" s="39" t="s">
        <v>130</v>
      </c>
      <c r="H98" s="25">
        <v>123</v>
      </c>
      <c r="I98" s="25" t="s">
        <v>129</v>
      </c>
      <c r="J98" s="25">
        <v>0</v>
      </c>
    </row>
    <row r="99" spans="1:10">
      <c r="A99" s="25" t="s">
        <v>304</v>
      </c>
      <c r="B99" s="25" t="s">
        <v>305</v>
      </c>
      <c r="C99" s="25" t="s">
        <v>305</v>
      </c>
      <c r="D99" s="41" t="s">
        <v>108</v>
      </c>
      <c r="E99" s="25" t="s">
        <v>109</v>
      </c>
      <c r="F99" s="25" t="s">
        <v>181</v>
      </c>
      <c r="G99" s="39" t="s">
        <v>111</v>
      </c>
      <c r="H99" s="25">
        <v>148</v>
      </c>
      <c r="I99" s="40">
        <v>42736</v>
      </c>
      <c r="J99" s="25" t="s">
        <v>105</v>
      </c>
    </row>
    <row r="100" spans="1:10">
      <c r="A100" s="25" t="s">
        <v>306</v>
      </c>
      <c r="B100" s="25" t="s">
        <v>307</v>
      </c>
      <c r="C100" s="25" t="s">
        <v>307</v>
      </c>
      <c r="D100" s="41" t="s">
        <v>108</v>
      </c>
      <c r="E100" s="25" t="s">
        <v>109</v>
      </c>
      <c r="F100" s="25" t="s">
        <v>110</v>
      </c>
      <c r="G100" s="39" t="s">
        <v>111</v>
      </c>
      <c r="H100" s="25">
        <v>149</v>
      </c>
      <c r="I100" s="40">
        <v>42736</v>
      </c>
      <c r="J100" s="25" t="s">
        <v>105</v>
      </c>
    </row>
    <row r="101" spans="1:10">
      <c r="A101" s="25" t="s">
        <v>308</v>
      </c>
      <c r="B101" s="25" t="s">
        <v>309</v>
      </c>
      <c r="C101" s="25" t="s">
        <v>309</v>
      </c>
      <c r="D101" s="41" t="s">
        <v>114</v>
      </c>
      <c r="E101" s="25" t="s">
        <v>115</v>
      </c>
      <c r="F101" s="25" t="s">
        <v>110</v>
      </c>
      <c r="G101" s="39" t="s">
        <v>116</v>
      </c>
      <c r="H101" s="25">
        <v>162</v>
      </c>
      <c r="I101" s="40">
        <v>42736</v>
      </c>
      <c r="J101" s="25" t="s">
        <v>105</v>
      </c>
    </row>
    <row r="102" spans="1:10">
      <c r="A102" s="25" t="s">
        <v>310</v>
      </c>
      <c r="B102" s="25" t="s">
        <v>311</v>
      </c>
      <c r="C102" s="25" t="s">
        <v>311</v>
      </c>
      <c r="D102" s="41" t="s">
        <v>114</v>
      </c>
      <c r="E102" s="25" t="s">
        <v>115</v>
      </c>
      <c r="F102" s="25" t="s">
        <v>110</v>
      </c>
      <c r="G102" s="39" t="s">
        <v>116</v>
      </c>
      <c r="H102" s="25">
        <v>163</v>
      </c>
      <c r="I102" s="40">
        <v>42736</v>
      </c>
      <c r="J102" s="25" t="s">
        <v>105</v>
      </c>
    </row>
    <row r="103" spans="1:10">
      <c r="A103" s="25" t="s">
        <v>312</v>
      </c>
      <c r="B103" s="25" t="s">
        <v>313</v>
      </c>
      <c r="C103" s="25" t="s">
        <v>313</v>
      </c>
      <c r="D103" s="41" t="s">
        <v>114</v>
      </c>
      <c r="E103" s="25" t="s">
        <v>115</v>
      </c>
      <c r="F103" s="25" t="s">
        <v>110</v>
      </c>
      <c r="G103" s="39" t="s">
        <v>116</v>
      </c>
      <c r="H103" s="25">
        <v>242</v>
      </c>
      <c r="I103" s="40">
        <v>42736</v>
      </c>
      <c r="J103" s="25" t="s">
        <v>105</v>
      </c>
    </row>
    <row r="104" spans="1:10">
      <c r="A104" s="25" t="s">
        <v>314</v>
      </c>
      <c r="B104" s="25" t="s">
        <v>315</v>
      </c>
      <c r="C104" s="25" t="s">
        <v>315</v>
      </c>
      <c r="D104" s="41" t="s">
        <v>68</v>
      </c>
      <c r="E104" s="25" t="s">
        <v>121</v>
      </c>
      <c r="F104" s="25" t="s">
        <v>122</v>
      </c>
      <c r="G104" s="39" t="s">
        <v>123</v>
      </c>
      <c r="H104" s="25">
        <v>231</v>
      </c>
      <c r="I104" s="40">
        <v>42736</v>
      </c>
      <c r="J104" s="25" t="s">
        <v>117</v>
      </c>
    </row>
    <row r="105" spans="1:10">
      <c r="A105" s="25" t="s">
        <v>72</v>
      </c>
      <c r="B105" s="25" t="s">
        <v>316</v>
      </c>
      <c r="C105" s="25" t="s">
        <v>316</v>
      </c>
      <c r="D105" s="41" t="s">
        <v>68</v>
      </c>
      <c r="E105" s="25" t="s">
        <v>121</v>
      </c>
      <c r="F105" s="25" t="s">
        <v>126</v>
      </c>
      <c r="G105" s="39" t="s">
        <v>123</v>
      </c>
      <c r="H105" s="25">
        <v>102</v>
      </c>
      <c r="I105" s="40">
        <v>42736</v>
      </c>
      <c r="J105" s="25" t="s">
        <v>105</v>
      </c>
    </row>
    <row r="106" spans="1:10">
      <c r="A106" s="25" t="s">
        <v>317</v>
      </c>
      <c r="B106" s="25" t="s">
        <v>318</v>
      </c>
      <c r="C106" s="25" t="s">
        <v>318</v>
      </c>
      <c r="D106" s="41" t="s">
        <v>108</v>
      </c>
      <c r="E106" s="25" t="s">
        <v>109</v>
      </c>
      <c r="F106" s="25" t="s">
        <v>181</v>
      </c>
      <c r="G106" s="39" t="s">
        <v>111</v>
      </c>
      <c r="H106" s="25">
        <v>37</v>
      </c>
      <c r="I106" s="40">
        <v>42736</v>
      </c>
      <c r="J106" s="25" t="s">
        <v>105</v>
      </c>
    </row>
    <row r="107" spans="1:10">
      <c r="A107" s="25" t="s">
        <v>319</v>
      </c>
      <c r="B107" s="25" t="s">
        <v>320</v>
      </c>
      <c r="C107" s="25" t="s">
        <v>320</v>
      </c>
      <c r="D107" s="41" t="s">
        <v>114</v>
      </c>
      <c r="E107" s="25" t="s">
        <v>115</v>
      </c>
      <c r="F107" s="25" t="s">
        <v>110</v>
      </c>
      <c r="G107" s="39" t="s">
        <v>116</v>
      </c>
      <c r="H107" s="25">
        <v>51</v>
      </c>
      <c r="I107" s="40">
        <v>42736</v>
      </c>
      <c r="J107" s="25" t="s">
        <v>105</v>
      </c>
    </row>
    <row r="108" spans="1:10">
      <c r="A108" s="25" t="s">
        <v>321</v>
      </c>
      <c r="B108" s="25" t="s">
        <v>322</v>
      </c>
      <c r="C108" s="25" t="s">
        <v>322</v>
      </c>
      <c r="D108" s="41" t="s">
        <v>275</v>
      </c>
      <c r="E108" s="25" t="s">
        <v>275</v>
      </c>
      <c r="F108" s="25" t="s">
        <v>275</v>
      </c>
      <c r="G108" s="39" t="s">
        <v>130</v>
      </c>
      <c r="H108" s="25">
        <v>71</v>
      </c>
      <c r="I108" s="25" t="s">
        <v>275</v>
      </c>
      <c r="J108" s="25">
        <v>0</v>
      </c>
    </row>
    <row r="109" spans="1:10">
      <c r="A109" s="25" t="s">
        <v>323</v>
      </c>
      <c r="B109" s="25" t="s">
        <v>324</v>
      </c>
      <c r="C109" s="25" t="s">
        <v>324</v>
      </c>
      <c r="D109" s="41" t="s">
        <v>101</v>
      </c>
      <c r="E109" s="25" t="s">
        <v>102</v>
      </c>
      <c r="F109" s="25" t="s">
        <v>126</v>
      </c>
      <c r="G109" s="39" t="s">
        <v>104</v>
      </c>
      <c r="H109" s="25">
        <v>84</v>
      </c>
      <c r="I109" s="40">
        <v>42736</v>
      </c>
      <c r="J109" s="25" t="s">
        <v>105</v>
      </c>
    </row>
    <row r="110" spans="1:10">
      <c r="A110" s="25" t="s">
        <v>325</v>
      </c>
      <c r="B110" s="25" t="s">
        <v>326</v>
      </c>
      <c r="C110" s="25" t="s">
        <v>326</v>
      </c>
      <c r="D110" s="41" t="s">
        <v>114</v>
      </c>
      <c r="E110" s="25" t="s">
        <v>115</v>
      </c>
      <c r="F110" s="25" t="s">
        <v>110</v>
      </c>
      <c r="G110" s="39" t="s">
        <v>116</v>
      </c>
      <c r="H110" s="25">
        <v>101</v>
      </c>
      <c r="I110" s="40">
        <v>42736</v>
      </c>
      <c r="J110" s="25" t="s">
        <v>105</v>
      </c>
    </row>
    <row r="111" spans="1:10">
      <c r="A111" s="25" t="s">
        <v>327</v>
      </c>
      <c r="B111" s="25" t="s">
        <v>328</v>
      </c>
      <c r="C111" s="25" t="s">
        <v>328</v>
      </c>
      <c r="D111" s="41" t="s">
        <v>114</v>
      </c>
      <c r="E111" s="25" t="s">
        <v>115</v>
      </c>
      <c r="F111" s="25" t="s">
        <v>110</v>
      </c>
      <c r="G111" s="39" t="s">
        <v>116</v>
      </c>
      <c r="H111" s="25">
        <v>106</v>
      </c>
      <c r="I111" s="40">
        <v>42736</v>
      </c>
      <c r="J111" s="25" t="s">
        <v>105</v>
      </c>
    </row>
    <row r="112" spans="1:10">
      <c r="A112" s="25" t="s">
        <v>329</v>
      </c>
      <c r="B112" s="25" t="s">
        <v>330</v>
      </c>
      <c r="C112" s="25" t="s">
        <v>330</v>
      </c>
      <c r="D112" s="41" t="s">
        <v>114</v>
      </c>
      <c r="E112" s="25" t="s">
        <v>115</v>
      </c>
      <c r="F112" s="25" t="s">
        <v>110</v>
      </c>
      <c r="G112" s="39" t="s">
        <v>116</v>
      </c>
      <c r="H112" s="25">
        <v>139</v>
      </c>
      <c r="I112" s="40">
        <v>42736</v>
      </c>
      <c r="J112" s="25" t="s">
        <v>105</v>
      </c>
    </row>
    <row r="113" spans="1:10">
      <c r="A113" s="25" t="s">
        <v>331</v>
      </c>
      <c r="B113" s="25" t="s">
        <v>332</v>
      </c>
      <c r="C113" s="25" t="s">
        <v>332</v>
      </c>
      <c r="D113" s="41" t="s">
        <v>129</v>
      </c>
      <c r="E113" s="25" t="s">
        <v>129</v>
      </c>
      <c r="F113" s="25" t="s">
        <v>129</v>
      </c>
      <c r="G113" s="39" t="s">
        <v>130</v>
      </c>
      <c r="H113" s="25">
        <v>142</v>
      </c>
      <c r="I113" s="25" t="s">
        <v>129</v>
      </c>
      <c r="J113" s="25">
        <v>0</v>
      </c>
    </row>
    <row r="114" spans="1:10">
      <c r="A114" s="25" t="s">
        <v>333</v>
      </c>
      <c r="B114" s="25" t="s">
        <v>334</v>
      </c>
      <c r="C114" s="25" t="s">
        <v>334</v>
      </c>
      <c r="D114" s="41" t="s">
        <v>114</v>
      </c>
      <c r="E114" s="25" t="s">
        <v>115</v>
      </c>
      <c r="F114" s="25" t="s">
        <v>110</v>
      </c>
      <c r="G114" s="39" t="s">
        <v>116</v>
      </c>
      <c r="H114" s="25">
        <v>146</v>
      </c>
      <c r="I114" s="40">
        <v>42736</v>
      </c>
      <c r="J114" s="25" t="s">
        <v>105</v>
      </c>
    </row>
    <row r="115" spans="1:10">
      <c r="A115" s="25" t="s">
        <v>55</v>
      </c>
      <c r="B115" s="25" t="s">
        <v>335</v>
      </c>
      <c r="C115" s="25" t="s">
        <v>335</v>
      </c>
      <c r="D115" s="41" t="s">
        <v>68</v>
      </c>
      <c r="E115" s="25" t="s">
        <v>121</v>
      </c>
      <c r="F115" s="25" t="s">
        <v>122</v>
      </c>
      <c r="G115" s="39" t="s">
        <v>123</v>
      </c>
      <c r="H115" s="25">
        <v>157</v>
      </c>
      <c r="I115" s="40">
        <v>42736</v>
      </c>
      <c r="J115" s="25" t="s">
        <v>117</v>
      </c>
    </row>
    <row r="116" spans="1:10">
      <c r="A116" s="25" t="s">
        <v>71</v>
      </c>
      <c r="B116" s="25" t="s">
        <v>336</v>
      </c>
      <c r="C116" s="25" t="s">
        <v>336</v>
      </c>
      <c r="D116" s="41" t="s">
        <v>68</v>
      </c>
      <c r="E116" s="25" t="s">
        <v>121</v>
      </c>
      <c r="F116" s="25" t="s">
        <v>126</v>
      </c>
      <c r="G116" s="39" t="s">
        <v>123</v>
      </c>
      <c r="H116" s="25">
        <v>223</v>
      </c>
      <c r="I116" s="40">
        <v>42736</v>
      </c>
      <c r="J116" s="25" t="s">
        <v>105</v>
      </c>
    </row>
    <row r="117" spans="1:10">
      <c r="A117" s="25" t="s">
        <v>337</v>
      </c>
      <c r="B117" s="25" t="s">
        <v>338</v>
      </c>
      <c r="C117" s="25" t="s">
        <v>338</v>
      </c>
      <c r="D117" s="41" t="s">
        <v>108</v>
      </c>
      <c r="E117" s="25" t="s">
        <v>109</v>
      </c>
      <c r="F117" s="25" t="s">
        <v>181</v>
      </c>
      <c r="G117" s="39" t="s">
        <v>111</v>
      </c>
      <c r="H117" s="25">
        <v>103</v>
      </c>
      <c r="I117" s="40">
        <v>42736</v>
      </c>
      <c r="J117" s="25" t="s">
        <v>105</v>
      </c>
    </row>
    <row r="118" spans="1:10">
      <c r="A118" s="25" t="s">
        <v>339</v>
      </c>
      <c r="B118" s="25" t="s">
        <v>340</v>
      </c>
      <c r="C118" s="25" t="s">
        <v>340</v>
      </c>
      <c r="D118" s="41" t="s">
        <v>108</v>
      </c>
      <c r="E118" s="25" t="s">
        <v>109</v>
      </c>
      <c r="F118" s="25" t="s">
        <v>181</v>
      </c>
      <c r="G118" s="39" t="s">
        <v>111</v>
      </c>
      <c r="H118" s="25">
        <v>128</v>
      </c>
      <c r="I118" s="40">
        <v>42810</v>
      </c>
      <c r="J118" s="25" t="s">
        <v>105</v>
      </c>
    </row>
    <row r="119" spans="1:10">
      <c r="A119" s="25" t="s">
        <v>341</v>
      </c>
      <c r="B119" s="25" t="s">
        <v>342</v>
      </c>
      <c r="C119" s="25" t="s">
        <v>342</v>
      </c>
      <c r="D119" s="41" t="s">
        <v>129</v>
      </c>
      <c r="E119" s="25" t="s">
        <v>129</v>
      </c>
      <c r="F119" s="25" t="s">
        <v>129</v>
      </c>
      <c r="G119" s="39" t="s">
        <v>130</v>
      </c>
      <c r="H119" s="25">
        <v>218</v>
      </c>
      <c r="I119" s="25" t="s">
        <v>129</v>
      </c>
      <c r="J119" s="25">
        <v>0</v>
      </c>
    </row>
    <row r="120" spans="1:10">
      <c r="A120" s="25" t="s">
        <v>343</v>
      </c>
      <c r="B120" s="25" t="s">
        <v>344</v>
      </c>
      <c r="C120" s="25" t="s">
        <v>344</v>
      </c>
      <c r="D120" s="41" t="s">
        <v>101</v>
      </c>
      <c r="E120" s="25" t="s">
        <v>102</v>
      </c>
      <c r="F120" s="25" t="s">
        <v>103</v>
      </c>
      <c r="G120" s="39" t="s">
        <v>104</v>
      </c>
      <c r="H120" s="25">
        <v>225</v>
      </c>
      <c r="I120" s="40">
        <v>42736</v>
      </c>
      <c r="J120" s="25" t="s">
        <v>105</v>
      </c>
    </row>
    <row r="121" spans="1:10">
      <c r="A121" s="25" t="s">
        <v>345</v>
      </c>
      <c r="B121" s="25" t="s">
        <v>346</v>
      </c>
      <c r="C121" s="25" t="s">
        <v>346</v>
      </c>
      <c r="D121" s="41" t="s">
        <v>114</v>
      </c>
      <c r="E121" s="25" t="s">
        <v>115</v>
      </c>
      <c r="F121" s="25" t="s">
        <v>110</v>
      </c>
      <c r="G121" s="39" t="s">
        <v>116</v>
      </c>
      <c r="H121" s="25">
        <v>104</v>
      </c>
      <c r="I121" s="40">
        <v>42736</v>
      </c>
      <c r="J121" s="25" t="s">
        <v>105</v>
      </c>
    </row>
    <row r="122" spans="1:10">
      <c r="A122" s="25" t="s">
        <v>347</v>
      </c>
      <c r="B122" s="25" t="s">
        <v>348</v>
      </c>
      <c r="C122" s="25" t="s">
        <v>348</v>
      </c>
      <c r="D122" s="41" t="s">
        <v>114</v>
      </c>
      <c r="E122" s="25" t="s">
        <v>115</v>
      </c>
      <c r="F122" s="25" t="s">
        <v>110</v>
      </c>
      <c r="G122" s="39" t="s">
        <v>116</v>
      </c>
      <c r="H122" s="25">
        <v>233</v>
      </c>
      <c r="I122" s="40">
        <v>42736</v>
      </c>
      <c r="J122" s="25" t="s">
        <v>105</v>
      </c>
    </row>
    <row r="123" spans="1:10">
      <c r="A123" s="25" t="s">
        <v>349</v>
      </c>
      <c r="B123" s="25" t="s">
        <v>350</v>
      </c>
      <c r="C123" s="25" t="s">
        <v>348</v>
      </c>
      <c r="D123" s="41" t="s">
        <v>114</v>
      </c>
      <c r="E123" s="25" t="s">
        <v>115</v>
      </c>
      <c r="F123" s="25" t="s">
        <v>110</v>
      </c>
      <c r="G123" s="39" t="s">
        <v>116</v>
      </c>
      <c r="H123" s="25">
        <v>34</v>
      </c>
      <c r="I123" s="40">
        <v>42736</v>
      </c>
      <c r="J123" s="25" t="s">
        <v>105</v>
      </c>
    </row>
    <row r="124" spans="1:10">
      <c r="A124" s="25" t="s">
        <v>351</v>
      </c>
      <c r="B124" s="25" t="s">
        <v>352</v>
      </c>
      <c r="C124" s="25" t="s">
        <v>348</v>
      </c>
      <c r="D124" s="41" t="s">
        <v>114</v>
      </c>
      <c r="E124" s="25" t="s">
        <v>115</v>
      </c>
      <c r="F124" s="25" t="s">
        <v>110</v>
      </c>
      <c r="G124" s="39" t="s">
        <v>116</v>
      </c>
      <c r="H124" s="25">
        <v>57</v>
      </c>
      <c r="I124" s="40">
        <v>42736</v>
      </c>
      <c r="J124" s="25" t="s">
        <v>105</v>
      </c>
    </row>
    <row r="125" spans="1:10">
      <c r="A125" s="25" t="s">
        <v>353</v>
      </c>
      <c r="B125" s="25" t="s">
        <v>354</v>
      </c>
      <c r="C125" s="25" t="s">
        <v>348</v>
      </c>
      <c r="D125" s="41" t="s">
        <v>114</v>
      </c>
      <c r="E125" s="25" t="s">
        <v>115</v>
      </c>
      <c r="F125" s="25" t="s">
        <v>110</v>
      </c>
      <c r="G125" s="39" t="s">
        <v>116</v>
      </c>
      <c r="H125" s="25">
        <v>169</v>
      </c>
      <c r="I125" s="40">
        <v>42736</v>
      </c>
      <c r="J125" s="25" t="s">
        <v>105</v>
      </c>
    </row>
    <row r="126" spans="1:10">
      <c r="A126" s="25" t="s">
        <v>355</v>
      </c>
      <c r="B126" s="25" t="s">
        <v>356</v>
      </c>
      <c r="C126" s="25" t="s">
        <v>356</v>
      </c>
      <c r="D126" s="41" t="s">
        <v>101</v>
      </c>
      <c r="E126" s="25" t="s">
        <v>102</v>
      </c>
      <c r="F126" s="25" t="s">
        <v>103</v>
      </c>
      <c r="G126" s="39" t="s">
        <v>104</v>
      </c>
      <c r="H126" s="25">
        <v>107</v>
      </c>
      <c r="I126" s="40">
        <v>42736</v>
      </c>
      <c r="J126" s="25" t="s">
        <v>105</v>
      </c>
    </row>
    <row r="127" spans="1:10">
      <c r="A127" s="25" t="s">
        <v>357</v>
      </c>
      <c r="B127" s="25" t="s">
        <v>358</v>
      </c>
      <c r="C127" s="25" t="s">
        <v>358</v>
      </c>
      <c r="D127" s="41" t="s">
        <v>101</v>
      </c>
      <c r="E127" s="25" t="s">
        <v>102</v>
      </c>
      <c r="F127" s="25" t="s">
        <v>103</v>
      </c>
      <c r="G127" s="39" t="s">
        <v>104</v>
      </c>
      <c r="H127" s="25">
        <v>108</v>
      </c>
      <c r="I127" s="40">
        <v>42736</v>
      </c>
      <c r="J127" s="25" t="s">
        <v>105</v>
      </c>
    </row>
    <row r="128" spans="1:10">
      <c r="A128" s="25" t="s">
        <v>359</v>
      </c>
      <c r="B128" s="25" t="s">
        <v>360</v>
      </c>
      <c r="C128" s="25" t="s">
        <v>360</v>
      </c>
      <c r="D128" s="41" t="s">
        <v>108</v>
      </c>
      <c r="E128" s="25" t="s">
        <v>109</v>
      </c>
      <c r="F128" s="25" t="s">
        <v>181</v>
      </c>
      <c r="G128" s="39" t="s">
        <v>111</v>
      </c>
      <c r="H128" s="25">
        <v>109</v>
      </c>
      <c r="I128" s="40">
        <v>42755</v>
      </c>
      <c r="J128" s="25" t="s">
        <v>117</v>
      </c>
    </row>
    <row r="129" spans="1:10">
      <c r="A129" s="25" t="s">
        <v>361</v>
      </c>
      <c r="B129" s="25" t="s">
        <v>362</v>
      </c>
      <c r="C129" s="25" t="s">
        <v>360</v>
      </c>
      <c r="D129" s="41" t="s">
        <v>108</v>
      </c>
      <c r="E129" s="25" t="s">
        <v>109</v>
      </c>
      <c r="F129" s="25" t="s">
        <v>181</v>
      </c>
      <c r="G129" s="39" t="s">
        <v>111</v>
      </c>
      <c r="H129" s="25">
        <v>201</v>
      </c>
      <c r="I129" s="40">
        <v>42755</v>
      </c>
      <c r="J129" s="25" t="s">
        <v>117</v>
      </c>
    </row>
    <row r="130" spans="1:10">
      <c r="A130" s="25" t="s">
        <v>363</v>
      </c>
      <c r="B130" s="25" t="s">
        <v>364</v>
      </c>
      <c r="C130" s="25" t="s">
        <v>364</v>
      </c>
      <c r="D130" s="41" t="s">
        <v>108</v>
      </c>
      <c r="E130" s="25" t="s">
        <v>109</v>
      </c>
      <c r="F130" s="25" t="s">
        <v>110</v>
      </c>
      <c r="G130" s="39" t="s">
        <v>111</v>
      </c>
      <c r="H130" s="25">
        <v>110</v>
      </c>
      <c r="I130" s="40">
        <v>42736</v>
      </c>
      <c r="J130" s="25" t="s">
        <v>105</v>
      </c>
    </row>
    <row r="131" spans="1:10">
      <c r="A131" s="25" t="s">
        <v>41</v>
      </c>
      <c r="B131" s="25" t="s">
        <v>365</v>
      </c>
      <c r="C131" s="25" t="s">
        <v>365</v>
      </c>
      <c r="D131" s="41" t="s">
        <v>68</v>
      </c>
      <c r="E131" s="25" t="s">
        <v>121</v>
      </c>
      <c r="F131" s="25" t="s">
        <v>126</v>
      </c>
      <c r="G131" s="39" t="s">
        <v>123</v>
      </c>
      <c r="H131" s="25">
        <v>111</v>
      </c>
      <c r="I131" s="40">
        <v>42736</v>
      </c>
      <c r="J131" s="25" t="s">
        <v>105</v>
      </c>
    </row>
    <row r="132" spans="1:10">
      <c r="A132" s="25" t="s">
        <v>366</v>
      </c>
      <c r="B132" s="25" t="s">
        <v>367</v>
      </c>
      <c r="C132" s="25" t="s">
        <v>367</v>
      </c>
      <c r="D132" s="41" t="s">
        <v>101</v>
      </c>
      <c r="E132" s="25" t="s">
        <v>102</v>
      </c>
      <c r="F132" s="25" t="s">
        <v>103</v>
      </c>
      <c r="G132" s="39" t="s">
        <v>104</v>
      </c>
      <c r="H132" s="25">
        <v>113</v>
      </c>
      <c r="I132" s="40">
        <v>42736</v>
      </c>
      <c r="J132" s="25" t="s">
        <v>105</v>
      </c>
    </row>
    <row r="133" spans="1:10">
      <c r="A133" s="25" t="s">
        <v>368</v>
      </c>
      <c r="B133" s="25" t="s">
        <v>369</v>
      </c>
      <c r="C133" s="25" t="s">
        <v>369</v>
      </c>
      <c r="D133" s="41" t="s">
        <v>101</v>
      </c>
      <c r="E133" s="25" t="s">
        <v>102</v>
      </c>
      <c r="F133" s="25" t="s">
        <v>126</v>
      </c>
      <c r="G133" s="39" t="s">
        <v>104</v>
      </c>
      <c r="H133" s="25">
        <v>114</v>
      </c>
      <c r="I133" s="40">
        <v>42798</v>
      </c>
      <c r="J133" s="25" t="s">
        <v>105</v>
      </c>
    </row>
    <row r="134" spans="1:10">
      <c r="A134" s="25" t="s">
        <v>370</v>
      </c>
      <c r="B134" s="25" t="s">
        <v>371</v>
      </c>
      <c r="C134" s="25" t="s">
        <v>371</v>
      </c>
      <c r="D134" s="41" t="s">
        <v>129</v>
      </c>
      <c r="E134" s="25" t="s">
        <v>129</v>
      </c>
      <c r="F134" s="25" t="s">
        <v>129</v>
      </c>
      <c r="G134" s="39" t="s">
        <v>130</v>
      </c>
      <c r="H134" s="25">
        <v>116</v>
      </c>
      <c r="I134" s="25" t="s">
        <v>129</v>
      </c>
      <c r="J134" s="25">
        <v>0</v>
      </c>
    </row>
    <row r="135" spans="1:10">
      <c r="A135" s="25" t="s">
        <v>372</v>
      </c>
      <c r="B135" s="25" t="s">
        <v>373</v>
      </c>
      <c r="C135" s="25" t="s">
        <v>373</v>
      </c>
      <c r="D135" s="41" t="s">
        <v>114</v>
      </c>
      <c r="E135" s="25" t="s">
        <v>115</v>
      </c>
      <c r="F135" s="25" t="s">
        <v>110</v>
      </c>
      <c r="G135" s="39" t="s">
        <v>116</v>
      </c>
      <c r="H135" s="25">
        <v>118</v>
      </c>
      <c r="I135" s="40">
        <v>42736</v>
      </c>
      <c r="J135" s="25" t="s">
        <v>105</v>
      </c>
    </row>
    <row r="136" spans="1:10">
      <c r="A136" s="25" t="s">
        <v>374</v>
      </c>
      <c r="B136" s="25" t="s">
        <v>375</v>
      </c>
      <c r="C136" s="25" t="s">
        <v>375</v>
      </c>
      <c r="D136" s="41" t="s">
        <v>68</v>
      </c>
      <c r="E136" s="25" t="s">
        <v>121</v>
      </c>
      <c r="F136" s="25" t="s">
        <v>122</v>
      </c>
      <c r="G136" s="39" t="s">
        <v>123</v>
      </c>
      <c r="H136" s="25">
        <v>119</v>
      </c>
      <c r="I136" s="40">
        <v>42736</v>
      </c>
      <c r="J136" s="25" t="s">
        <v>105</v>
      </c>
    </row>
    <row r="137" spans="1:10">
      <c r="A137" s="25" t="s">
        <v>376</v>
      </c>
      <c r="B137" s="25" t="s">
        <v>377</v>
      </c>
      <c r="C137" s="25" t="s">
        <v>377</v>
      </c>
      <c r="D137" s="41" t="s">
        <v>68</v>
      </c>
      <c r="E137" s="25" t="s">
        <v>121</v>
      </c>
      <c r="F137" s="25" t="s">
        <v>126</v>
      </c>
      <c r="G137" s="39" t="s">
        <v>123</v>
      </c>
      <c r="H137" s="25">
        <v>120</v>
      </c>
      <c r="I137" s="40">
        <v>42736</v>
      </c>
      <c r="J137" s="25" t="s">
        <v>105</v>
      </c>
    </row>
    <row r="138" spans="1:10">
      <c r="A138" s="25" t="s">
        <v>378</v>
      </c>
      <c r="B138" s="25" t="s">
        <v>379</v>
      </c>
      <c r="C138" s="25" t="s">
        <v>379</v>
      </c>
      <c r="D138" s="41" t="s">
        <v>101</v>
      </c>
      <c r="E138" s="25" t="s">
        <v>102</v>
      </c>
      <c r="F138" s="25" t="s">
        <v>103</v>
      </c>
      <c r="G138" s="39" t="s">
        <v>104</v>
      </c>
      <c r="H138" s="25">
        <v>121</v>
      </c>
      <c r="I138" s="40">
        <v>42736</v>
      </c>
      <c r="J138" s="25" t="s">
        <v>105</v>
      </c>
    </row>
    <row r="139" spans="1:10">
      <c r="A139" s="25" t="s">
        <v>380</v>
      </c>
      <c r="B139" s="25" t="s">
        <v>381</v>
      </c>
      <c r="C139" s="25" t="s">
        <v>381</v>
      </c>
      <c r="D139" s="41" t="s">
        <v>108</v>
      </c>
      <c r="E139" s="25" t="s">
        <v>109</v>
      </c>
      <c r="F139" s="25" t="s">
        <v>110</v>
      </c>
      <c r="G139" s="39" t="s">
        <v>111</v>
      </c>
      <c r="H139" s="25">
        <v>122</v>
      </c>
      <c r="I139" s="40">
        <v>42736</v>
      </c>
      <c r="J139" s="25" t="s">
        <v>105</v>
      </c>
    </row>
    <row r="140" spans="1:10">
      <c r="A140" s="25" t="s">
        <v>382</v>
      </c>
      <c r="B140" s="25" t="s">
        <v>383</v>
      </c>
      <c r="C140" s="25" t="s">
        <v>383</v>
      </c>
      <c r="D140" s="41" t="s">
        <v>108</v>
      </c>
      <c r="E140" s="25" t="s">
        <v>109</v>
      </c>
      <c r="F140" s="25" t="s">
        <v>181</v>
      </c>
      <c r="G140" s="39" t="s">
        <v>111</v>
      </c>
      <c r="H140" s="25">
        <v>124</v>
      </c>
      <c r="I140" s="40">
        <v>42736</v>
      </c>
      <c r="J140" s="25" t="s">
        <v>105</v>
      </c>
    </row>
    <row r="141" spans="1:10">
      <c r="A141" s="25" t="s">
        <v>47</v>
      </c>
      <c r="B141" s="25" t="s">
        <v>384</v>
      </c>
      <c r="C141" s="25" t="s">
        <v>384</v>
      </c>
      <c r="D141" s="41" t="s">
        <v>68</v>
      </c>
      <c r="E141" s="25" t="s">
        <v>121</v>
      </c>
      <c r="F141" s="25" t="s">
        <v>122</v>
      </c>
      <c r="G141" s="39" t="s">
        <v>123</v>
      </c>
      <c r="H141" s="25">
        <v>125</v>
      </c>
      <c r="I141" s="40">
        <v>42736</v>
      </c>
      <c r="J141" s="25" t="s">
        <v>117</v>
      </c>
    </row>
    <row r="142" spans="1:10">
      <c r="A142" s="25" t="s">
        <v>385</v>
      </c>
      <c r="B142" s="25" t="s">
        <v>386</v>
      </c>
      <c r="C142" s="25" t="s">
        <v>386</v>
      </c>
      <c r="D142" s="41" t="s">
        <v>114</v>
      </c>
      <c r="E142" s="25" t="s">
        <v>115</v>
      </c>
      <c r="F142" s="25" t="s">
        <v>110</v>
      </c>
      <c r="G142" s="39" t="s">
        <v>116</v>
      </c>
      <c r="H142" s="25">
        <v>126</v>
      </c>
      <c r="I142" s="40">
        <v>42736</v>
      </c>
      <c r="J142" s="25" t="s">
        <v>105</v>
      </c>
    </row>
    <row r="143" spans="1:10">
      <c r="A143" s="25" t="s">
        <v>387</v>
      </c>
      <c r="B143" s="25" t="s">
        <v>388</v>
      </c>
      <c r="C143" s="25" t="s">
        <v>388</v>
      </c>
      <c r="D143" s="41" t="s">
        <v>101</v>
      </c>
      <c r="E143" s="25" t="s">
        <v>102</v>
      </c>
      <c r="F143" s="25" t="s">
        <v>103</v>
      </c>
      <c r="G143" s="39" t="s">
        <v>104</v>
      </c>
      <c r="H143" s="25">
        <v>127</v>
      </c>
      <c r="I143" s="40">
        <v>42736</v>
      </c>
      <c r="J143" s="25" t="s">
        <v>105</v>
      </c>
    </row>
    <row r="144" spans="1:10">
      <c r="A144" s="25" t="s">
        <v>389</v>
      </c>
      <c r="B144" s="25" t="s">
        <v>390</v>
      </c>
      <c r="C144" s="25" t="s">
        <v>390</v>
      </c>
      <c r="D144" s="41" t="s">
        <v>114</v>
      </c>
      <c r="E144" s="25" t="s">
        <v>115</v>
      </c>
      <c r="F144" s="25" t="s">
        <v>110</v>
      </c>
      <c r="G144" s="39" t="s">
        <v>116</v>
      </c>
      <c r="H144" s="25">
        <v>129</v>
      </c>
      <c r="I144" s="40">
        <v>42736</v>
      </c>
      <c r="J144" s="25" t="s">
        <v>105</v>
      </c>
    </row>
    <row r="145" spans="1:10">
      <c r="A145" s="25" t="s">
        <v>391</v>
      </c>
      <c r="B145" s="25" t="s">
        <v>392</v>
      </c>
      <c r="C145" s="25" t="s">
        <v>392</v>
      </c>
      <c r="D145" s="41" t="s">
        <v>114</v>
      </c>
      <c r="E145" s="25" t="s">
        <v>115</v>
      </c>
      <c r="F145" s="25" t="s">
        <v>110</v>
      </c>
      <c r="G145" s="39" t="s">
        <v>116</v>
      </c>
      <c r="H145" s="25">
        <v>130</v>
      </c>
      <c r="I145" s="40">
        <v>42736</v>
      </c>
      <c r="J145" s="25" t="s">
        <v>105</v>
      </c>
    </row>
    <row r="146" spans="1:10">
      <c r="A146" s="25" t="s">
        <v>393</v>
      </c>
      <c r="B146" s="25" t="s">
        <v>394</v>
      </c>
      <c r="C146" s="25" t="s">
        <v>394</v>
      </c>
      <c r="D146" s="41" t="s">
        <v>129</v>
      </c>
      <c r="E146" s="25" t="s">
        <v>129</v>
      </c>
      <c r="F146" s="25" t="s">
        <v>129</v>
      </c>
      <c r="G146" s="39" t="s">
        <v>130</v>
      </c>
      <c r="H146" s="25">
        <v>131</v>
      </c>
      <c r="I146" s="25" t="s">
        <v>129</v>
      </c>
      <c r="J146" s="25">
        <v>0</v>
      </c>
    </row>
    <row r="147" spans="1:10">
      <c r="A147" s="25" t="s">
        <v>395</v>
      </c>
      <c r="B147" s="25" t="s">
        <v>396</v>
      </c>
      <c r="C147" s="25" t="s">
        <v>396</v>
      </c>
      <c r="D147" s="41" t="s">
        <v>101</v>
      </c>
      <c r="E147" s="25" t="s">
        <v>102</v>
      </c>
      <c r="F147" s="25" t="s">
        <v>103</v>
      </c>
      <c r="G147" s="39" t="s">
        <v>104</v>
      </c>
      <c r="H147" s="25">
        <v>132</v>
      </c>
      <c r="I147" s="40">
        <v>42736</v>
      </c>
      <c r="J147" s="25" t="s">
        <v>117</v>
      </c>
    </row>
    <row r="148" spans="1:10">
      <c r="A148" s="25" t="s">
        <v>397</v>
      </c>
      <c r="B148" s="25" t="s">
        <v>398</v>
      </c>
      <c r="C148" s="25" t="s">
        <v>398</v>
      </c>
      <c r="D148" s="41" t="s">
        <v>101</v>
      </c>
      <c r="E148" s="25" t="s">
        <v>102</v>
      </c>
      <c r="F148" s="25" t="s">
        <v>103</v>
      </c>
      <c r="G148" s="39" t="s">
        <v>104</v>
      </c>
      <c r="H148" s="25">
        <v>133</v>
      </c>
      <c r="I148" s="40">
        <v>42736</v>
      </c>
      <c r="J148" s="25" t="s">
        <v>105</v>
      </c>
    </row>
    <row r="149" spans="1:10">
      <c r="A149" s="25" t="s">
        <v>399</v>
      </c>
      <c r="B149" s="25" t="s">
        <v>400</v>
      </c>
      <c r="C149" s="25" t="s">
        <v>400</v>
      </c>
      <c r="D149" s="41" t="s">
        <v>101</v>
      </c>
      <c r="E149" s="25" t="s">
        <v>102</v>
      </c>
      <c r="F149" s="25" t="s">
        <v>103</v>
      </c>
      <c r="G149" s="39" t="s">
        <v>104</v>
      </c>
      <c r="H149" s="25">
        <v>134</v>
      </c>
      <c r="I149" s="40">
        <v>42736</v>
      </c>
      <c r="J149" s="25" t="s">
        <v>105</v>
      </c>
    </row>
    <row r="150" spans="1:10">
      <c r="A150" s="25" t="s">
        <v>401</v>
      </c>
      <c r="B150" s="25" t="s">
        <v>402</v>
      </c>
      <c r="C150" s="25" t="s">
        <v>402</v>
      </c>
      <c r="D150" s="41" t="s">
        <v>101</v>
      </c>
      <c r="E150" s="25" t="s">
        <v>102</v>
      </c>
      <c r="F150" s="25" t="s">
        <v>103</v>
      </c>
      <c r="G150" s="39" t="s">
        <v>104</v>
      </c>
      <c r="H150" s="25">
        <v>135</v>
      </c>
      <c r="I150" s="40">
        <v>42736</v>
      </c>
      <c r="J150" s="25" t="s">
        <v>105</v>
      </c>
    </row>
    <row r="151" spans="1:10">
      <c r="A151" s="25" t="s">
        <v>403</v>
      </c>
      <c r="B151" s="25" t="s">
        <v>404</v>
      </c>
      <c r="C151" s="25" t="s">
        <v>404</v>
      </c>
      <c r="D151" s="41" t="s">
        <v>129</v>
      </c>
      <c r="E151" s="25" t="s">
        <v>129</v>
      </c>
      <c r="F151" s="25" t="s">
        <v>129</v>
      </c>
      <c r="G151" s="39" t="s">
        <v>130</v>
      </c>
      <c r="H151" s="25">
        <v>136</v>
      </c>
      <c r="I151" s="25" t="s">
        <v>129</v>
      </c>
      <c r="J151" s="25">
        <v>0</v>
      </c>
    </row>
    <row r="152" spans="1:10">
      <c r="A152" s="25" t="s">
        <v>405</v>
      </c>
      <c r="B152" s="25" t="s">
        <v>406</v>
      </c>
      <c r="C152" s="25" t="s">
        <v>406</v>
      </c>
      <c r="D152" s="41" t="s">
        <v>114</v>
      </c>
      <c r="E152" s="25" t="s">
        <v>115</v>
      </c>
      <c r="F152" s="25" t="s">
        <v>110</v>
      </c>
      <c r="G152" s="39" t="s">
        <v>116</v>
      </c>
      <c r="H152" s="25">
        <v>137</v>
      </c>
      <c r="I152" s="40">
        <v>42736</v>
      </c>
      <c r="J152" s="25" t="s">
        <v>105</v>
      </c>
    </row>
    <row r="153" spans="1:10">
      <c r="A153" s="25" t="s">
        <v>407</v>
      </c>
      <c r="B153" s="25" t="s">
        <v>408</v>
      </c>
      <c r="C153" s="25" t="s">
        <v>408</v>
      </c>
      <c r="D153" s="41" t="s">
        <v>108</v>
      </c>
      <c r="E153" s="25" t="s">
        <v>109</v>
      </c>
      <c r="F153" s="25" t="s">
        <v>181</v>
      </c>
      <c r="G153" s="39" t="s">
        <v>111</v>
      </c>
      <c r="H153" s="25">
        <v>138</v>
      </c>
      <c r="I153" s="40">
        <v>42736</v>
      </c>
      <c r="J153" s="25" t="s">
        <v>117</v>
      </c>
    </row>
    <row r="154" spans="1:10">
      <c r="A154" s="25" t="s">
        <v>409</v>
      </c>
      <c r="B154" s="25" t="s">
        <v>410</v>
      </c>
      <c r="C154" s="25" t="s">
        <v>410</v>
      </c>
      <c r="D154" s="41" t="s">
        <v>114</v>
      </c>
      <c r="E154" s="25" t="s">
        <v>115</v>
      </c>
      <c r="F154" s="25" t="s">
        <v>110</v>
      </c>
      <c r="G154" s="39" t="s">
        <v>116</v>
      </c>
      <c r="H154" s="25">
        <v>140</v>
      </c>
      <c r="I154" s="40">
        <v>42736</v>
      </c>
      <c r="J154" s="25" t="s">
        <v>105</v>
      </c>
    </row>
    <row r="155" spans="1:10">
      <c r="A155" s="25" t="s">
        <v>411</v>
      </c>
      <c r="B155" s="25" t="s">
        <v>412</v>
      </c>
      <c r="C155" s="25" t="s">
        <v>412</v>
      </c>
      <c r="D155" s="41" t="s">
        <v>108</v>
      </c>
      <c r="E155" s="25" t="s">
        <v>109</v>
      </c>
      <c r="F155" s="25" t="s">
        <v>181</v>
      </c>
      <c r="G155" s="39" t="s">
        <v>111</v>
      </c>
      <c r="H155" s="25">
        <v>141</v>
      </c>
      <c r="I155" s="40">
        <v>42736</v>
      </c>
      <c r="J155" s="25" t="s">
        <v>105</v>
      </c>
    </row>
    <row r="156" spans="1:10">
      <c r="A156" s="25" t="s">
        <v>413</v>
      </c>
      <c r="B156" s="25" t="s">
        <v>414</v>
      </c>
      <c r="C156" s="25" t="s">
        <v>414</v>
      </c>
      <c r="D156" s="41" t="s">
        <v>101</v>
      </c>
      <c r="E156" s="25" t="s">
        <v>102</v>
      </c>
      <c r="F156" s="25" t="s">
        <v>103</v>
      </c>
      <c r="G156" s="39" t="s">
        <v>104</v>
      </c>
      <c r="H156" s="25">
        <v>143</v>
      </c>
      <c r="I156" s="40">
        <v>42736</v>
      </c>
      <c r="J156" s="25" t="s">
        <v>105</v>
      </c>
    </row>
    <row r="157" spans="1:10">
      <c r="A157" s="25" t="s">
        <v>415</v>
      </c>
      <c r="B157" s="25" t="s">
        <v>416</v>
      </c>
      <c r="C157" s="25" t="s">
        <v>416</v>
      </c>
      <c r="D157" s="41" t="s">
        <v>101</v>
      </c>
      <c r="E157" s="25" t="s">
        <v>102</v>
      </c>
      <c r="F157" s="25" t="s">
        <v>103</v>
      </c>
      <c r="G157" s="39" t="s">
        <v>104</v>
      </c>
      <c r="H157" s="25">
        <v>144</v>
      </c>
      <c r="I157" s="40">
        <v>42736</v>
      </c>
      <c r="J157" s="25" t="s">
        <v>105</v>
      </c>
    </row>
    <row r="158" spans="1:10">
      <c r="A158" s="25" t="s">
        <v>417</v>
      </c>
      <c r="B158" s="25" t="s">
        <v>418</v>
      </c>
      <c r="C158" s="25" t="s">
        <v>418</v>
      </c>
      <c r="D158" s="41" t="s">
        <v>101</v>
      </c>
      <c r="E158" s="25" t="s">
        <v>102</v>
      </c>
      <c r="F158" s="25" t="s">
        <v>126</v>
      </c>
      <c r="G158" s="39" t="s">
        <v>104</v>
      </c>
      <c r="H158" s="25">
        <v>145</v>
      </c>
      <c r="I158" s="40">
        <v>42736</v>
      </c>
      <c r="J158" s="25" t="s">
        <v>105</v>
      </c>
    </row>
    <row r="159" spans="1:10">
      <c r="A159" s="25" t="s">
        <v>419</v>
      </c>
      <c r="B159" s="25" t="s">
        <v>420</v>
      </c>
      <c r="C159" s="25" t="s">
        <v>420</v>
      </c>
      <c r="D159" s="41" t="s">
        <v>68</v>
      </c>
      <c r="E159" s="25" t="s">
        <v>121</v>
      </c>
      <c r="F159" s="25" t="s">
        <v>122</v>
      </c>
      <c r="G159" s="39" t="s">
        <v>123</v>
      </c>
      <c r="H159" s="25">
        <v>147</v>
      </c>
      <c r="I159" s="40">
        <v>42736</v>
      </c>
      <c r="J159" s="25" t="s">
        <v>105</v>
      </c>
    </row>
    <row r="160" spans="1:10">
      <c r="A160" s="25" t="s">
        <v>421</v>
      </c>
      <c r="B160" s="25" t="s">
        <v>422</v>
      </c>
      <c r="C160" s="25" t="s">
        <v>422</v>
      </c>
      <c r="D160" s="41" t="s">
        <v>101</v>
      </c>
      <c r="E160" s="25" t="s">
        <v>102</v>
      </c>
      <c r="F160" s="25" t="s">
        <v>126</v>
      </c>
      <c r="G160" s="39" t="s">
        <v>104</v>
      </c>
      <c r="H160" s="25">
        <v>150</v>
      </c>
      <c r="I160" s="40">
        <v>42736</v>
      </c>
      <c r="J160" s="25" t="s">
        <v>105</v>
      </c>
    </row>
    <row r="161" spans="1:10">
      <c r="A161" s="25" t="s">
        <v>67</v>
      </c>
      <c r="B161" s="25" t="s">
        <v>423</v>
      </c>
      <c r="C161" s="25" t="s">
        <v>423</v>
      </c>
      <c r="D161" s="41" t="s">
        <v>68</v>
      </c>
      <c r="E161" s="25" t="s">
        <v>121</v>
      </c>
      <c r="F161" s="25" t="s">
        <v>126</v>
      </c>
      <c r="G161" s="39" t="s">
        <v>123</v>
      </c>
      <c r="H161" s="25">
        <v>151</v>
      </c>
      <c r="I161" s="40">
        <v>42736</v>
      </c>
      <c r="J161" s="25" t="s">
        <v>117</v>
      </c>
    </row>
    <row r="162" spans="1:10">
      <c r="A162" s="25" t="s">
        <v>424</v>
      </c>
      <c r="B162" s="25" t="s">
        <v>425</v>
      </c>
      <c r="C162" s="25" t="s">
        <v>425</v>
      </c>
      <c r="D162" s="41" t="s">
        <v>108</v>
      </c>
      <c r="E162" s="25" t="s">
        <v>109</v>
      </c>
      <c r="F162" s="25" t="s">
        <v>181</v>
      </c>
      <c r="G162" s="39" t="s">
        <v>111</v>
      </c>
      <c r="H162" s="25">
        <v>152</v>
      </c>
      <c r="I162" s="40">
        <v>42736</v>
      </c>
      <c r="J162" s="25" t="s">
        <v>105</v>
      </c>
    </row>
    <row r="163" spans="1:10">
      <c r="A163" s="25" t="s">
        <v>426</v>
      </c>
      <c r="B163" s="25" t="s">
        <v>427</v>
      </c>
      <c r="C163" s="25" t="s">
        <v>427</v>
      </c>
      <c r="D163" s="41" t="s">
        <v>108</v>
      </c>
      <c r="E163" s="25" t="s">
        <v>109</v>
      </c>
      <c r="F163" s="25" t="s">
        <v>181</v>
      </c>
      <c r="G163" s="39" t="s">
        <v>111</v>
      </c>
      <c r="H163" s="25">
        <v>153</v>
      </c>
      <c r="I163" s="40">
        <v>42736</v>
      </c>
      <c r="J163" s="25" t="s">
        <v>117</v>
      </c>
    </row>
    <row r="164" spans="1:10">
      <c r="A164" s="25" t="s">
        <v>428</v>
      </c>
      <c r="B164" s="25" t="s">
        <v>429</v>
      </c>
      <c r="C164" s="25" t="s">
        <v>429</v>
      </c>
      <c r="D164" s="41" t="s">
        <v>108</v>
      </c>
      <c r="E164" s="25" t="s">
        <v>109</v>
      </c>
      <c r="F164" s="25" t="s">
        <v>181</v>
      </c>
      <c r="G164" s="39" t="s">
        <v>111</v>
      </c>
      <c r="H164" s="25">
        <v>12</v>
      </c>
      <c r="I164" s="40">
        <v>44197</v>
      </c>
      <c r="J164" s="25" t="s">
        <v>117</v>
      </c>
    </row>
    <row r="165" spans="1:10">
      <c r="A165" s="25" t="s">
        <v>430</v>
      </c>
      <c r="B165" s="25" t="s">
        <v>431</v>
      </c>
      <c r="C165" s="25" t="s">
        <v>429</v>
      </c>
      <c r="D165" s="41" t="s">
        <v>108</v>
      </c>
      <c r="E165" s="25" t="s">
        <v>109</v>
      </c>
      <c r="F165" s="25" t="s">
        <v>181</v>
      </c>
      <c r="G165" s="39" t="s">
        <v>111</v>
      </c>
      <c r="H165" s="25">
        <v>4</v>
      </c>
      <c r="I165" s="40">
        <v>42736</v>
      </c>
      <c r="J165" s="25" t="s">
        <v>117</v>
      </c>
    </row>
    <row r="166" spans="1:10">
      <c r="A166" s="25" t="s">
        <v>432</v>
      </c>
      <c r="B166" s="25" t="s">
        <v>433</v>
      </c>
      <c r="C166" s="25" t="s">
        <v>433</v>
      </c>
      <c r="D166" s="41" t="s">
        <v>68</v>
      </c>
      <c r="E166" s="25" t="s">
        <v>121</v>
      </c>
      <c r="F166" s="25" t="s">
        <v>122</v>
      </c>
      <c r="G166" s="39" t="s">
        <v>123</v>
      </c>
      <c r="H166" s="25">
        <v>154</v>
      </c>
      <c r="I166" s="40">
        <v>0</v>
      </c>
      <c r="J166" s="25" t="s">
        <v>117</v>
      </c>
    </row>
    <row r="167" spans="1:10">
      <c r="A167" s="25" t="s">
        <v>434</v>
      </c>
      <c r="B167" s="25" t="s">
        <v>435</v>
      </c>
      <c r="C167" s="25" t="s">
        <v>435</v>
      </c>
      <c r="D167" s="41" t="s">
        <v>108</v>
      </c>
      <c r="E167" s="25" t="s">
        <v>109</v>
      </c>
      <c r="F167" s="25" t="s">
        <v>181</v>
      </c>
      <c r="G167" s="39" t="s">
        <v>111</v>
      </c>
      <c r="H167" s="25">
        <v>155</v>
      </c>
      <c r="I167" s="40">
        <v>42736</v>
      </c>
      <c r="J167" s="25" t="s">
        <v>105</v>
      </c>
    </row>
    <row r="168" spans="1:10">
      <c r="A168" s="25" t="s">
        <v>436</v>
      </c>
      <c r="B168" s="25" t="s">
        <v>437</v>
      </c>
      <c r="C168" s="25" t="s">
        <v>437</v>
      </c>
      <c r="D168" s="41" t="s">
        <v>114</v>
      </c>
      <c r="E168" s="25" t="s">
        <v>115</v>
      </c>
      <c r="F168" s="25" t="s">
        <v>110</v>
      </c>
      <c r="G168" s="39" t="s">
        <v>116</v>
      </c>
      <c r="H168" s="25">
        <v>156</v>
      </c>
      <c r="I168" s="40">
        <v>42736</v>
      </c>
      <c r="J168" s="25" t="s">
        <v>105</v>
      </c>
    </row>
    <row r="169" spans="1:10">
      <c r="A169" s="25" t="s">
        <v>438</v>
      </c>
      <c r="B169" s="25" t="s">
        <v>439</v>
      </c>
      <c r="C169" s="25" t="s">
        <v>439</v>
      </c>
      <c r="D169" s="41" t="s">
        <v>108</v>
      </c>
      <c r="E169" s="25" t="s">
        <v>109</v>
      </c>
      <c r="F169" s="25" t="s">
        <v>181</v>
      </c>
      <c r="G169" s="39" t="s">
        <v>111</v>
      </c>
      <c r="H169" s="25">
        <v>158</v>
      </c>
      <c r="I169" s="40">
        <v>42736</v>
      </c>
      <c r="J169" s="25" t="s">
        <v>105</v>
      </c>
    </row>
    <row r="170" spans="1:10">
      <c r="A170" s="25" t="s">
        <v>440</v>
      </c>
      <c r="B170" s="25" t="s">
        <v>441</v>
      </c>
      <c r="C170" s="25" t="s">
        <v>441</v>
      </c>
      <c r="D170" s="41" t="s">
        <v>68</v>
      </c>
      <c r="E170" s="25" t="s">
        <v>121</v>
      </c>
      <c r="F170" s="25" t="s">
        <v>126</v>
      </c>
      <c r="G170" s="39" t="s">
        <v>123</v>
      </c>
      <c r="H170" s="25">
        <v>159</v>
      </c>
      <c r="I170" s="40">
        <v>42736</v>
      </c>
      <c r="J170" s="25" t="s">
        <v>105</v>
      </c>
    </row>
    <row r="171" spans="1:10">
      <c r="A171" s="25" t="s">
        <v>442</v>
      </c>
      <c r="B171" s="25" t="s">
        <v>443</v>
      </c>
      <c r="C171" s="25" t="s">
        <v>443</v>
      </c>
      <c r="D171" s="41" t="s">
        <v>101</v>
      </c>
      <c r="E171" s="25" t="s">
        <v>102</v>
      </c>
      <c r="F171" s="25" t="s">
        <v>103</v>
      </c>
      <c r="G171" s="39" t="s">
        <v>104</v>
      </c>
      <c r="H171" s="25">
        <v>160</v>
      </c>
      <c r="I171" s="40">
        <v>42736</v>
      </c>
      <c r="J171" s="25" t="s">
        <v>105</v>
      </c>
    </row>
    <row r="172" spans="1:10">
      <c r="A172" s="25" t="s">
        <v>89</v>
      </c>
      <c r="B172" s="25" t="s">
        <v>444</v>
      </c>
      <c r="C172" s="25" t="s">
        <v>444</v>
      </c>
      <c r="D172" s="41" t="s">
        <v>68</v>
      </c>
      <c r="E172" s="25" t="s">
        <v>121</v>
      </c>
      <c r="F172" s="25" t="s">
        <v>126</v>
      </c>
      <c r="G172" s="39" t="s">
        <v>123</v>
      </c>
      <c r="H172" s="25">
        <v>161</v>
      </c>
      <c r="I172" s="40">
        <v>42736</v>
      </c>
      <c r="J172" s="25" t="s">
        <v>105</v>
      </c>
    </row>
    <row r="173" spans="1:10">
      <c r="A173" s="25" t="s">
        <v>445</v>
      </c>
      <c r="B173" s="25" t="s">
        <v>446</v>
      </c>
      <c r="C173" s="25" t="s">
        <v>446</v>
      </c>
      <c r="D173" s="41" t="s">
        <v>108</v>
      </c>
      <c r="E173" s="25" t="s">
        <v>109</v>
      </c>
      <c r="F173" s="25" t="s">
        <v>110</v>
      </c>
      <c r="G173" s="39" t="s">
        <v>111</v>
      </c>
      <c r="H173" s="25">
        <v>164</v>
      </c>
      <c r="I173" s="40">
        <v>42736</v>
      </c>
      <c r="J173" s="25" t="s">
        <v>105</v>
      </c>
    </row>
    <row r="174" spans="1:10">
      <c r="A174" s="25" t="s">
        <v>447</v>
      </c>
      <c r="B174" s="25" t="s">
        <v>448</v>
      </c>
      <c r="C174" s="25" t="s">
        <v>448</v>
      </c>
      <c r="D174" s="41" t="s">
        <v>129</v>
      </c>
      <c r="E174" s="25" t="s">
        <v>129</v>
      </c>
      <c r="F174" s="25" t="s">
        <v>129</v>
      </c>
      <c r="G174" s="39" t="s">
        <v>130</v>
      </c>
      <c r="H174" s="25">
        <v>165</v>
      </c>
      <c r="I174" s="25" t="s">
        <v>129</v>
      </c>
      <c r="J174" s="25">
        <v>0</v>
      </c>
    </row>
    <row r="175" spans="1:10">
      <c r="A175" s="25" t="s">
        <v>449</v>
      </c>
      <c r="B175" s="25" t="s">
        <v>450</v>
      </c>
      <c r="C175" s="25" t="s">
        <v>450</v>
      </c>
      <c r="D175" s="41" t="s">
        <v>114</v>
      </c>
      <c r="E175" s="25" t="s">
        <v>115</v>
      </c>
      <c r="F175" s="25" t="s">
        <v>110</v>
      </c>
      <c r="G175" s="39" t="s">
        <v>116</v>
      </c>
      <c r="H175" s="25">
        <v>166</v>
      </c>
      <c r="I175" s="40">
        <v>42736</v>
      </c>
      <c r="J175" s="25" t="s">
        <v>105</v>
      </c>
    </row>
    <row r="176" spans="1:10">
      <c r="A176" s="25" t="s">
        <v>451</v>
      </c>
      <c r="B176" s="25" t="s">
        <v>452</v>
      </c>
      <c r="C176" s="25" t="s">
        <v>452</v>
      </c>
      <c r="D176" s="41" t="s">
        <v>108</v>
      </c>
      <c r="E176" s="25" t="s">
        <v>109</v>
      </c>
      <c r="F176" s="25" t="s">
        <v>181</v>
      </c>
      <c r="G176" s="39" t="s">
        <v>111</v>
      </c>
      <c r="H176" s="25">
        <v>167</v>
      </c>
      <c r="I176" s="40">
        <v>42736</v>
      </c>
      <c r="J176" s="25" t="s">
        <v>105</v>
      </c>
    </row>
    <row r="177" spans="1:10">
      <c r="A177" s="25" t="s">
        <v>453</v>
      </c>
      <c r="B177" s="25" t="s">
        <v>454</v>
      </c>
      <c r="C177" s="25" t="s">
        <v>454</v>
      </c>
      <c r="D177" s="41" t="s">
        <v>101</v>
      </c>
      <c r="E177" s="25" t="s">
        <v>102</v>
      </c>
      <c r="F177" s="25" t="s">
        <v>103</v>
      </c>
      <c r="G177" s="39" t="s">
        <v>104</v>
      </c>
      <c r="H177" s="25">
        <v>168</v>
      </c>
      <c r="I177" s="40">
        <v>42736</v>
      </c>
      <c r="J177" s="25" t="s">
        <v>105</v>
      </c>
    </row>
    <row r="178" spans="1:10">
      <c r="A178" s="25" t="s">
        <v>455</v>
      </c>
      <c r="B178" s="25" t="s">
        <v>456</v>
      </c>
      <c r="C178" s="25" t="s">
        <v>456</v>
      </c>
      <c r="D178" s="41" t="s">
        <v>101</v>
      </c>
      <c r="E178" s="25" t="s">
        <v>102</v>
      </c>
      <c r="F178" s="25" t="s">
        <v>103</v>
      </c>
      <c r="G178" s="39" t="s">
        <v>104</v>
      </c>
      <c r="H178" s="25">
        <v>170</v>
      </c>
      <c r="I178" s="40">
        <v>42736</v>
      </c>
      <c r="J178" s="25" t="s">
        <v>105</v>
      </c>
    </row>
    <row r="179" spans="1:10">
      <c r="A179" s="25" t="s">
        <v>457</v>
      </c>
      <c r="B179" s="25" t="s">
        <v>458</v>
      </c>
      <c r="C179" s="25" t="s">
        <v>458</v>
      </c>
      <c r="D179" s="41" t="s">
        <v>101</v>
      </c>
      <c r="E179" s="25" t="s">
        <v>102</v>
      </c>
      <c r="F179" s="25" t="s">
        <v>103</v>
      </c>
      <c r="G179" s="39" t="s">
        <v>104</v>
      </c>
      <c r="H179" s="25">
        <v>171</v>
      </c>
      <c r="I179" s="40">
        <v>42736</v>
      </c>
      <c r="J179" s="25" t="s">
        <v>105</v>
      </c>
    </row>
    <row r="180" spans="1:10">
      <c r="A180" s="25" t="s">
        <v>459</v>
      </c>
      <c r="B180" s="25" t="s">
        <v>460</v>
      </c>
      <c r="C180" s="25" t="s">
        <v>460</v>
      </c>
      <c r="D180" s="41" t="s">
        <v>129</v>
      </c>
      <c r="E180" s="25" t="s">
        <v>129</v>
      </c>
      <c r="F180" s="25" t="s">
        <v>129</v>
      </c>
      <c r="G180" s="39" t="s">
        <v>130</v>
      </c>
      <c r="H180" s="25">
        <v>172</v>
      </c>
      <c r="I180" s="25" t="s">
        <v>129</v>
      </c>
      <c r="J180" s="25">
        <v>0</v>
      </c>
    </row>
    <row r="181" spans="1:10">
      <c r="A181" s="25" t="s">
        <v>461</v>
      </c>
      <c r="B181" s="25" t="s">
        <v>462</v>
      </c>
      <c r="C181" s="25" t="s">
        <v>462</v>
      </c>
      <c r="D181" s="41" t="s">
        <v>68</v>
      </c>
      <c r="E181" s="25" t="s">
        <v>121</v>
      </c>
      <c r="F181" s="25" t="s">
        <v>122</v>
      </c>
      <c r="G181" s="39" t="s">
        <v>123</v>
      </c>
      <c r="H181" s="25">
        <v>173</v>
      </c>
      <c r="I181" s="40">
        <v>42736</v>
      </c>
      <c r="J181" s="25" t="s">
        <v>105</v>
      </c>
    </row>
    <row r="182" spans="1:10">
      <c r="A182" s="25" t="s">
        <v>463</v>
      </c>
      <c r="B182" s="25" t="s">
        <v>464</v>
      </c>
      <c r="C182" s="25" t="s">
        <v>464</v>
      </c>
      <c r="D182" s="41" t="s">
        <v>101</v>
      </c>
      <c r="E182" s="25" t="s">
        <v>102</v>
      </c>
      <c r="F182" s="25" t="s">
        <v>103</v>
      </c>
      <c r="G182" s="39" t="s">
        <v>104</v>
      </c>
      <c r="H182" s="25">
        <v>175</v>
      </c>
      <c r="I182" s="40">
        <v>42736</v>
      </c>
      <c r="J182" s="25" t="s">
        <v>105</v>
      </c>
    </row>
    <row r="183" spans="1:10">
      <c r="A183" s="25" t="s">
        <v>465</v>
      </c>
      <c r="B183" s="25" t="s">
        <v>466</v>
      </c>
      <c r="C183" s="25" t="s">
        <v>466</v>
      </c>
      <c r="D183" s="41" t="s">
        <v>108</v>
      </c>
      <c r="E183" s="25" t="s">
        <v>109</v>
      </c>
      <c r="F183" s="25" t="s">
        <v>181</v>
      </c>
      <c r="G183" s="39" t="s">
        <v>111</v>
      </c>
      <c r="H183" s="25">
        <v>176</v>
      </c>
      <c r="I183" s="40">
        <v>42736</v>
      </c>
      <c r="J183" s="25" t="s">
        <v>117</v>
      </c>
    </row>
    <row r="184" spans="1:10">
      <c r="A184" s="25" t="s">
        <v>467</v>
      </c>
      <c r="B184" s="25" t="s">
        <v>468</v>
      </c>
      <c r="C184" s="25" t="s">
        <v>468</v>
      </c>
      <c r="D184" s="41" t="s">
        <v>108</v>
      </c>
      <c r="E184" s="25" t="s">
        <v>109</v>
      </c>
      <c r="F184" s="25" t="s">
        <v>181</v>
      </c>
      <c r="G184" s="39" t="s">
        <v>111</v>
      </c>
      <c r="H184" s="25">
        <v>177</v>
      </c>
      <c r="I184" s="40">
        <v>42736</v>
      </c>
      <c r="J184" s="25" t="s">
        <v>105</v>
      </c>
    </row>
    <row r="185" spans="1:10">
      <c r="A185" s="25" t="s">
        <v>91</v>
      </c>
      <c r="B185" s="25" t="s">
        <v>469</v>
      </c>
      <c r="C185" s="25" t="s">
        <v>469</v>
      </c>
      <c r="D185" s="41" t="s">
        <v>68</v>
      </c>
      <c r="E185" s="25" t="s">
        <v>121</v>
      </c>
      <c r="F185" s="25" t="s">
        <v>126</v>
      </c>
      <c r="G185" s="39" t="s">
        <v>123</v>
      </c>
      <c r="H185" s="25">
        <v>174</v>
      </c>
      <c r="I185" s="40">
        <v>42736</v>
      </c>
      <c r="J185" s="25" t="s">
        <v>105</v>
      </c>
    </row>
    <row r="186" spans="1:10">
      <c r="A186" s="25" t="s">
        <v>470</v>
      </c>
      <c r="B186" s="25" t="s">
        <v>471</v>
      </c>
      <c r="C186" s="25" t="s">
        <v>471</v>
      </c>
      <c r="D186" s="41" t="s">
        <v>129</v>
      </c>
      <c r="E186" s="25" t="s">
        <v>129</v>
      </c>
      <c r="F186" s="25" t="s">
        <v>129</v>
      </c>
      <c r="G186" s="39" t="s">
        <v>130</v>
      </c>
      <c r="H186" s="25">
        <v>193</v>
      </c>
      <c r="I186" s="25" t="s">
        <v>129</v>
      </c>
      <c r="J186" s="25">
        <v>0</v>
      </c>
    </row>
    <row r="187" spans="1:10">
      <c r="A187" s="25" t="s">
        <v>472</v>
      </c>
      <c r="B187" s="25" t="s">
        <v>473</v>
      </c>
      <c r="C187" s="25" t="s">
        <v>473</v>
      </c>
      <c r="D187" s="41" t="s">
        <v>108</v>
      </c>
      <c r="E187" s="25" t="s">
        <v>109</v>
      </c>
      <c r="F187" s="25" t="s">
        <v>181</v>
      </c>
      <c r="G187" s="39" t="s">
        <v>111</v>
      </c>
      <c r="H187" s="25">
        <v>206</v>
      </c>
      <c r="I187" s="40">
        <v>42736</v>
      </c>
      <c r="J187" s="25" t="s">
        <v>105</v>
      </c>
    </row>
    <row r="188" spans="1:10">
      <c r="A188" s="25" t="s">
        <v>80</v>
      </c>
      <c r="B188" s="25" t="s">
        <v>474</v>
      </c>
      <c r="C188" s="25" t="s">
        <v>474</v>
      </c>
      <c r="D188" s="41" t="s">
        <v>68</v>
      </c>
      <c r="E188" s="25" t="s">
        <v>121</v>
      </c>
      <c r="F188" s="25" t="s">
        <v>126</v>
      </c>
      <c r="G188" s="39" t="s">
        <v>123</v>
      </c>
      <c r="H188" s="25">
        <v>209</v>
      </c>
      <c r="I188" s="40">
        <v>42736</v>
      </c>
      <c r="J188" s="25" t="s">
        <v>105</v>
      </c>
    </row>
    <row r="189" spans="1:10">
      <c r="A189" s="25" t="s">
        <v>475</v>
      </c>
      <c r="B189" s="25" t="s">
        <v>476</v>
      </c>
      <c r="C189" s="25" t="s">
        <v>476</v>
      </c>
      <c r="D189" s="41" t="s">
        <v>108</v>
      </c>
      <c r="E189" s="25" t="s">
        <v>109</v>
      </c>
      <c r="F189" s="25" t="s">
        <v>181</v>
      </c>
      <c r="G189" s="39" t="s">
        <v>111</v>
      </c>
      <c r="H189" s="25">
        <v>179</v>
      </c>
      <c r="I189" s="40">
        <v>42736</v>
      </c>
      <c r="J189" s="25" t="s">
        <v>105</v>
      </c>
    </row>
    <row r="190" spans="1:10">
      <c r="A190" s="25" t="s">
        <v>83</v>
      </c>
      <c r="B190" s="25" t="s">
        <v>477</v>
      </c>
      <c r="C190" s="25" t="s">
        <v>477</v>
      </c>
      <c r="D190" s="41" t="s">
        <v>68</v>
      </c>
      <c r="E190" s="25" t="s">
        <v>121</v>
      </c>
      <c r="F190" s="25" t="s">
        <v>126</v>
      </c>
      <c r="G190" s="39" t="s">
        <v>123</v>
      </c>
      <c r="H190" s="25">
        <v>180</v>
      </c>
      <c r="I190" s="40">
        <v>42736</v>
      </c>
      <c r="J190" s="25" t="s">
        <v>117</v>
      </c>
    </row>
    <row r="191" spans="1:10">
      <c r="A191" s="25" t="s">
        <v>478</v>
      </c>
      <c r="B191" s="25" t="s">
        <v>479</v>
      </c>
      <c r="C191" s="25" t="s">
        <v>479</v>
      </c>
      <c r="D191" s="41" t="s">
        <v>108</v>
      </c>
      <c r="E191" s="25" t="s">
        <v>109</v>
      </c>
      <c r="F191" s="25" t="s">
        <v>110</v>
      </c>
      <c r="G191" s="39" t="s">
        <v>111</v>
      </c>
      <c r="H191" s="25">
        <v>181</v>
      </c>
      <c r="I191" s="40">
        <v>42736</v>
      </c>
      <c r="J191" s="25" t="s">
        <v>105</v>
      </c>
    </row>
    <row r="192" spans="1:10">
      <c r="A192" s="25" t="s">
        <v>480</v>
      </c>
      <c r="B192" s="25" t="s">
        <v>481</v>
      </c>
      <c r="C192" s="25" t="s">
        <v>481</v>
      </c>
      <c r="D192" s="41" t="s">
        <v>68</v>
      </c>
      <c r="E192" s="25" t="s">
        <v>121</v>
      </c>
      <c r="F192" s="25" t="s">
        <v>126</v>
      </c>
      <c r="G192" s="39" t="s">
        <v>123</v>
      </c>
      <c r="H192" s="25">
        <v>183</v>
      </c>
      <c r="I192" s="40">
        <v>42736</v>
      </c>
      <c r="J192" s="25" t="s">
        <v>105</v>
      </c>
    </row>
    <row r="193" spans="1:10">
      <c r="A193" s="25" t="s">
        <v>482</v>
      </c>
      <c r="B193" s="25" t="s">
        <v>483</v>
      </c>
      <c r="C193" s="25" t="s">
        <v>483</v>
      </c>
      <c r="D193" s="41" t="s">
        <v>129</v>
      </c>
      <c r="E193" s="25" t="s">
        <v>129</v>
      </c>
      <c r="F193" s="25" t="s">
        <v>129</v>
      </c>
      <c r="G193" s="39" t="s">
        <v>130</v>
      </c>
      <c r="H193" s="25">
        <v>184</v>
      </c>
      <c r="I193" s="25" t="s">
        <v>129</v>
      </c>
      <c r="J193" s="25">
        <v>0</v>
      </c>
    </row>
    <row r="194" spans="1:10">
      <c r="A194" s="25" t="s">
        <v>484</v>
      </c>
      <c r="B194" s="25" t="s">
        <v>485</v>
      </c>
      <c r="C194" s="25" t="s">
        <v>485</v>
      </c>
      <c r="D194" s="41" t="s">
        <v>108</v>
      </c>
      <c r="E194" s="25" t="s">
        <v>109</v>
      </c>
      <c r="F194" s="25" t="s">
        <v>181</v>
      </c>
      <c r="G194" s="39" t="s">
        <v>111</v>
      </c>
      <c r="H194" s="25">
        <v>186</v>
      </c>
      <c r="I194" s="40">
        <v>42736</v>
      </c>
      <c r="J194" s="25" t="s">
        <v>105</v>
      </c>
    </row>
    <row r="195" spans="1:10">
      <c r="A195" s="25" t="s">
        <v>486</v>
      </c>
      <c r="B195" s="25" t="s">
        <v>487</v>
      </c>
      <c r="C195" s="25" t="s">
        <v>487</v>
      </c>
      <c r="D195" s="41" t="s">
        <v>108</v>
      </c>
      <c r="E195" s="25" t="s">
        <v>109</v>
      </c>
      <c r="F195" s="25" t="s">
        <v>110</v>
      </c>
      <c r="G195" s="39" t="s">
        <v>111</v>
      </c>
      <c r="H195" s="25">
        <v>187</v>
      </c>
      <c r="I195" s="40">
        <v>42736</v>
      </c>
      <c r="J195" s="25" t="s">
        <v>105</v>
      </c>
    </row>
    <row r="196" spans="1:10">
      <c r="A196" s="25" t="s">
        <v>488</v>
      </c>
      <c r="B196" s="25" t="s">
        <v>489</v>
      </c>
      <c r="C196" s="25" t="s">
        <v>489</v>
      </c>
      <c r="D196" s="41" t="s">
        <v>129</v>
      </c>
      <c r="E196" s="25" t="s">
        <v>129</v>
      </c>
      <c r="F196" s="25" t="s">
        <v>129</v>
      </c>
      <c r="G196" s="39" t="s">
        <v>130</v>
      </c>
      <c r="H196" s="25">
        <v>188</v>
      </c>
      <c r="I196" s="25" t="s">
        <v>129</v>
      </c>
      <c r="J196" s="25">
        <v>0</v>
      </c>
    </row>
    <row r="197" spans="1:10">
      <c r="A197" s="25" t="s">
        <v>490</v>
      </c>
      <c r="B197" s="25" t="s">
        <v>491</v>
      </c>
      <c r="C197" s="25" t="s">
        <v>491</v>
      </c>
      <c r="D197" s="41" t="s">
        <v>68</v>
      </c>
      <c r="E197" s="25" t="s">
        <v>121</v>
      </c>
      <c r="F197" s="25" t="s">
        <v>122</v>
      </c>
      <c r="G197" s="39" t="s">
        <v>123</v>
      </c>
      <c r="H197" s="25">
        <v>189</v>
      </c>
      <c r="I197" s="40">
        <v>42736</v>
      </c>
      <c r="J197" s="25" t="s">
        <v>117</v>
      </c>
    </row>
    <row r="198" spans="1:10">
      <c r="A198" s="25" t="s">
        <v>492</v>
      </c>
      <c r="B198" s="25" t="s">
        <v>493</v>
      </c>
      <c r="C198" s="25" t="s">
        <v>493</v>
      </c>
      <c r="D198" s="41" t="s">
        <v>114</v>
      </c>
      <c r="E198" s="25" t="s">
        <v>115</v>
      </c>
      <c r="F198" s="25" t="s">
        <v>110</v>
      </c>
      <c r="G198" s="39" t="s">
        <v>116</v>
      </c>
      <c r="H198" s="25">
        <v>190</v>
      </c>
      <c r="I198" s="40">
        <v>42736</v>
      </c>
      <c r="J198" s="25" t="s">
        <v>105</v>
      </c>
    </row>
    <row r="199" spans="1:10">
      <c r="A199" s="25" t="s">
        <v>494</v>
      </c>
      <c r="B199" s="25" t="s">
        <v>495</v>
      </c>
      <c r="C199" s="25" t="s">
        <v>495</v>
      </c>
      <c r="D199" s="41" t="s">
        <v>101</v>
      </c>
      <c r="E199" s="25" t="s">
        <v>102</v>
      </c>
      <c r="F199" s="25" t="s">
        <v>103</v>
      </c>
      <c r="G199" s="39" t="s">
        <v>104</v>
      </c>
      <c r="H199" s="25">
        <v>191</v>
      </c>
      <c r="I199" s="40">
        <v>42736</v>
      </c>
      <c r="J199" s="25" t="s">
        <v>105</v>
      </c>
    </row>
    <row r="200" spans="1:10">
      <c r="A200" s="25" t="s">
        <v>496</v>
      </c>
      <c r="B200" s="25" t="s">
        <v>497</v>
      </c>
      <c r="C200" s="25" t="s">
        <v>497</v>
      </c>
      <c r="D200" s="41" t="s">
        <v>129</v>
      </c>
      <c r="E200" s="25" t="s">
        <v>129</v>
      </c>
      <c r="F200" s="25" t="s">
        <v>129</v>
      </c>
      <c r="G200" s="39" t="s">
        <v>130</v>
      </c>
      <c r="H200" s="25">
        <v>192</v>
      </c>
      <c r="I200" s="25" t="s">
        <v>129</v>
      </c>
      <c r="J200" s="25">
        <v>0</v>
      </c>
    </row>
    <row r="201" spans="1:10">
      <c r="A201" s="25" t="s">
        <v>498</v>
      </c>
      <c r="B201" s="25" t="s">
        <v>499</v>
      </c>
      <c r="C201" s="25" t="s">
        <v>499</v>
      </c>
      <c r="D201" s="41" t="s">
        <v>108</v>
      </c>
      <c r="E201" s="25" t="s">
        <v>109</v>
      </c>
      <c r="F201" s="25" t="s">
        <v>110</v>
      </c>
      <c r="G201" s="39" t="s">
        <v>111</v>
      </c>
      <c r="H201" s="25">
        <v>194</v>
      </c>
      <c r="I201" s="40">
        <v>42736</v>
      </c>
      <c r="J201" s="25" t="s">
        <v>105</v>
      </c>
    </row>
    <row r="202" spans="1:10">
      <c r="A202" s="25" t="s">
        <v>500</v>
      </c>
      <c r="B202" s="25" t="s">
        <v>501</v>
      </c>
      <c r="C202" s="25" t="s">
        <v>501</v>
      </c>
      <c r="D202" s="41" t="s">
        <v>108</v>
      </c>
      <c r="E202" s="25" t="s">
        <v>109</v>
      </c>
      <c r="F202" s="25" t="s">
        <v>181</v>
      </c>
      <c r="G202" s="39" t="s">
        <v>111</v>
      </c>
      <c r="H202" s="25">
        <v>195</v>
      </c>
      <c r="I202" s="40">
        <v>42736</v>
      </c>
      <c r="J202" s="25" t="s">
        <v>105</v>
      </c>
    </row>
    <row r="203" spans="1:10">
      <c r="A203" s="25" t="s">
        <v>36</v>
      </c>
      <c r="B203" s="25" t="s">
        <v>502</v>
      </c>
      <c r="C203" s="25" t="s">
        <v>502</v>
      </c>
      <c r="D203" s="41" t="s">
        <v>68</v>
      </c>
      <c r="E203" s="25" t="s">
        <v>121</v>
      </c>
      <c r="F203" s="25" t="s">
        <v>122</v>
      </c>
      <c r="G203" s="39" t="s">
        <v>123</v>
      </c>
      <c r="H203" s="25">
        <v>196</v>
      </c>
      <c r="I203" s="40">
        <v>42736</v>
      </c>
      <c r="J203" s="25" t="s">
        <v>105</v>
      </c>
    </row>
    <row r="204" spans="1:10">
      <c r="A204" s="25" t="s">
        <v>54</v>
      </c>
      <c r="B204" s="25" t="s">
        <v>503</v>
      </c>
      <c r="C204" s="25" t="s">
        <v>503</v>
      </c>
      <c r="D204" s="41" t="s">
        <v>68</v>
      </c>
      <c r="E204" s="25" t="s">
        <v>121</v>
      </c>
      <c r="F204" s="25" t="s">
        <v>122</v>
      </c>
      <c r="G204" s="39" t="s">
        <v>123</v>
      </c>
      <c r="H204" s="25">
        <v>197</v>
      </c>
      <c r="I204" s="40">
        <v>42736</v>
      </c>
      <c r="J204" s="25" t="s">
        <v>117</v>
      </c>
    </row>
    <row r="205" spans="1:10">
      <c r="A205" s="25" t="s">
        <v>504</v>
      </c>
      <c r="B205" s="25" t="s">
        <v>505</v>
      </c>
      <c r="C205" s="25" t="s">
        <v>505</v>
      </c>
      <c r="D205" s="41" t="s">
        <v>108</v>
      </c>
      <c r="E205" s="25" t="s">
        <v>109</v>
      </c>
      <c r="F205" s="25" t="s">
        <v>181</v>
      </c>
      <c r="G205" s="39" t="s">
        <v>111</v>
      </c>
      <c r="H205" s="25">
        <v>198</v>
      </c>
      <c r="I205" s="40">
        <v>42736</v>
      </c>
      <c r="J205" s="25" t="s">
        <v>105</v>
      </c>
    </row>
    <row r="206" spans="1:10">
      <c r="A206" s="25" t="s">
        <v>506</v>
      </c>
      <c r="B206" s="25" t="s">
        <v>507</v>
      </c>
      <c r="C206" s="25" t="s">
        <v>507</v>
      </c>
      <c r="D206" s="41" t="s">
        <v>101</v>
      </c>
      <c r="E206" s="25" t="s">
        <v>102</v>
      </c>
      <c r="F206" s="25" t="s">
        <v>103</v>
      </c>
      <c r="G206" s="39" t="s">
        <v>104</v>
      </c>
      <c r="H206" s="25">
        <v>199</v>
      </c>
      <c r="I206" s="40">
        <v>42736</v>
      </c>
      <c r="J206" s="25" t="s">
        <v>105</v>
      </c>
    </row>
    <row r="207" spans="1:10">
      <c r="A207" s="25" t="s">
        <v>508</v>
      </c>
      <c r="B207" s="25" t="s">
        <v>509</v>
      </c>
      <c r="C207" s="25" t="s">
        <v>509</v>
      </c>
      <c r="D207" s="41" t="s">
        <v>108</v>
      </c>
      <c r="E207" s="25" t="s">
        <v>109</v>
      </c>
      <c r="F207" s="25" t="s">
        <v>181</v>
      </c>
      <c r="G207" s="39" t="s">
        <v>111</v>
      </c>
      <c r="H207" s="25">
        <v>202</v>
      </c>
      <c r="I207" s="40">
        <v>42736</v>
      </c>
      <c r="J207" s="25" t="s">
        <v>105</v>
      </c>
    </row>
    <row r="208" spans="1:10">
      <c r="A208" s="25" t="s">
        <v>510</v>
      </c>
      <c r="B208" s="25" t="s">
        <v>511</v>
      </c>
      <c r="C208" s="25" t="s">
        <v>511</v>
      </c>
      <c r="D208" s="41" t="s">
        <v>68</v>
      </c>
      <c r="E208" s="25" t="s">
        <v>121</v>
      </c>
      <c r="F208" s="25" t="s">
        <v>122</v>
      </c>
      <c r="G208" s="39" t="s">
        <v>123</v>
      </c>
      <c r="H208" s="25">
        <v>203</v>
      </c>
      <c r="I208" s="40">
        <v>42736</v>
      </c>
      <c r="J208" s="25" t="s">
        <v>105</v>
      </c>
    </row>
    <row r="209" spans="1:10">
      <c r="A209" s="25" t="s">
        <v>512</v>
      </c>
      <c r="B209" s="25" t="s">
        <v>513</v>
      </c>
      <c r="C209" s="25" t="s">
        <v>513</v>
      </c>
      <c r="D209" s="41" t="s">
        <v>275</v>
      </c>
      <c r="E209" s="25" t="s">
        <v>275</v>
      </c>
      <c r="F209" s="25" t="s">
        <v>275</v>
      </c>
      <c r="G209" s="39" t="s">
        <v>130</v>
      </c>
      <c r="H209" s="25">
        <v>204</v>
      </c>
      <c r="I209" s="25" t="s">
        <v>275</v>
      </c>
      <c r="J209" s="25">
        <v>0</v>
      </c>
    </row>
    <row r="210" spans="1:10">
      <c r="A210" s="25" t="s">
        <v>514</v>
      </c>
      <c r="B210" s="25" t="s">
        <v>515</v>
      </c>
      <c r="C210" s="25" t="s">
        <v>515</v>
      </c>
      <c r="D210" s="41" t="s">
        <v>101</v>
      </c>
      <c r="E210" s="25" t="s">
        <v>102</v>
      </c>
      <c r="F210" s="25" t="s">
        <v>126</v>
      </c>
      <c r="G210" s="39" t="s">
        <v>104</v>
      </c>
      <c r="H210" s="25">
        <v>205</v>
      </c>
      <c r="I210" s="40">
        <v>42736</v>
      </c>
      <c r="J210" s="25" t="s">
        <v>117</v>
      </c>
    </row>
    <row r="211" spans="1:10">
      <c r="A211" s="25" t="s">
        <v>516</v>
      </c>
      <c r="B211" s="25" t="s">
        <v>517</v>
      </c>
      <c r="C211" s="25" t="s">
        <v>517</v>
      </c>
      <c r="D211" s="41" t="s">
        <v>108</v>
      </c>
      <c r="E211" s="25" t="s">
        <v>109</v>
      </c>
      <c r="F211" s="25" t="s">
        <v>181</v>
      </c>
      <c r="G211" s="39" t="s">
        <v>111</v>
      </c>
      <c r="H211" s="25">
        <v>207</v>
      </c>
      <c r="I211" s="40">
        <v>42736</v>
      </c>
      <c r="J211" s="25" t="s">
        <v>105</v>
      </c>
    </row>
    <row r="212" spans="1:10">
      <c r="A212" s="25" t="s">
        <v>518</v>
      </c>
      <c r="B212" s="25" t="s">
        <v>519</v>
      </c>
      <c r="C212" s="25" t="s">
        <v>519</v>
      </c>
      <c r="D212" s="41" t="s">
        <v>108</v>
      </c>
      <c r="E212" s="25" t="s">
        <v>109</v>
      </c>
      <c r="F212" s="25" t="s">
        <v>181</v>
      </c>
      <c r="G212" s="39" t="s">
        <v>111</v>
      </c>
      <c r="H212" s="25">
        <v>208</v>
      </c>
      <c r="I212" s="40">
        <v>42736</v>
      </c>
      <c r="J212" s="25" t="s">
        <v>105</v>
      </c>
    </row>
    <row r="213" spans="1:10">
      <c r="A213" s="25" t="s">
        <v>520</v>
      </c>
      <c r="B213" s="25" t="s">
        <v>521</v>
      </c>
      <c r="C213" s="25" t="s">
        <v>521</v>
      </c>
      <c r="D213" s="41" t="s">
        <v>129</v>
      </c>
      <c r="E213" s="25" t="s">
        <v>129</v>
      </c>
      <c r="F213" s="25" t="s">
        <v>129</v>
      </c>
      <c r="G213" s="39" t="s">
        <v>130</v>
      </c>
      <c r="H213" s="25">
        <v>210</v>
      </c>
      <c r="I213" s="25" t="s">
        <v>129</v>
      </c>
      <c r="J213" s="25">
        <v>0</v>
      </c>
    </row>
    <row r="214" spans="1:10">
      <c r="A214" s="25" t="s">
        <v>522</v>
      </c>
      <c r="B214" s="25" t="s">
        <v>523</v>
      </c>
      <c r="C214" s="25" t="s">
        <v>523</v>
      </c>
      <c r="D214" s="41" t="s">
        <v>108</v>
      </c>
      <c r="E214" s="25" t="s">
        <v>109</v>
      </c>
      <c r="F214" s="25" t="s">
        <v>181</v>
      </c>
      <c r="G214" s="39" t="s">
        <v>111</v>
      </c>
      <c r="H214" s="25">
        <v>212</v>
      </c>
      <c r="I214" s="40">
        <v>42736</v>
      </c>
      <c r="J214" s="25" t="s">
        <v>105</v>
      </c>
    </row>
    <row r="215" spans="1:10">
      <c r="A215" s="25" t="s">
        <v>524</v>
      </c>
      <c r="B215" s="25" t="s">
        <v>525</v>
      </c>
      <c r="C215" s="25" t="s">
        <v>525</v>
      </c>
      <c r="D215" s="41" t="s">
        <v>101</v>
      </c>
      <c r="E215" s="25" t="s">
        <v>102</v>
      </c>
      <c r="F215" s="25" t="s">
        <v>103</v>
      </c>
      <c r="G215" s="39" t="s">
        <v>104</v>
      </c>
      <c r="H215" s="25">
        <v>213</v>
      </c>
      <c r="I215" s="40">
        <v>42736</v>
      </c>
      <c r="J215" s="25" t="s">
        <v>105</v>
      </c>
    </row>
    <row r="216" spans="1:10">
      <c r="A216" s="25" t="s">
        <v>526</v>
      </c>
      <c r="B216" s="25" t="s">
        <v>527</v>
      </c>
      <c r="C216" s="25" t="s">
        <v>527</v>
      </c>
      <c r="D216" s="41" t="s">
        <v>129</v>
      </c>
      <c r="E216" s="25" t="s">
        <v>129</v>
      </c>
      <c r="F216" s="25" t="s">
        <v>129</v>
      </c>
      <c r="G216" s="39" t="s">
        <v>130</v>
      </c>
      <c r="H216" s="25">
        <v>214</v>
      </c>
      <c r="I216" s="25" t="s">
        <v>129</v>
      </c>
      <c r="J216" s="25">
        <v>0</v>
      </c>
    </row>
    <row r="217" spans="1:10">
      <c r="A217" s="25" t="s">
        <v>528</v>
      </c>
      <c r="B217" s="25" t="s">
        <v>529</v>
      </c>
      <c r="C217" s="25" t="s">
        <v>529</v>
      </c>
      <c r="D217" s="41" t="s">
        <v>68</v>
      </c>
      <c r="E217" s="25" t="s">
        <v>121</v>
      </c>
      <c r="F217" s="25" t="s">
        <v>126</v>
      </c>
      <c r="G217" s="39" t="s">
        <v>123</v>
      </c>
      <c r="H217" s="25">
        <v>215</v>
      </c>
      <c r="I217" s="40">
        <v>42736</v>
      </c>
      <c r="J217" s="25" t="s">
        <v>117</v>
      </c>
    </row>
    <row r="218" spans="1:10">
      <c r="A218" s="25" t="s">
        <v>85</v>
      </c>
      <c r="B218" s="25" t="s">
        <v>530</v>
      </c>
      <c r="C218" s="25" t="s">
        <v>530</v>
      </c>
      <c r="D218" s="41" t="s">
        <v>68</v>
      </c>
      <c r="E218" s="25" t="s">
        <v>121</v>
      </c>
      <c r="F218" s="25" t="s">
        <v>126</v>
      </c>
      <c r="G218" s="39" t="s">
        <v>123</v>
      </c>
      <c r="H218" s="25">
        <v>216</v>
      </c>
      <c r="I218" s="40">
        <v>42736</v>
      </c>
      <c r="J218" s="25" t="s">
        <v>105</v>
      </c>
    </row>
    <row r="219" spans="1:10">
      <c r="A219" s="25" t="s">
        <v>531</v>
      </c>
      <c r="B219" s="25" t="s">
        <v>532</v>
      </c>
      <c r="C219" s="25" t="s">
        <v>532</v>
      </c>
      <c r="D219" s="41" t="s">
        <v>101</v>
      </c>
      <c r="E219" s="25" t="s">
        <v>102</v>
      </c>
      <c r="F219" s="25" t="s">
        <v>103</v>
      </c>
      <c r="G219" s="39" t="s">
        <v>104</v>
      </c>
      <c r="H219" s="25">
        <v>217</v>
      </c>
      <c r="I219" s="40">
        <v>42736</v>
      </c>
      <c r="J219" s="25" t="s">
        <v>105</v>
      </c>
    </row>
    <row r="220" spans="1:10">
      <c r="A220" s="25" t="s">
        <v>533</v>
      </c>
      <c r="B220" s="25" t="s">
        <v>534</v>
      </c>
      <c r="C220" s="25" t="s">
        <v>534</v>
      </c>
      <c r="D220" s="41" t="s">
        <v>101</v>
      </c>
      <c r="E220" s="25" t="s">
        <v>102</v>
      </c>
      <c r="F220" s="25" t="s">
        <v>103</v>
      </c>
      <c r="G220" s="39" t="s">
        <v>104</v>
      </c>
      <c r="H220" s="25">
        <v>219</v>
      </c>
      <c r="I220" s="40">
        <v>42736</v>
      </c>
      <c r="J220" s="25" t="s">
        <v>105</v>
      </c>
    </row>
    <row r="221" spans="1:10">
      <c r="A221" s="25" t="s">
        <v>535</v>
      </c>
      <c r="B221" s="25" t="s">
        <v>536</v>
      </c>
      <c r="C221" s="25" t="s">
        <v>536</v>
      </c>
      <c r="D221" s="41" t="s">
        <v>101</v>
      </c>
      <c r="E221" s="25" t="s">
        <v>102</v>
      </c>
      <c r="F221" s="25" t="s">
        <v>103</v>
      </c>
      <c r="G221" s="39" t="s">
        <v>104</v>
      </c>
      <c r="H221" s="25">
        <v>220</v>
      </c>
      <c r="I221" s="40">
        <v>42736</v>
      </c>
      <c r="J221" s="25" t="s">
        <v>105</v>
      </c>
    </row>
    <row r="222" spans="1:10">
      <c r="A222" s="25" t="s">
        <v>537</v>
      </c>
      <c r="B222" s="25" t="s">
        <v>538</v>
      </c>
      <c r="C222" s="25" t="s">
        <v>538</v>
      </c>
      <c r="D222" s="41" t="s">
        <v>101</v>
      </c>
      <c r="E222" s="25" t="s">
        <v>102</v>
      </c>
      <c r="F222" s="25" t="s">
        <v>103</v>
      </c>
      <c r="G222" s="39" t="s">
        <v>104</v>
      </c>
      <c r="H222" s="25">
        <v>221</v>
      </c>
      <c r="I222" s="40">
        <v>42736</v>
      </c>
      <c r="J222" s="25" t="s">
        <v>117</v>
      </c>
    </row>
    <row r="223" spans="1:10">
      <c r="A223" s="25" t="s">
        <v>539</v>
      </c>
      <c r="B223" s="25" t="s">
        <v>540</v>
      </c>
      <c r="C223" s="25" t="s">
        <v>540</v>
      </c>
      <c r="D223" s="41" t="s">
        <v>114</v>
      </c>
      <c r="E223" s="25" t="s">
        <v>115</v>
      </c>
      <c r="F223" s="25" t="s">
        <v>110</v>
      </c>
      <c r="G223" s="39" t="s">
        <v>116</v>
      </c>
      <c r="H223" s="25">
        <v>222</v>
      </c>
      <c r="I223" s="40">
        <v>42736</v>
      </c>
      <c r="J223" s="25" t="s">
        <v>105</v>
      </c>
    </row>
    <row r="224" spans="1:10">
      <c r="A224" s="25" t="s">
        <v>541</v>
      </c>
      <c r="B224" s="25" t="s">
        <v>542</v>
      </c>
      <c r="C224" s="25" t="s">
        <v>542</v>
      </c>
      <c r="D224" s="41" t="s">
        <v>129</v>
      </c>
      <c r="E224" s="25" t="s">
        <v>129</v>
      </c>
      <c r="F224" s="25" t="s">
        <v>129</v>
      </c>
      <c r="G224" s="39" t="s">
        <v>130</v>
      </c>
      <c r="H224" s="25">
        <v>224</v>
      </c>
      <c r="I224" s="25" t="s">
        <v>129</v>
      </c>
      <c r="J224" s="25">
        <v>0</v>
      </c>
    </row>
    <row r="225" spans="1:10">
      <c r="A225" s="25" t="s">
        <v>543</v>
      </c>
      <c r="B225" s="25" t="s">
        <v>544</v>
      </c>
      <c r="C225" s="25" t="s">
        <v>544</v>
      </c>
      <c r="D225" s="41" t="s">
        <v>108</v>
      </c>
      <c r="E225" s="25" t="s">
        <v>109</v>
      </c>
      <c r="F225" s="25" t="s">
        <v>181</v>
      </c>
      <c r="G225" s="39" t="s">
        <v>111</v>
      </c>
      <c r="H225" s="25">
        <v>226</v>
      </c>
      <c r="I225" s="40">
        <v>42788</v>
      </c>
      <c r="J225" s="25" t="s">
        <v>105</v>
      </c>
    </row>
    <row r="226" spans="1:10">
      <c r="A226" s="25" t="s">
        <v>545</v>
      </c>
      <c r="B226" s="25" t="s">
        <v>546</v>
      </c>
      <c r="C226" s="25" t="s">
        <v>546</v>
      </c>
      <c r="D226" s="41" t="s">
        <v>114</v>
      </c>
      <c r="E226" s="25" t="s">
        <v>115</v>
      </c>
      <c r="F226" s="25" t="s">
        <v>110</v>
      </c>
      <c r="G226" s="39" t="s">
        <v>116</v>
      </c>
      <c r="H226" s="25">
        <v>227</v>
      </c>
      <c r="I226" s="40">
        <v>42736</v>
      </c>
      <c r="J226" s="25" t="s">
        <v>105</v>
      </c>
    </row>
    <row r="227" spans="1:10">
      <c r="A227" s="25" t="s">
        <v>547</v>
      </c>
      <c r="B227" s="25" t="s">
        <v>548</v>
      </c>
      <c r="C227" s="25" t="s">
        <v>548</v>
      </c>
      <c r="D227" s="41" t="s">
        <v>101</v>
      </c>
      <c r="E227" s="25" t="s">
        <v>102</v>
      </c>
      <c r="F227" s="25" t="s">
        <v>103</v>
      </c>
      <c r="G227" s="39" t="s">
        <v>104</v>
      </c>
      <c r="H227" s="25">
        <v>228</v>
      </c>
      <c r="I227" s="40">
        <v>42736</v>
      </c>
      <c r="J227" s="25" t="s">
        <v>105</v>
      </c>
    </row>
    <row r="228" spans="1:10">
      <c r="A228" s="25" t="s">
        <v>549</v>
      </c>
      <c r="B228" s="25" t="s">
        <v>550</v>
      </c>
      <c r="C228" s="25" t="s">
        <v>550</v>
      </c>
      <c r="D228" s="41" t="s">
        <v>101</v>
      </c>
      <c r="E228" s="25" t="s">
        <v>102</v>
      </c>
      <c r="F228" s="25" t="s">
        <v>103</v>
      </c>
      <c r="G228" s="39" t="s">
        <v>104</v>
      </c>
      <c r="H228" s="25">
        <v>229</v>
      </c>
      <c r="I228" s="40">
        <v>42736</v>
      </c>
      <c r="J228" s="25" t="s">
        <v>117</v>
      </c>
    </row>
    <row r="229" spans="1:10">
      <c r="A229" s="25" t="s">
        <v>52</v>
      </c>
      <c r="B229" s="25" t="s">
        <v>551</v>
      </c>
      <c r="C229" s="25" t="s">
        <v>551</v>
      </c>
      <c r="D229" s="41" t="s">
        <v>68</v>
      </c>
      <c r="E229" s="25" t="s">
        <v>121</v>
      </c>
      <c r="F229" s="25" t="s">
        <v>122</v>
      </c>
      <c r="G229" s="39" t="s">
        <v>123</v>
      </c>
      <c r="H229" s="25">
        <v>230</v>
      </c>
      <c r="I229" s="40">
        <v>42736</v>
      </c>
      <c r="J229" s="25" t="s">
        <v>117</v>
      </c>
    </row>
    <row r="230" spans="1:10">
      <c r="A230" s="25" t="s">
        <v>552</v>
      </c>
      <c r="B230" s="25" t="s">
        <v>553</v>
      </c>
      <c r="C230" s="25" t="s">
        <v>554</v>
      </c>
      <c r="D230" s="41" t="s">
        <v>114</v>
      </c>
      <c r="E230" s="25" t="s">
        <v>115</v>
      </c>
      <c r="F230" s="25" t="s">
        <v>110</v>
      </c>
      <c r="G230" s="39" t="s">
        <v>116</v>
      </c>
      <c r="H230" s="25">
        <v>27</v>
      </c>
      <c r="I230" s="40">
        <v>42736</v>
      </c>
      <c r="J230" s="25" t="s">
        <v>105</v>
      </c>
    </row>
    <row r="231" spans="1:10">
      <c r="A231" s="25" t="s">
        <v>555</v>
      </c>
      <c r="B231" s="25" t="s">
        <v>554</v>
      </c>
      <c r="C231" s="25" t="s">
        <v>554</v>
      </c>
      <c r="D231" s="41" t="s">
        <v>114</v>
      </c>
      <c r="E231" s="25" t="s">
        <v>115</v>
      </c>
      <c r="F231" s="25" t="s">
        <v>110</v>
      </c>
      <c r="G231" s="39" t="s">
        <v>116</v>
      </c>
      <c r="H231" s="25">
        <v>185</v>
      </c>
      <c r="I231" s="40">
        <v>42736</v>
      </c>
      <c r="J231" s="25" t="s">
        <v>105</v>
      </c>
    </row>
    <row r="232" spans="1:10">
      <c r="A232" s="25" t="s">
        <v>556</v>
      </c>
      <c r="B232" s="25" t="s">
        <v>557</v>
      </c>
      <c r="C232" s="25" t="s">
        <v>557</v>
      </c>
      <c r="D232" s="41" t="s">
        <v>114</v>
      </c>
      <c r="E232" s="25" t="s">
        <v>115</v>
      </c>
      <c r="F232" s="25" t="s">
        <v>110</v>
      </c>
      <c r="G232" s="39" t="s">
        <v>116</v>
      </c>
      <c r="H232" s="25">
        <v>232</v>
      </c>
      <c r="I232" s="40">
        <v>42736</v>
      </c>
      <c r="J232" s="25" t="s">
        <v>117</v>
      </c>
    </row>
    <row r="233" spans="1:10">
      <c r="A233" s="25" t="s">
        <v>558</v>
      </c>
      <c r="B233" s="25" t="s">
        <v>559</v>
      </c>
      <c r="C233" s="25" t="s">
        <v>559</v>
      </c>
      <c r="D233" s="41" t="s">
        <v>114</v>
      </c>
      <c r="E233" s="25" t="s">
        <v>115</v>
      </c>
      <c r="F233" s="25" t="s">
        <v>110</v>
      </c>
      <c r="G233" s="39" t="s">
        <v>116</v>
      </c>
      <c r="H233" s="25">
        <v>200</v>
      </c>
      <c r="I233" s="40">
        <v>42736</v>
      </c>
      <c r="J233" s="25" t="s">
        <v>105</v>
      </c>
    </row>
    <row r="234" spans="1:10">
      <c r="A234" s="25" t="s">
        <v>560</v>
      </c>
      <c r="B234" s="25" t="s">
        <v>561</v>
      </c>
      <c r="C234" s="25" t="s">
        <v>559</v>
      </c>
      <c r="D234" s="41" t="s">
        <v>114</v>
      </c>
      <c r="E234" s="25" t="s">
        <v>115</v>
      </c>
      <c r="F234" s="25" t="s">
        <v>110</v>
      </c>
      <c r="G234" s="39" t="s">
        <v>116</v>
      </c>
      <c r="H234" s="25">
        <v>40</v>
      </c>
      <c r="I234" s="40">
        <v>42736</v>
      </c>
      <c r="J234" s="25" t="s">
        <v>105</v>
      </c>
    </row>
    <row r="235" spans="1:10">
      <c r="A235" s="25" t="s">
        <v>562</v>
      </c>
      <c r="B235" s="25" t="s">
        <v>563</v>
      </c>
      <c r="C235" s="25" t="s">
        <v>559</v>
      </c>
      <c r="D235" s="41" t="s">
        <v>114</v>
      </c>
      <c r="E235" s="25" t="s">
        <v>115</v>
      </c>
      <c r="F235" s="25">
        <v>0</v>
      </c>
      <c r="G235" s="39" t="s">
        <v>116</v>
      </c>
      <c r="H235" s="25">
        <v>245</v>
      </c>
      <c r="I235" s="40">
        <v>43466</v>
      </c>
      <c r="J235" s="25" t="s">
        <v>105</v>
      </c>
    </row>
    <row r="236" spans="1:10">
      <c r="A236" s="25" t="s">
        <v>564</v>
      </c>
      <c r="B236" s="25" t="s">
        <v>565</v>
      </c>
      <c r="C236" s="25" t="s">
        <v>559</v>
      </c>
      <c r="D236" s="41" t="s">
        <v>114</v>
      </c>
      <c r="E236" s="25" t="s">
        <v>115</v>
      </c>
      <c r="F236" s="25" t="s">
        <v>110</v>
      </c>
      <c r="G236" s="39" t="s">
        <v>116</v>
      </c>
      <c r="H236" s="25">
        <v>115</v>
      </c>
      <c r="I236" s="40">
        <v>42736</v>
      </c>
      <c r="J236" s="25" t="s">
        <v>105</v>
      </c>
    </row>
    <row r="237" spans="1:10">
      <c r="A237" s="25" t="s">
        <v>566</v>
      </c>
      <c r="B237" s="25" t="s">
        <v>567</v>
      </c>
      <c r="C237" s="25" t="s">
        <v>559</v>
      </c>
      <c r="D237" s="41" t="s">
        <v>114</v>
      </c>
      <c r="E237" s="25" t="s">
        <v>115</v>
      </c>
      <c r="F237" s="25" t="s">
        <v>110</v>
      </c>
      <c r="G237" s="39" t="s">
        <v>116</v>
      </c>
      <c r="H237" s="25">
        <v>211</v>
      </c>
      <c r="I237" s="40">
        <v>42736</v>
      </c>
      <c r="J237" s="25" t="s">
        <v>105</v>
      </c>
    </row>
    <row r="238" spans="1:10">
      <c r="A238" s="25" t="s">
        <v>568</v>
      </c>
      <c r="B238" s="25" t="s">
        <v>569</v>
      </c>
      <c r="C238" s="25" t="s">
        <v>559</v>
      </c>
      <c r="D238" s="41" t="s">
        <v>114</v>
      </c>
      <c r="E238" s="25" t="s">
        <v>115</v>
      </c>
      <c r="F238" s="25" t="s">
        <v>110</v>
      </c>
      <c r="G238" s="39" t="s">
        <v>116</v>
      </c>
      <c r="H238" s="25">
        <v>239</v>
      </c>
      <c r="I238" s="40">
        <v>42736</v>
      </c>
      <c r="J238" s="25" t="s">
        <v>105</v>
      </c>
    </row>
    <row r="239" spans="1:10">
      <c r="A239" s="25" t="s">
        <v>570</v>
      </c>
      <c r="B239" s="25" t="s">
        <v>571</v>
      </c>
      <c r="C239" s="25" t="s">
        <v>571</v>
      </c>
      <c r="D239" s="41" t="s">
        <v>101</v>
      </c>
      <c r="E239" s="25" t="s">
        <v>102</v>
      </c>
      <c r="F239" s="25" t="s">
        <v>103</v>
      </c>
      <c r="G239" s="39" t="s">
        <v>104</v>
      </c>
      <c r="H239" s="25">
        <v>234</v>
      </c>
      <c r="I239" s="40">
        <v>42736</v>
      </c>
      <c r="J239" s="25" t="s">
        <v>105</v>
      </c>
    </row>
    <row r="240" spans="1:10">
      <c r="A240" s="25" t="s">
        <v>572</v>
      </c>
      <c r="B240" s="25" t="s">
        <v>573</v>
      </c>
      <c r="C240" s="25" t="s">
        <v>573</v>
      </c>
      <c r="D240" s="41" t="s">
        <v>129</v>
      </c>
      <c r="E240" s="25" t="s">
        <v>129</v>
      </c>
      <c r="F240" s="25" t="s">
        <v>129</v>
      </c>
      <c r="G240" s="39" t="s">
        <v>130</v>
      </c>
      <c r="H240" s="25">
        <v>235</v>
      </c>
      <c r="I240" s="25" t="s">
        <v>129</v>
      </c>
      <c r="J240" s="25">
        <v>0</v>
      </c>
    </row>
    <row r="241" spans="1:10">
      <c r="A241" s="25" t="s">
        <v>574</v>
      </c>
      <c r="B241" s="25" t="s">
        <v>575</v>
      </c>
      <c r="C241" s="25" t="s">
        <v>575</v>
      </c>
      <c r="D241" s="41" t="s">
        <v>108</v>
      </c>
      <c r="E241" s="25" t="s">
        <v>109</v>
      </c>
      <c r="F241" s="25" t="s">
        <v>110</v>
      </c>
      <c r="G241" s="39" t="s">
        <v>111</v>
      </c>
      <c r="H241" s="25">
        <v>236</v>
      </c>
      <c r="I241" s="40">
        <v>42736</v>
      </c>
      <c r="J241" s="25" t="s">
        <v>105</v>
      </c>
    </row>
    <row r="242" spans="1:10">
      <c r="A242" s="25" t="s">
        <v>576</v>
      </c>
      <c r="B242" s="25" t="s">
        <v>577</v>
      </c>
      <c r="C242" s="25" t="s">
        <v>577</v>
      </c>
      <c r="D242" s="41" t="s">
        <v>101</v>
      </c>
      <c r="E242" s="25" t="s">
        <v>102</v>
      </c>
      <c r="F242" s="25" t="s">
        <v>103</v>
      </c>
      <c r="G242" s="39" t="s">
        <v>104</v>
      </c>
      <c r="H242" s="25">
        <v>237</v>
      </c>
      <c r="I242" s="40">
        <v>42736</v>
      </c>
      <c r="J242" s="25" t="s">
        <v>105</v>
      </c>
    </row>
    <row r="243" spans="1:10">
      <c r="A243" s="25" t="s">
        <v>578</v>
      </c>
      <c r="B243" s="25" t="s">
        <v>579</v>
      </c>
      <c r="C243" s="25" t="s">
        <v>579</v>
      </c>
      <c r="D243" s="41" t="s">
        <v>108</v>
      </c>
      <c r="E243" s="25" t="s">
        <v>109</v>
      </c>
      <c r="F243" s="25" t="s">
        <v>181</v>
      </c>
      <c r="G243" s="39" t="s">
        <v>111</v>
      </c>
      <c r="H243" s="25">
        <v>44</v>
      </c>
      <c r="I243" s="40">
        <v>42773</v>
      </c>
      <c r="J243" s="25" t="s">
        <v>105</v>
      </c>
    </row>
    <row r="244" spans="1:10">
      <c r="A244" s="25" t="s">
        <v>580</v>
      </c>
      <c r="B244" s="25" t="s">
        <v>581</v>
      </c>
      <c r="C244" s="25" t="s">
        <v>579</v>
      </c>
      <c r="D244" s="41" t="s">
        <v>108</v>
      </c>
      <c r="E244" s="25" t="s">
        <v>109</v>
      </c>
      <c r="F244" s="25" t="s">
        <v>181</v>
      </c>
      <c r="G244" s="39" t="s">
        <v>111</v>
      </c>
      <c r="H244" s="25">
        <v>81</v>
      </c>
      <c r="I244" s="40">
        <v>42773</v>
      </c>
      <c r="J244" s="25" t="s">
        <v>105</v>
      </c>
    </row>
    <row r="245" spans="1:10">
      <c r="A245" s="25" t="s">
        <v>582</v>
      </c>
      <c r="B245" s="25" t="s">
        <v>583</v>
      </c>
      <c r="C245" s="25" t="s">
        <v>583</v>
      </c>
      <c r="D245" s="41" t="s">
        <v>101</v>
      </c>
      <c r="E245" s="25" t="s">
        <v>102</v>
      </c>
      <c r="F245" s="25" t="s">
        <v>103</v>
      </c>
      <c r="G245" s="39" t="s">
        <v>104</v>
      </c>
      <c r="H245" s="25">
        <v>238</v>
      </c>
      <c r="I245" s="40">
        <v>42736</v>
      </c>
      <c r="J245" s="25" t="s">
        <v>105</v>
      </c>
    </row>
    <row r="246" spans="1:10">
      <c r="A246" s="25" t="s">
        <v>584</v>
      </c>
      <c r="B246" s="25" t="s">
        <v>585</v>
      </c>
      <c r="C246" s="25" t="s">
        <v>585</v>
      </c>
      <c r="D246" s="41" t="s">
        <v>108</v>
      </c>
      <c r="E246" s="25" t="s">
        <v>109</v>
      </c>
      <c r="F246" s="25" t="s">
        <v>181</v>
      </c>
      <c r="G246" s="39" t="s">
        <v>111</v>
      </c>
      <c r="H246" s="25">
        <v>240</v>
      </c>
      <c r="I246" s="40">
        <v>42736</v>
      </c>
      <c r="J246" s="25" t="s">
        <v>105</v>
      </c>
    </row>
    <row r="247" spans="1:10">
      <c r="D247" s="39"/>
      <c r="I247" s="40">
        <v>244</v>
      </c>
    </row>
    <row r="250" spans="1:10">
      <c r="D250" s="42"/>
    </row>
    <row r="252" spans="1:10">
      <c r="D252" s="42"/>
    </row>
    <row r="264" spans="4:4">
      <c r="D264" s="42"/>
    </row>
    <row r="265" spans="4:4">
      <c r="D265" s="42"/>
    </row>
    <row r="266" spans="4:4">
      <c r="D266" s="42"/>
    </row>
    <row r="267" spans="4:4">
      <c r="D267" s="42"/>
    </row>
    <row r="269" spans="4:4">
      <c r="D269" s="42"/>
    </row>
    <row r="270" spans="4:4">
      <c r="D270" s="42"/>
    </row>
    <row r="271" spans="4:4">
      <c r="D271" s="42"/>
    </row>
  </sheetData>
  <autoFilter ref="A1:J247" xr:uid="{A77D4DA5-F083-49EF-A701-30CBAF3A6A27}">
    <sortState xmlns:xlrd2="http://schemas.microsoft.com/office/spreadsheetml/2017/richdata2" ref="A2:J247">
      <sortCondition ref="A1:A247"/>
    </sortState>
  </autoFilter>
  <customSheetViews>
    <customSheetView guid="{1F739B2D-766D-4BAA-AE55-3E1D49C0B2A9}" filter="1" showAutoFilter="1">
      <selection activeCell="B26" sqref="B26"/>
      <pageMargins left="0" right="0" top="0" bottom="0" header="0" footer="0"/>
      <autoFilter ref="A1:J246" xr:uid="{BA22F5CA-BFED-492E-B224-F3C1C845CF83}">
        <filterColumn colId="0">
          <filters>
            <filter val="0"/>
            <filter val="1"/>
            <filter val="1!"/>
            <filter val="intention2018"/>
            <filter val="prendre rdv 2018"/>
            <filter val="rdv réalisé"/>
            <filter val="rdv2017"/>
            <filter val="rdv2018"/>
            <filter val="Surseoir"/>
          </filters>
        </filterColumn>
        <sortState xmlns:xlrd2="http://schemas.microsoft.com/office/spreadsheetml/2017/richdata2" ref="A3:J246">
          <sortCondition ref="B1:B246"/>
        </sortState>
      </autoFilter>
    </customSheetView>
    <customSheetView guid="{11DFD15B-54DA-4705-9386-2A9B00B4BE4A}" showPageBreaks="1" showAutoFilter="1" state="hidden">
      <selection activeCell="B17" sqref="B17"/>
      <pageMargins left="0" right="0" top="0" bottom="0" header="0" footer="0"/>
      <pageSetup paperSize="9" orientation="portrait" verticalDpi="4294967293" r:id="rId1"/>
      <autoFilter ref="A1:J246" xr:uid="{83C16866-C362-47AB-982F-86EEEEF004DB}">
        <sortState xmlns:xlrd2="http://schemas.microsoft.com/office/spreadsheetml/2017/richdata2" ref="A3:J246">
          <sortCondition ref="B1:B246"/>
        </sortState>
      </autoFilter>
    </customSheetView>
    <customSheetView guid="{F824CBFC-8A7C-4A91-9717-E80AAD95143C}" filter="1" showAutoFilter="1">
      <selection activeCell="B26" sqref="B26"/>
      <pageMargins left="0" right="0" top="0" bottom="0" header="0" footer="0"/>
      <autoFilter ref="A1:J246" xr:uid="{72C0F695-1D12-4C0B-A260-D4E2CDF0DF6B}">
        <filterColumn colId="0">
          <filters>
            <filter val="0"/>
            <filter val="1"/>
            <filter val="1!"/>
            <filter val="intention2018"/>
            <filter val="prendre rdv 2018"/>
            <filter val="rdv réalisé"/>
            <filter val="rdv2017"/>
            <filter val="rdv2018"/>
            <filter val="Surseoir"/>
          </filters>
        </filterColumn>
        <sortState xmlns:xlrd2="http://schemas.microsoft.com/office/spreadsheetml/2017/richdata2" ref="A3:J246">
          <sortCondition ref="B1:B246"/>
        </sortState>
      </autoFilter>
    </customSheetView>
    <customSheetView guid="{DAE5393B-2E4A-4D3E-9141-002FFEB6173E}" filter="1" showAutoFilter="1">
      <selection activeCell="B26" sqref="B26"/>
      <pageMargins left="0" right="0" top="0" bottom="0" header="0" footer="0"/>
      <autoFilter ref="A1:J246" xr:uid="{82553B57-8E11-4DCF-B78D-2F4BC60562BA}">
        <filterColumn colId="0">
          <filters>
            <filter val="0"/>
            <filter val="1"/>
            <filter val="1!"/>
            <filter val="intention2018"/>
            <filter val="prendre rdv 2018"/>
            <filter val="rdv réalisé"/>
            <filter val="rdv2017"/>
            <filter val="rdv2018"/>
            <filter val="Surseoir"/>
          </filters>
        </filterColumn>
        <sortState xmlns:xlrd2="http://schemas.microsoft.com/office/spreadsheetml/2017/richdata2" ref="A3:J246">
          <sortCondition ref="H1:H245"/>
        </sortState>
      </autoFilter>
    </customSheetView>
    <customSheetView guid="{4A0D4A9F-B88F-436D-B32C-9B10B8E96C76}" filter="1" showAutoFilter="1">
      <selection activeCell="B2" sqref="B2"/>
      <pageMargins left="0" right="0" top="0" bottom="0" header="0" footer="0"/>
      <pageSetup paperSize="9" orientation="portrait" r:id="rId2"/>
      <autoFilter ref="A1:J245" xr:uid="{1B0B18FA-6D52-4302-85A4-99F29A2226C3}">
        <filterColumn colId="0">
          <filters>
            <filter val="0"/>
            <filter val="1"/>
            <filter val="1!"/>
            <filter val="intention2018"/>
            <filter val="prendre rdv 2018"/>
            <filter val="rdv réalisé"/>
            <filter val="rdv2017"/>
            <filter val="rdv2018"/>
            <filter val="Surseoir"/>
          </filters>
        </filterColumn>
      </autoFilter>
    </customSheetView>
    <customSheetView guid="{4293ED36-4693-405B-9730-75CCFF4BC093}" showAutoFilter="1" state="hidden">
      <selection activeCell="B26" sqref="B26"/>
      <pageMargins left="0" right="0" top="0" bottom="0" header="0" footer="0"/>
      <pageSetup paperSize="9" orientation="portrait" verticalDpi="0" r:id="rId3"/>
      <autoFilter ref="A1:J245" xr:uid="{52DC18E9-7569-4B00-81B1-9B41D74D323C}"/>
    </customSheetView>
    <customSheetView guid="{DEB20EC5-DEA2-4EBB-9596-B4333B4BB4A5}" showAutoFilter="1" state="hidden">
      <selection activeCell="M4" sqref="M4"/>
      <pageMargins left="0" right="0" top="0" bottom="0" header="0" footer="0"/>
      <pageSetup paperSize="9" orientation="portrait" verticalDpi="4294967293" r:id="rId4"/>
      <autoFilter ref="A1:J246" xr:uid="{A050D628-8B1D-4178-8C81-D318C059AF14}">
        <sortState xmlns:xlrd2="http://schemas.microsoft.com/office/spreadsheetml/2017/richdata2" ref="A3:J246">
          <sortCondition ref="H1:H245"/>
        </sortState>
      </autoFilter>
    </customSheetView>
    <customSheetView guid="{F1C0FD5B-311D-479D-963A-C93FAFC42F99}" filter="1" showAutoFilter="1">
      <selection activeCell="B26" sqref="B26"/>
      <pageMargins left="0" right="0" top="0" bottom="0" header="0" footer="0"/>
      <autoFilter ref="A1:J246" xr:uid="{44B7B06C-8B93-4F06-A53A-60BE5604BE9A}">
        <filterColumn colId="0">
          <filters>
            <filter val="0"/>
            <filter val="1"/>
            <filter val="1!"/>
            <filter val="intention2018"/>
            <filter val="prendre rdv 2018"/>
            <filter val="rdv réalisé"/>
            <filter val="rdv2017"/>
            <filter val="rdv2018"/>
            <filter val="Surseoir"/>
          </filters>
        </filterColumn>
        <sortState xmlns:xlrd2="http://schemas.microsoft.com/office/spreadsheetml/2017/richdata2" ref="A3:J246">
          <sortCondition ref="H1:H245"/>
        </sortState>
      </autoFilter>
    </customSheetView>
    <customSheetView guid="{67054933-0940-4CF8-BDA1-D335791E8B9A}" filter="1" showAutoFilter="1">
      <selection activeCell="B26" sqref="B26"/>
      <pageMargins left="0" right="0" top="0" bottom="0" header="0" footer="0"/>
      <autoFilter ref="A1:J246" xr:uid="{58DF18BC-C844-41E3-B32A-DEEAA8878AEE}">
        <filterColumn colId="0">
          <filters>
            <filter val="0"/>
            <filter val="1"/>
            <filter val="1!"/>
            <filter val="intention2018"/>
            <filter val="prendre rdv 2018"/>
            <filter val="rdv réalisé"/>
            <filter val="rdv2017"/>
            <filter val="rdv2018"/>
            <filter val="Surseoir"/>
          </filters>
        </filterColumn>
        <sortState xmlns:xlrd2="http://schemas.microsoft.com/office/spreadsheetml/2017/richdata2" ref="A3:J246">
          <sortCondition ref="B1:B246"/>
        </sortState>
      </autoFilter>
    </customSheetView>
    <customSheetView guid="{93990528-E475-408B-8361-23848287255A}" showPageBreaks="1" showAutoFilter="1">
      <selection activeCell="A2" sqref="A2"/>
      <pageMargins left="0" right="0" top="0" bottom="0" header="0" footer="0"/>
      <pageSetup paperSize="9" orientation="portrait" verticalDpi="0" r:id="rId5"/>
      <autoFilter ref="A1:J246" xr:uid="{1EB0BA2E-7B43-4E13-B040-CE59CF012D50}">
        <sortState xmlns:xlrd2="http://schemas.microsoft.com/office/spreadsheetml/2017/richdata2" ref="A3:J246">
          <sortCondition ref="B1:B246"/>
        </sortState>
      </autoFilter>
    </customSheetView>
    <customSheetView guid="{C65BA6AD-943E-40FB-8FC2-4D8C12333D4F}" showAutoFilter="1" topLeftCell="A25">
      <selection activeCell="B179" sqref="B179"/>
      <pageMargins left="0" right="0" top="0" bottom="0" header="0" footer="0"/>
      <autoFilter ref="A1:J246" xr:uid="{F3A44A90-C266-4856-BA49-E1E090CBFDB1}">
        <sortState xmlns:xlrd2="http://schemas.microsoft.com/office/spreadsheetml/2017/richdata2" ref="A3:J246">
          <sortCondition ref="B1:B246"/>
        </sortState>
      </autoFilter>
    </customSheetView>
  </customSheetViews>
  <pageMargins left="0.7" right="0.7" top="0.75" bottom="0.75" header="0.3" footer="0.3"/>
  <pageSetup paperSize="9" orientation="portrait" verticalDpi="4294967293" r:id="rId6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2" tint="-0.249977111117893"/>
  </sheetPr>
  <dimension ref="A1:K17"/>
  <sheetViews>
    <sheetView workbookViewId="0">
      <selection activeCell="E15" sqref="E9:E15"/>
    </sheetView>
  </sheetViews>
  <sheetFormatPr baseColWidth="10" defaultColWidth="11.42578125" defaultRowHeight="15"/>
  <cols>
    <col min="1" max="1" width="6.140625" style="44" bestFit="1" customWidth="1"/>
    <col min="2" max="2" width="17.140625" style="44" bestFit="1" customWidth="1"/>
    <col min="3" max="3" width="30.5703125" style="44" customWidth="1"/>
    <col min="4" max="5" width="16.5703125" style="44" customWidth="1"/>
    <col min="6" max="6" width="14.5703125" style="44" customWidth="1"/>
    <col min="7" max="7" width="14.7109375" style="44" customWidth="1"/>
    <col min="8" max="8" width="16.5703125" style="44" customWidth="1"/>
    <col min="9" max="9" width="17.5703125" style="44" customWidth="1"/>
    <col min="10" max="10" width="11.42578125" style="44"/>
    <col min="11" max="11" width="11.42578125" style="45"/>
    <col min="12" max="16384" width="11.42578125" style="44"/>
  </cols>
  <sheetData>
    <row r="1" spans="1:11">
      <c r="A1" s="43" t="s">
        <v>95</v>
      </c>
      <c r="B1" s="43" t="s">
        <v>0</v>
      </c>
      <c r="C1" s="43" t="s">
        <v>1</v>
      </c>
      <c r="D1" s="43" t="s">
        <v>2</v>
      </c>
      <c r="E1" s="43" t="s">
        <v>3</v>
      </c>
      <c r="F1" s="43" t="s">
        <v>4</v>
      </c>
      <c r="G1" s="43"/>
      <c r="H1" s="43" t="s">
        <v>5</v>
      </c>
      <c r="I1" s="43" t="s">
        <v>586</v>
      </c>
    </row>
    <row r="2" spans="1:11">
      <c r="A2" s="44" t="s">
        <v>68</v>
      </c>
      <c r="B2" s="44" t="s">
        <v>587</v>
      </c>
      <c r="C2" s="44" t="s">
        <v>588</v>
      </c>
      <c r="D2" s="44" t="s">
        <v>589</v>
      </c>
      <c r="E2" s="44" t="s">
        <v>590</v>
      </c>
      <c r="F2" s="48" t="s">
        <v>591</v>
      </c>
      <c r="G2" s="47"/>
      <c r="H2" s="44" t="s">
        <v>592</v>
      </c>
      <c r="I2" s="44">
        <v>2020003</v>
      </c>
    </row>
    <row r="3" spans="1:11">
      <c r="A3" s="44" t="s">
        <v>101</v>
      </c>
      <c r="B3" s="44" t="s">
        <v>593</v>
      </c>
      <c r="C3" s="44" t="s">
        <v>593</v>
      </c>
      <c r="D3" s="44" t="s">
        <v>594</v>
      </c>
      <c r="E3" s="44" t="s">
        <v>595</v>
      </c>
      <c r="F3" s="48" t="s">
        <v>596</v>
      </c>
      <c r="H3" s="44" t="s">
        <v>597</v>
      </c>
      <c r="I3" s="44">
        <v>2020003</v>
      </c>
    </row>
    <row r="4" spans="1:11">
      <c r="A4" s="44" t="s">
        <v>114</v>
      </c>
      <c r="B4" s="44" t="s">
        <v>598</v>
      </c>
      <c r="C4" s="44" t="s">
        <v>599</v>
      </c>
      <c r="D4" s="44" t="s">
        <v>600</v>
      </c>
      <c r="E4" s="44" t="s">
        <v>601</v>
      </c>
      <c r="F4" s="46" t="s">
        <v>602</v>
      </c>
      <c r="G4" s="47"/>
      <c r="H4" s="44" t="s">
        <v>603</v>
      </c>
      <c r="I4" s="44">
        <v>2020003</v>
      </c>
    </row>
    <row r="5" spans="1:11">
      <c r="A5" s="44" t="s">
        <v>108</v>
      </c>
      <c r="B5" s="44" t="s">
        <v>604</v>
      </c>
      <c r="C5" s="44" t="s">
        <v>605</v>
      </c>
      <c r="D5" s="44" t="s">
        <v>606</v>
      </c>
      <c r="E5" s="44" t="s">
        <v>607</v>
      </c>
      <c r="F5" s="48" t="s">
        <v>608</v>
      </c>
      <c r="H5" s="44" t="s">
        <v>609</v>
      </c>
      <c r="I5" s="44">
        <v>2020003</v>
      </c>
    </row>
    <row r="8" spans="1:11">
      <c r="A8" s="43" t="s">
        <v>610</v>
      </c>
      <c r="B8" s="43" t="s">
        <v>611</v>
      </c>
      <c r="C8" s="43"/>
      <c r="D8" s="43" t="s">
        <v>612</v>
      </c>
      <c r="E8" s="43" t="s">
        <v>613</v>
      </c>
      <c r="F8" s="43" t="s">
        <v>614</v>
      </c>
      <c r="G8" s="43" t="s">
        <v>615</v>
      </c>
      <c r="H8" s="43" t="s">
        <v>616</v>
      </c>
      <c r="I8" s="43" t="s">
        <v>617</v>
      </c>
      <c r="J8" s="43" t="s">
        <v>618</v>
      </c>
      <c r="K8" s="49" t="s">
        <v>619</v>
      </c>
    </row>
    <row r="9" spans="1:11">
      <c r="A9" s="44" t="s">
        <v>68</v>
      </c>
      <c r="B9" s="44">
        <v>1.29</v>
      </c>
      <c r="D9" s="44">
        <v>2021</v>
      </c>
      <c r="E9" s="44" t="s">
        <v>620</v>
      </c>
      <c r="F9" s="44">
        <v>1</v>
      </c>
      <c r="H9" s="44" t="s">
        <v>50</v>
      </c>
      <c r="I9" s="44" t="s">
        <v>621</v>
      </c>
      <c r="J9" s="50">
        <v>0.2</v>
      </c>
      <c r="K9" s="45">
        <v>0.16</v>
      </c>
    </row>
    <row r="10" spans="1:11">
      <c r="A10" s="44" t="s">
        <v>101</v>
      </c>
      <c r="B10" s="44">
        <v>1.28</v>
      </c>
      <c r="D10" s="44">
        <v>2022</v>
      </c>
      <c r="E10" s="44" t="s">
        <v>645</v>
      </c>
      <c r="F10" s="44" t="s">
        <v>622</v>
      </c>
      <c r="H10" s="44" t="s">
        <v>44</v>
      </c>
      <c r="I10" s="44" t="s">
        <v>623</v>
      </c>
      <c r="J10" s="50">
        <v>0.3</v>
      </c>
      <c r="K10" s="45">
        <v>0.2</v>
      </c>
    </row>
    <row r="11" spans="1:11">
      <c r="A11" s="44" t="s">
        <v>114</v>
      </c>
      <c r="B11" s="44">
        <v>1.32</v>
      </c>
      <c r="D11" s="44">
        <v>2023</v>
      </c>
      <c r="E11" s="44" t="s">
        <v>39</v>
      </c>
      <c r="F11" s="44" t="s">
        <v>622</v>
      </c>
      <c r="H11" s="44" t="s">
        <v>82</v>
      </c>
      <c r="I11" s="44" t="s">
        <v>621</v>
      </c>
    </row>
    <row r="12" spans="1:11">
      <c r="A12" s="44" t="s">
        <v>108</v>
      </c>
      <c r="B12" s="44">
        <v>1.28</v>
      </c>
      <c r="D12" s="44">
        <v>2024</v>
      </c>
      <c r="E12" s="44" t="s">
        <v>45</v>
      </c>
      <c r="F12" s="44" t="s">
        <v>622</v>
      </c>
      <c r="H12" s="44" t="s">
        <v>624</v>
      </c>
      <c r="I12" s="44" t="s">
        <v>621</v>
      </c>
    </row>
    <row r="13" spans="1:11">
      <c r="E13" s="44" t="s">
        <v>57</v>
      </c>
    </row>
    <row r="14" spans="1:11">
      <c r="E14" s="44" t="s">
        <v>60</v>
      </c>
    </row>
    <row r="15" spans="1:11">
      <c r="E15" s="44" t="s">
        <v>76</v>
      </c>
    </row>
    <row r="16" spans="1:11">
      <c r="E16" s="44" t="s">
        <v>37</v>
      </c>
    </row>
    <row r="17" spans="5:5">
      <c r="E17" s="43"/>
    </row>
  </sheetData>
  <customSheetViews>
    <customSheetView guid="{1F739B2D-766D-4BAA-AE55-3E1D49C0B2A9}">
      <selection activeCell="A12" sqref="A12:XFD12"/>
      <pageMargins left="0" right="0" top="0" bottom="0" header="0" footer="0"/>
    </customSheetView>
    <customSheetView guid="{11DFD15B-54DA-4705-9386-2A9B00B4BE4A}" showPageBreaks="1" state="hidden">
      <selection activeCell="C19" sqref="C19"/>
      <pageMargins left="0" right="0" top="0" bottom="0" header="0" footer="0"/>
      <pageSetup paperSize="9" orientation="portrait" verticalDpi="4294967293" r:id="rId1"/>
    </customSheetView>
    <customSheetView guid="{F824CBFC-8A7C-4A91-9717-E80AAD95143C}">
      <selection activeCell="F10" sqref="F10"/>
      <pageMargins left="0" right="0" top="0" bottom="0" header="0" footer="0"/>
    </customSheetView>
    <customSheetView guid="{DAE5393B-2E4A-4D3E-9141-002FFEB6173E}">
      <selection activeCell="B11" sqref="B11"/>
      <pageMargins left="0" right="0" top="0" bottom="0" header="0" footer="0"/>
    </customSheetView>
    <customSheetView guid="{4A0D4A9F-B88F-436D-B32C-9B10B8E96C76}">
      <selection activeCell="F11" sqref="F11"/>
      <pageMargins left="0" right="0" top="0" bottom="0" header="0" footer="0"/>
      <pageSetup paperSize="9" orientation="portrait" r:id="rId2"/>
    </customSheetView>
    <customSheetView guid="{4293ED36-4693-405B-9730-75CCFF4BC093}" state="hidden">
      <selection activeCell="E10" sqref="E10"/>
      <pageMargins left="0" right="0" top="0" bottom="0" header="0" footer="0"/>
      <pageSetup paperSize="9" orientation="portrait" verticalDpi="0" r:id="rId3"/>
    </customSheetView>
    <customSheetView guid="{DEB20EC5-DEA2-4EBB-9596-B4333B4BB4A5}" state="hidden">
      <selection activeCell="G22" sqref="G22"/>
      <pageMargins left="0" right="0" top="0" bottom="0" header="0" footer="0"/>
      <pageSetup paperSize="9" orientation="portrait" verticalDpi="4294967293" r:id="rId4"/>
    </customSheetView>
    <customSheetView guid="{F1C0FD5B-311D-479D-963A-C93FAFC42F99}">
      <selection activeCell="E22" sqref="E22"/>
      <pageMargins left="0" right="0" top="0" bottom="0" header="0" footer="0"/>
    </customSheetView>
    <customSheetView guid="{67054933-0940-4CF8-BDA1-D335791E8B9A}">
      <selection activeCell="B11" sqref="B11"/>
      <pageMargins left="0" right="0" top="0" bottom="0" header="0" footer="0"/>
    </customSheetView>
    <customSheetView guid="{93990528-E475-408B-8361-23848287255A}" showPageBreaks="1">
      <selection activeCell="F21" sqref="F21"/>
      <pageMargins left="0" right="0" top="0" bottom="0" header="0" footer="0"/>
      <pageSetup paperSize="9" orientation="portrait" verticalDpi="0" r:id="rId5"/>
    </customSheetView>
    <customSheetView guid="{C65BA6AD-943E-40FB-8FC2-4D8C12333D4F}">
      <selection activeCell="F12" sqref="F12"/>
      <pageMargins left="0" right="0" top="0" bottom="0" header="0" footer="0"/>
    </customSheetView>
  </customSheetViews>
  <dataValidations count="1">
    <dataValidation type="list" allowBlank="1" showInputMessage="1" showErrorMessage="1" sqref="E17" xr:uid="{00000000-0002-0000-0200-000000000000}">
      <formula1>statut</formula1>
    </dataValidation>
  </dataValidations>
  <pageMargins left="0.7" right="0.7" top="0.75" bottom="0.75" header="0.3" footer="0.3"/>
  <pageSetup paperSize="9" orientation="portrait" verticalDpi="0" r:id="rId6"/>
  <legacyDrawing r:id="rId7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40097653C263A4C8417B249B34B0FDB" ma:contentTypeVersion="9" ma:contentTypeDescription="Crée un document." ma:contentTypeScope="" ma:versionID="783ea1c3361f865f74f73af21fa20892">
  <xsd:schema xmlns:xsd="http://www.w3.org/2001/XMLSchema" xmlns:xs="http://www.w3.org/2001/XMLSchema" xmlns:p="http://schemas.microsoft.com/office/2006/metadata/properties" xmlns:ns2="3ff491c2-ba52-413c-a3f8-604a9e5e0de9" xmlns:ns3="d4d8e1df-a248-4a18-8953-f74733b55cd2" targetNamespace="http://schemas.microsoft.com/office/2006/metadata/properties" ma:root="true" ma:fieldsID="838a6f19f03f6a768941ca620f445135" ns2:_="" ns3:_="">
    <xsd:import namespace="3ff491c2-ba52-413c-a3f8-604a9e5e0de9"/>
    <xsd:import namespace="d4d8e1df-a248-4a18-8953-f74733b55cd2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DateTaken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ff491c2-ba52-413c-a3f8-604a9e5e0de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4d8e1df-a248-4a18-8953-f74733b55cd2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E55875F0-1ECF-4F66-AAF0-A1A40111064F}">
  <ds:schemaRefs>
    <ds:schemaRef ds:uri="3ff491c2-ba52-413c-a3f8-604a9e5e0de9"/>
    <ds:schemaRef ds:uri="http://purl.org/dc/terms/"/>
    <ds:schemaRef ds:uri="d4d8e1df-a248-4a18-8953-f74733b55cd2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B42C1AA7-C61E-4FB5-81CF-32E4507134C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ff491c2-ba52-413c-a3f8-604a9e5e0de9"/>
    <ds:schemaRef ds:uri="d4d8e1df-a248-4a18-8953-f74733b55cd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57D54CC7-D9F4-4839-AE84-40467D10CB64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9</vt:i4>
      </vt:variant>
    </vt:vector>
  </HeadingPairs>
  <TitlesOfParts>
    <vt:vector size="13" baseType="lpstr">
      <vt:lpstr>Etat</vt:lpstr>
      <vt:lpstr>tvx</vt:lpstr>
      <vt:lpstr>listecoll</vt:lpstr>
      <vt:lpstr>liste</vt:lpstr>
      <vt:lpstr>aide</vt:lpstr>
      <vt:lpstr>coll</vt:lpstr>
      <vt:lpstr>éco</vt:lpstr>
      <vt:lpstr>ent</vt:lpstr>
      <vt:lpstr>exercice</vt:lpstr>
      <vt:lpstr>imputation</vt:lpstr>
      <vt:lpstr>lot</vt:lpstr>
      <vt:lpstr>statut</vt:lpstr>
      <vt:lpstr>tvx!Zone_d_impression</vt:lpstr>
    </vt:vector>
  </TitlesOfParts>
  <Manager/>
  <Company>Hewlett-Packard Company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Julien AGNONA</dc:creator>
  <cp:keywords/>
  <dc:description/>
  <cp:lastModifiedBy>Unknown</cp:lastModifiedBy>
  <cp:revision/>
  <cp:lastPrinted>2021-09-06T13:38:35Z</cp:lastPrinted>
  <dcterms:created xsi:type="dcterms:W3CDTF">2018-01-02T16:49:26Z</dcterms:created>
  <dcterms:modified xsi:type="dcterms:W3CDTF">2021-09-18T19:56:29Z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0x010100140097653C263A4C8417B249B34B0FDB</vt:lpwstr>
  </property>
</Properties>
</file>