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xminn\Desktop\"/>
    </mc:Choice>
  </mc:AlternateContent>
  <xr:revisionPtr revIDLastSave="0" documentId="8_{99305252-1932-4B30-884F-EA684B9FD2C8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BDD" sheetId="3" r:id="rId1"/>
    <sheet name="4040" sheetId="5" r:id="rId2"/>
    <sheet name="Qui pour quoi" sheetId="6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5" l="1"/>
  <c r="E8" i="5"/>
  <c r="N5" i="5"/>
  <c r="E5" i="5" s="1"/>
  <c r="M2" i="5"/>
  <c r="E3" i="5"/>
  <c r="E2" i="5"/>
  <c r="E4" i="5"/>
  <c r="E6" i="5"/>
  <c r="E7" i="5"/>
  <c r="E9" i="5"/>
  <c r="E10" i="5"/>
  <c r="E11" i="5"/>
  <c r="E12" i="5"/>
  <c r="E13" i="5"/>
  <c r="E14" i="5"/>
  <c r="E15" i="5"/>
  <c r="E16" i="5"/>
  <c r="E17" i="5"/>
  <c r="E18" i="5"/>
  <c r="E19" i="5"/>
  <c r="E20" i="5"/>
  <c r="E21" i="5"/>
  <c r="E22" i="5"/>
  <c r="E23" i="5"/>
  <c r="E24" i="5"/>
  <c r="E25" i="5"/>
  <c r="E26" i="5"/>
  <c r="E27" i="5"/>
  <c r="E28" i="5"/>
  <c r="E29" i="5"/>
  <c r="E30" i="5"/>
  <c r="E31" i="5"/>
  <c r="E32" i="5"/>
  <c r="E33" i="5"/>
  <c r="E34" i="5"/>
  <c r="E35" i="5"/>
  <c r="E36" i="5"/>
  <c r="E37" i="5"/>
  <c r="E38" i="5"/>
  <c r="E39" i="5"/>
  <c r="E40" i="5"/>
  <c r="E41" i="5"/>
  <c r="E42" i="5"/>
  <c r="E43" i="5"/>
  <c r="E44" i="5"/>
  <c r="E45" i="5"/>
  <c r="E46" i="5"/>
  <c r="E47" i="5"/>
</calcChain>
</file>

<file path=xl/sharedStrings.xml><?xml version="1.0" encoding="utf-8"?>
<sst xmlns="http://schemas.openxmlformats.org/spreadsheetml/2006/main" count="256" uniqueCount="84">
  <si>
    <t>NOM PRENOM</t>
  </si>
  <si>
    <t>NB CLIENTS MAXI</t>
  </si>
  <si>
    <t>VENDEUR 1</t>
  </si>
  <si>
    <t>VENDEUR 2</t>
  </si>
  <si>
    <t>VENDEUR 3</t>
  </si>
  <si>
    <t>VENDEUR 4</t>
  </si>
  <si>
    <t>VENDEUR 5</t>
  </si>
  <si>
    <t>VENDEUR 6</t>
  </si>
  <si>
    <t>Anse-Vata</t>
  </si>
  <si>
    <t>Baie-Des-Citrons</t>
  </si>
  <si>
    <t>Magenta</t>
  </si>
  <si>
    <t>Mairie</t>
  </si>
  <si>
    <t>Vallée Du Tir</t>
  </si>
  <si>
    <t>Victoire</t>
  </si>
  <si>
    <t>AGENCE</t>
  </si>
  <si>
    <t>SECTEUR</t>
  </si>
  <si>
    <t>PROFIL</t>
  </si>
  <si>
    <t>NOUMEA</t>
  </si>
  <si>
    <t>RESPONSABLE</t>
  </si>
  <si>
    <t>CONSEILLER PART</t>
  </si>
  <si>
    <t>GENERIQUE</t>
  </si>
  <si>
    <t>ATTACHE</t>
  </si>
  <si>
    <t>CONSEILLER MIXTE</t>
  </si>
  <si>
    <t>ADJOINT</t>
  </si>
  <si>
    <t>VENDEUR 7</t>
  </si>
  <si>
    <t>VENDEUR 8</t>
  </si>
  <si>
    <t>VENDEUR 9</t>
  </si>
  <si>
    <t>VENDEUR 10</t>
  </si>
  <si>
    <t>VENDEUR 11</t>
  </si>
  <si>
    <t>VENDEUR 12</t>
  </si>
  <si>
    <t>VENDEUR 13</t>
  </si>
  <si>
    <t>VENDEUR 14</t>
  </si>
  <si>
    <t>VENDEUR 15</t>
  </si>
  <si>
    <t>VENDEUR 16</t>
  </si>
  <si>
    <t>VENDEUR 17</t>
  </si>
  <si>
    <t>VENDEUR 18</t>
  </si>
  <si>
    <t>VENDEUR 19</t>
  </si>
  <si>
    <t>VENDEUR 20</t>
  </si>
  <si>
    <t>VENDEUR 21</t>
  </si>
  <si>
    <t>VENDEUR 22</t>
  </si>
  <si>
    <t>VENDEUR 23</t>
  </si>
  <si>
    <t>VENDEUR 24</t>
  </si>
  <si>
    <t>VENDEUR 25</t>
  </si>
  <si>
    <t>VENDEUR 26</t>
  </si>
  <si>
    <t>VENDEUR 27</t>
  </si>
  <si>
    <t>VENDEUR 28</t>
  </si>
  <si>
    <t>VENDEUR 29</t>
  </si>
  <si>
    <t>VENDEUR 30</t>
  </si>
  <si>
    <t>VENDEUR 31</t>
  </si>
  <si>
    <t>VENDEUR 32</t>
  </si>
  <si>
    <t>VENDEUR 33</t>
  </si>
  <si>
    <t>VENDEUR 34</t>
  </si>
  <si>
    <t>VENDEUR 35</t>
  </si>
  <si>
    <t>VENDEUR 36</t>
  </si>
  <si>
    <t>VENDEUR 37</t>
  </si>
  <si>
    <t>VENDEUR 38</t>
  </si>
  <si>
    <t>VENDEUR 39</t>
  </si>
  <si>
    <t>VENDEUR 40</t>
  </si>
  <si>
    <t>SEG1</t>
  </si>
  <si>
    <t>SEG2</t>
  </si>
  <si>
    <t>SEG3</t>
  </si>
  <si>
    <t>SEG4</t>
  </si>
  <si>
    <t>SEG5</t>
  </si>
  <si>
    <t>SEG6</t>
  </si>
  <si>
    <t>SEG7</t>
  </si>
  <si>
    <t>SEG8</t>
  </si>
  <si>
    <t>SEG9</t>
  </si>
  <si>
    <t>SEG10</t>
  </si>
  <si>
    <t>SEG11</t>
  </si>
  <si>
    <t>Conseiller part</t>
  </si>
  <si>
    <t>Conseiller mixte</t>
  </si>
  <si>
    <t>Attache</t>
  </si>
  <si>
    <t>Generique</t>
  </si>
  <si>
    <t>Responsable</t>
  </si>
  <si>
    <t>REJET</t>
  </si>
  <si>
    <t>Tout le reste</t>
  </si>
  <si>
    <t>REJET (après tous les autres, en fonction de ce qui reste)</t>
  </si>
  <si>
    <t>Dépassement</t>
  </si>
  <si>
    <t>PRIORITE 1</t>
  </si>
  <si>
    <t>PRIORITE 2</t>
  </si>
  <si>
    <t>PRIORITE 3</t>
  </si>
  <si>
    <t>PRIORITE 4</t>
  </si>
  <si>
    <t>PRIORITE 5</t>
  </si>
  <si>
    <t>PRIORITE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</si>
</sst>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theme="4" tint="0.79998168889431442"/>
      </patternFill>
    </fill>
    <fill>
      <patternFill patternType="solid">
        <fgColor theme="7" tint="0.59999389629810485"/>
        <bgColor indexed="64"/>
      </patternFill>
    </fill>
  </fills>
  <borders count="4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3" borderId="1" xfId="0" applyFont="1" applyFill="1" applyBorder="1"/>
    <xf numFmtId="0" fontId="0" fillId="0" borderId="1" xfId="0" applyFont="1" applyBorder="1"/>
    <xf numFmtId="0" fontId="1" fillId="2" borderId="2" xfId="0" applyFont="1" applyFill="1" applyBorder="1"/>
    <xf numFmtId="0" fontId="0" fillId="4" borderId="1" xfId="0" applyFont="1" applyFill="1" applyBorder="1"/>
    <xf numFmtId="0" fontId="0" fillId="4" borderId="0" xfId="0" applyFill="1"/>
    <xf numFmtId="0" fontId="0" fillId="3" borderId="2" xfId="0" applyFont="1" applyFill="1" applyBorder="1"/>
    <xf numFmtId="0" fontId="0" fillId="0" borderId="2" xfId="0" applyFont="1" applyBorder="1"/>
    <xf numFmtId="0" fontId="0" fillId="0" borderId="0" xfId="0" applyFont="1" applyBorder="1"/>
    <xf numFmtId="0" fontId="1" fillId="4" borderId="2" xfId="0" applyFont="1" applyFill="1" applyBorder="1" applyAlignment="1">
      <alignment wrapText="1"/>
    </xf>
    <xf numFmtId="0" fontId="0" fillId="0" borderId="3" xfId="0" applyFont="1" applyBorder="1"/>
    <xf numFmtId="0" fontId="0" fillId="4" borderId="3" xfId="0" applyFont="1" applyFill="1" applyBorder="1"/>
    <xf numFmtId="0" fontId="0" fillId="0" borderId="1" xfId="0" applyFont="1" applyBorder="1" applyAlignment="1">
      <alignment horizontal="center"/>
    </xf>
    <xf numFmtId="0" fontId="3" fillId="0" borderId="1" xfId="0" applyFont="1" applyBorder="1"/>
    <xf numFmtId="0" fontId="0" fillId="3" borderId="3" xfId="0" applyFont="1" applyFill="1" applyBorder="1"/>
    <xf numFmtId="0" fontId="0" fillId="5" borderId="2" xfId="0" applyFont="1" applyFill="1" applyBorder="1"/>
    <xf numFmtId="0" fontId="0" fillId="5" borderId="1" xfId="0" applyFont="1" applyFill="1" applyBorder="1"/>
    <xf numFmtId="0" fontId="0" fillId="6" borderId="1" xfId="0" applyFont="1" applyFill="1" applyBorder="1"/>
    <xf numFmtId="0" fontId="0" fillId="5" borderId="1" xfId="0" applyFont="1" applyFill="1" applyBorder="1" applyAlignment="1">
      <alignment wrapText="1"/>
    </xf>
    <xf numFmtId="0" fontId="3" fillId="6" borderId="1" xfId="0" applyFont="1" applyFill="1" applyBorder="1"/>
  </cellXfs>
  <cellStyles count="1">
    <cellStyle name="Normal" xfId="0" builtinId="0"/>
  </cellStyles>
  <dxfs count="38"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5" tint="0.39997558519241921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border diagonalUp="0" diagonalDown="0">
        <left/>
        <right/>
        <top/>
        <bottom style="thin">
          <color theme="4" tint="0.39997558519241921"/>
        </bottom>
        <vertical/>
        <horizontal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85725</xdr:colOff>
      <xdr:row>0</xdr:row>
      <xdr:rowOff>152400</xdr:rowOff>
    </xdr:from>
    <xdr:to>
      <xdr:col>12</xdr:col>
      <xdr:colOff>361950</xdr:colOff>
      <xdr:row>0</xdr:row>
      <xdr:rowOff>561975</xdr:rowOff>
    </xdr:to>
    <xdr:sp macro="[0]!Recup_Valeu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6391275" y="152400"/>
          <a:ext cx="2847975" cy="409575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Récupération des valeurs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L7" totalsRowShown="0" headerRowDxfId="37" dataDxfId="35" headerRowBorderDxfId="36" tableBorderDxfId="34">
  <autoFilter ref="A1:L7" xr:uid="{00000000-0009-0000-0100-000001000000}"/>
  <tableColumns count="12">
    <tableColumn id="1" xr3:uid="{00000000-0010-0000-0000-000001000000}" name="AGENCE" dataDxfId="33"/>
    <tableColumn id="2" xr3:uid="{00000000-0010-0000-0000-000002000000}" name="SEG1" dataDxfId="32"/>
    <tableColumn id="3" xr3:uid="{00000000-0010-0000-0000-000003000000}" name="SEG2" dataDxfId="31"/>
    <tableColumn id="4" xr3:uid="{00000000-0010-0000-0000-000004000000}" name="SEG3" dataDxfId="30"/>
    <tableColumn id="5" xr3:uid="{00000000-0010-0000-0000-000005000000}" name="SEG4" dataDxfId="29"/>
    <tableColumn id="6" xr3:uid="{00000000-0010-0000-0000-000006000000}" name="SEG5" dataDxfId="28"/>
    <tableColumn id="7" xr3:uid="{00000000-0010-0000-0000-000007000000}" name="SEG6" dataDxfId="27"/>
    <tableColumn id="8" xr3:uid="{00000000-0010-0000-0000-000008000000}" name="SEG7" dataDxfId="26"/>
    <tableColumn id="9" xr3:uid="{00000000-0010-0000-0000-000009000000}" name="SEG8" dataDxfId="25"/>
    <tableColumn id="10" xr3:uid="{00000000-0010-0000-0000-00000A000000}" name="SEG9" dataDxfId="24"/>
    <tableColumn id="11" xr3:uid="{00000000-0010-0000-0000-00000B000000}" name="SEG10" dataDxfId="23"/>
    <tableColumn id="12" xr3:uid="{00000000-0010-0000-0000-00000C000000}" name="SEG11" dataDxfId="2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leau2" displayName="Tableau2" ref="A1:Q47" totalsRowShown="0" headerRowDxfId="21" dataDxfId="19" headerRowBorderDxfId="20" tableBorderDxfId="18" totalsRowBorderDxfId="17">
  <autoFilter ref="A1:Q47" xr:uid="{00000000-0009-0000-0100-000002000000}"/>
  <sortState xmlns:xlrd2="http://schemas.microsoft.com/office/spreadsheetml/2017/richdata2" ref="A2:Q47">
    <sortCondition ref="B1:B47"/>
  </sortState>
  <tableColumns count="17">
    <tableColumn id="1" xr3:uid="{00000000-0010-0000-0100-000001000000}" name="SECTEUR" dataDxfId="16"/>
    <tableColumn id="2" xr3:uid="{00000000-0010-0000-0100-000002000000}" name="AGENCE" dataDxfId="15"/>
    <tableColumn id="3" xr3:uid="{00000000-0010-0000-0100-000003000000}" name="PROFIL" dataDxfId="14"/>
    <tableColumn id="4" xr3:uid="{00000000-0010-0000-0100-000004000000}" name="NOM PRENOM" dataDxfId="13"/>
    <tableColumn id="17" xr3:uid="{D849F226-59E5-4056-995E-C3296408A50C}" name="Dépassement" dataDxfId="0">
      <calculatedColumnFormula>Tableau2[[#This Row],[NB CLIENTS MAXI]]-SUM(Tableau2[[#This Row],[SEG1]:[SEG11]])</calculatedColumnFormula>
    </tableColumn>
    <tableColumn id="5" xr3:uid="{00000000-0010-0000-0100-000005000000}" name="NB CLIENTS MAXI" dataDxfId="12"/>
    <tableColumn id="6" xr3:uid="{00000000-0010-0000-0100-000006000000}" name="SEG1" dataDxfId="11"/>
    <tableColumn id="7" xr3:uid="{00000000-0010-0000-0100-000007000000}" name="SEG2" dataDxfId="10"/>
    <tableColumn id="8" xr3:uid="{00000000-0010-0000-0100-000008000000}" name="SEG3" dataDxfId="9"/>
    <tableColumn id="9" xr3:uid="{00000000-0010-0000-0100-000009000000}" name="SEG4" dataDxfId="8"/>
    <tableColumn id="10" xr3:uid="{00000000-0010-0000-0100-00000A000000}" name="SEG5" dataDxfId="7"/>
    <tableColumn id="11" xr3:uid="{00000000-0010-0000-0100-00000B000000}" name="SEG6" dataDxfId="6"/>
    <tableColumn id="12" xr3:uid="{00000000-0010-0000-0100-00000C000000}" name="SEG7" dataDxfId="5"/>
    <tableColumn id="13" xr3:uid="{00000000-0010-0000-0100-00000D000000}" name="SEG8" dataDxfId="4"/>
    <tableColumn id="14" xr3:uid="{00000000-0010-0000-0100-00000E000000}" name="SEG9" dataDxfId="3"/>
    <tableColumn id="15" xr3:uid="{00000000-0010-0000-0100-00000F000000}" name="SEG10" dataDxfId="2"/>
    <tableColumn id="16" xr3:uid="{00000000-0010-0000-0100-000010000000}" name="SEG11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7"/>
  <sheetViews>
    <sheetView workbookViewId="0">
      <selection activeCell="L2" sqref="L2"/>
    </sheetView>
  </sheetViews>
  <sheetFormatPr baseColWidth="10" defaultRowHeight="14.4" x14ac:dyDescent="0.3"/>
  <cols>
    <col min="1" max="1" width="15.88671875" bestFit="1" customWidth="1"/>
  </cols>
  <sheetData>
    <row r="1" spans="1:12" x14ac:dyDescent="0.3">
      <c r="A1" s="3" t="s">
        <v>14</v>
      </c>
      <c r="B1" s="3" t="s">
        <v>58</v>
      </c>
      <c r="C1" s="3" t="s">
        <v>59</v>
      </c>
      <c r="D1" s="3" t="s">
        <v>60</v>
      </c>
      <c r="E1" s="3" t="s">
        <v>61</v>
      </c>
      <c r="F1" s="3" t="s">
        <v>62</v>
      </c>
      <c r="G1" s="3" t="s">
        <v>63</v>
      </c>
      <c r="H1" s="3" t="s">
        <v>64</v>
      </c>
      <c r="I1" s="3" t="s">
        <v>65</v>
      </c>
      <c r="J1" s="3" t="s">
        <v>66</v>
      </c>
      <c r="K1" s="3" t="s">
        <v>67</v>
      </c>
      <c r="L1" s="3" t="s">
        <v>68</v>
      </c>
    </row>
    <row r="2" spans="1:12" x14ac:dyDescent="0.3">
      <c r="A2" s="15" t="s">
        <v>8</v>
      </c>
      <c r="B2" s="15">
        <v>16</v>
      </c>
      <c r="C2" s="15">
        <v>244</v>
      </c>
      <c r="D2" s="15">
        <v>620</v>
      </c>
      <c r="E2" s="15">
        <v>245</v>
      </c>
      <c r="F2" s="15">
        <v>707</v>
      </c>
      <c r="G2" s="15">
        <v>509</v>
      </c>
      <c r="H2" s="15">
        <v>620</v>
      </c>
      <c r="I2" s="15">
        <v>314</v>
      </c>
      <c r="J2" s="15">
        <v>40</v>
      </c>
      <c r="K2" s="15">
        <v>1142</v>
      </c>
      <c r="L2" s="15">
        <v>209</v>
      </c>
    </row>
    <row r="3" spans="1:12" x14ac:dyDescent="0.3">
      <c r="A3" s="7" t="s">
        <v>9</v>
      </c>
      <c r="B3" s="7">
        <v>5</v>
      </c>
      <c r="C3" s="7">
        <v>249</v>
      </c>
      <c r="D3" s="7">
        <v>287</v>
      </c>
      <c r="E3" s="7">
        <v>123</v>
      </c>
      <c r="F3" s="7">
        <v>554</v>
      </c>
      <c r="G3" s="7">
        <v>295</v>
      </c>
      <c r="H3" s="7">
        <v>370</v>
      </c>
      <c r="I3" s="7">
        <v>34</v>
      </c>
      <c r="J3" s="7">
        <v>26</v>
      </c>
      <c r="K3" s="7">
        <v>995</v>
      </c>
      <c r="L3" s="7">
        <v>35</v>
      </c>
    </row>
    <row r="4" spans="1:12" x14ac:dyDescent="0.3">
      <c r="A4" s="6" t="s">
        <v>10</v>
      </c>
      <c r="B4" s="6">
        <v>18</v>
      </c>
      <c r="C4" s="6">
        <v>287</v>
      </c>
      <c r="D4" s="6">
        <v>848</v>
      </c>
      <c r="E4" s="6">
        <v>351</v>
      </c>
      <c r="F4" s="6">
        <v>936</v>
      </c>
      <c r="G4" s="6">
        <v>859</v>
      </c>
      <c r="H4" s="6">
        <v>841</v>
      </c>
      <c r="I4" s="6">
        <v>378</v>
      </c>
      <c r="J4" s="6">
        <v>34</v>
      </c>
      <c r="K4" s="6">
        <v>1402</v>
      </c>
      <c r="L4" s="6">
        <v>312</v>
      </c>
    </row>
    <row r="5" spans="1:12" x14ac:dyDescent="0.3">
      <c r="A5" s="7" t="s">
        <v>11</v>
      </c>
      <c r="B5" s="7">
        <v>12</v>
      </c>
      <c r="C5" s="7">
        <v>75</v>
      </c>
      <c r="D5" s="7">
        <v>680</v>
      </c>
      <c r="E5" s="7">
        <v>300</v>
      </c>
      <c r="F5" s="7">
        <v>658</v>
      </c>
      <c r="G5" s="7">
        <v>934</v>
      </c>
      <c r="H5" s="7">
        <v>902</v>
      </c>
      <c r="I5" s="7">
        <v>199</v>
      </c>
      <c r="J5" s="7">
        <v>56</v>
      </c>
      <c r="K5" s="7">
        <v>674</v>
      </c>
      <c r="L5" s="7">
        <v>147</v>
      </c>
    </row>
    <row r="6" spans="1:12" x14ac:dyDescent="0.3">
      <c r="A6" s="6" t="s">
        <v>12</v>
      </c>
      <c r="B6" s="6">
        <v>496</v>
      </c>
      <c r="C6" s="6">
        <v>336</v>
      </c>
      <c r="D6" s="6">
        <v>1539</v>
      </c>
      <c r="E6" s="6">
        <v>673</v>
      </c>
      <c r="F6" s="6">
        <v>1745</v>
      </c>
      <c r="G6" s="6">
        <v>2045</v>
      </c>
      <c r="H6" s="6">
        <v>2002</v>
      </c>
      <c r="I6" s="6">
        <v>102</v>
      </c>
      <c r="J6" s="6">
        <v>176</v>
      </c>
      <c r="K6" s="6">
        <v>1808</v>
      </c>
      <c r="L6" s="6">
        <v>34</v>
      </c>
    </row>
    <row r="7" spans="1:12" x14ac:dyDescent="0.3">
      <c r="A7" s="8" t="s">
        <v>13</v>
      </c>
      <c r="B7" s="8">
        <v>496</v>
      </c>
      <c r="C7" s="8">
        <v>336</v>
      </c>
      <c r="D7" s="8">
        <v>1539</v>
      </c>
      <c r="E7" s="8">
        <v>673</v>
      </c>
      <c r="F7" s="8">
        <v>1745</v>
      </c>
      <c r="G7" s="8">
        <v>2045</v>
      </c>
      <c r="H7" s="8">
        <v>2002</v>
      </c>
      <c r="I7" s="8">
        <v>102</v>
      </c>
      <c r="J7" s="8">
        <v>176</v>
      </c>
      <c r="K7" s="8">
        <v>1808</v>
      </c>
      <c r="L7" s="8">
        <v>34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Q47"/>
  <sheetViews>
    <sheetView tabSelected="1" topLeftCell="C1" workbookViewId="0">
      <selection activeCell="J5" sqref="J5"/>
    </sheetView>
  </sheetViews>
  <sheetFormatPr baseColWidth="10" defaultRowHeight="14.4" x14ac:dyDescent="0.3"/>
  <cols>
    <col min="2" max="2" width="15.88671875" bestFit="1" customWidth="1"/>
    <col min="3" max="3" width="17.44140625" bestFit="1" customWidth="1"/>
    <col min="4" max="4" width="23.6640625" bestFit="1" customWidth="1"/>
    <col min="5" max="5" width="23.6640625" customWidth="1"/>
    <col min="6" max="6" width="18.44140625" style="5" customWidth="1"/>
    <col min="7" max="14" width="7.6640625" bestFit="1" customWidth="1"/>
    <col min="16" max="16" width="11.88671875" customWidth="1"/>
    <col min="17" max="17" width="8.6640625" bestFit="1" customWidth="1"/>
  </cols>
  <sheetData>
    <row r="1" spans="1:17" ht="72" customHeight="1" x14ac:dyDescent="0.3">
      <c r="A1" s="3" t="s">
        <v>15</v>
      </c>
      <c r="B1" s="3" t="s">
        <v>14</v>
      </c>
      <c r="C1" s="3" t="s">
        <v>16</v>
      </c>
      <c r="D1" s="3" t="s">
        <v>0</v>
      </c>
      <c r="E1" s="3" t="s">
        <v>77</v>
      </c>
      <c r="F1" s="9" t="s">
        <v>1</v>
      </c>
      <c r="G1" s="3" t="s">
        <v>58</v>
      </c>
      <c r="H1" s="3" t="s">
        <v>59</v>
      </c>
      <c r="I1" s="3" t="s">
        <v>60</v>
      </c>
      <c r="J1" s="3" t="s">
        <v>61</v>
      </c>
      <c r="K1" s="3" t="s">
        <v>62</v>
      </c>
      <c r="L1" s="3" t="s">
        <v>63</v>
      </c>
      <c r="M1" s="3" t="s">
        <v>64</v>
      </c>
      <c r="N1" s="3" t="s">
        <v>65</v>
      </c>
      <c r="O1" s="3" t="s">
        <v>66</v>
      </c>
      <c r="P1" s="3" t="s">
        <v>67</v>
      </c>
      <c r="Q1" s="3" t="s">
        <v>68</v>
      </c>
    </row>
    <row r="2" spans="1:17" x14ac:dyDescent="0.3">
      <c r="A2" s="16" t="s">
        <v>17</v>
      </c>
      <c r="B2" s="16" t="s">
        <v>8</v>
      </c>
      <c r="C2" s="16" t="s">
        <v>18</v>
      </c>
      <c r="D2" s="16" t="s">
        <v>2</v>
      </c>
      <c r="E2" s="16">
        <f>Tableau2[[#This Row],[NB CLIENTS MAXI]]-SUM(Tableau2[[#This Row],[SEG1]:[SEG11]])</f>
        <v>0</v>
      </c>
      <c r="F2" s="17">
        <v>350</v>
      </c>
      <c r="G2" s="18"/>
      <c r="H2" s="16"/>
      <c r="I2" s="16"/>
      <c r="J2" s="16"/>
      <c r="K2" s="16"/>
      <c r="L2" s="16"/>
      <c r="M2" s="16">
        <f>620-270</f>
        <v>350</v>
      </c>
      <c r="N2" s="16"/>
      <c r="O2" s="16"/>
      <c r="P2" s="16"/>
      <c r="Q2" s="16"/>
    </row>
    <row r="3" spans="1:17" x14ac:dyDescent="0.3">
      <c r="A3" s="17" t="s">
        <v>17</v>
      </c>
      <c r="B3" s="17" t="s">
        <v>8</v>
      </c>
      <c r="C3" s="17" t="s">
        <v>19</v>
      </c>
      <c r="D3" s="17" t="s">
        <v>3</v>
      </c>
      <c r="E3" s="17">
        <f>Tableau2[[#This Row],[NB CLIENTS MAXI]]-SUM(Tableau2[[#This Row],[SEG1]:[SEG11]])</f>
        <v>0</v>
      </c>
      <c r="F3" s="17">
        <v>900</v>
      </c>
      <c r="G3" s="17"/>
      <c r="H3" s="17"/>
      <c r="I3" s="17"/>
      <c r="J3" s="17"/>
      <c r="K3" s="17"/>
      <c r="L3" s="17">
        <v>509</v>
      </c>
      <c r="M3" s="17">
        <v>270</v>
      </c>
      <c r="N3" s="17">
        <v>121</v>
      </c>
      <c r="O3" s="17"/>
      <c r="P3" s="17"/>
      <c r="Q3" s="17"/>
    </row>
    <row r="4" spans="1:17" x14ac:dyDescent="0.3">
      <c r="A4" s="16" t="s">
        <v>17</v>
      </c>
      <c r="B4" s="16" t="s">
        <v>8</v>
      </c>
      <c r="C4" s="16" t="s">
        <v>20</v>
      </c>
      <c r="D4" s="16" t="s">
        <v>4</v>
      </c>
      <c r="E4" s="16">
        <f>Tableau2[[#This Row],[NB CLIENTS MAXI]]-SUM(Tableau2[[#This Row],[SEG1]:[SEG11]])</f>
        <v>420</v>
      </c>
      <c r="F4" s="17">
        <v>1300</v>
      </c>
      <c r="G4" s="16">
        <v>16</v>
      </c>
      <c r="H4" s="16">
        <v>244</v>
      </c>
      <c r="I4" s="16">
        <v>620</v>
      </c>
      <c r="J4" s="16"/>
      <c r="K4" s="16"/>
      <c r="L4" s="16"/>
      <c r="M4" s="16"/>
      <c r="N4" s="16"/>
      <c r="O4" s="16"/>
      <c r="P4" s="16"/>
      <c r="Q4" s="16"/>
    </row>
    <row r="5" spans="1:17" x14ac:dyDescent="0.3">
      <c r="A5" s="17" t="s">
        <v>17</v>
      </c>
      <c r="B5" s="17" t="s">
        <v>8</v>
      </c>
      <c r="C5" s="17" t="s">
        <v>19</v>
      </c>
      <c r="D5" s="17" t="s">
        <v>5</v>
      </c>
      <c r="E5" s="17">
        <f>Tableau2[[#This Row],[NB CLIENTS MAXI]]-SUM(Tableau2[[#This Row],[SEG1]:[SEG11]])</f>
        <v>707</v>
      </c>
      <c r="F5" s="17">
        <v>900</v>
      </c>
      <c r="G5" s="17"/>
      <c r="H5" s="17"/>
      <c r="I5" s="17"/>
      <c r="J5" s="17"/>
      <c r="K5" s="17"/>
      <c r="L5" s="17"/>
      <c r="M5" s="17"/>
      <c r="N5" s="17">
        <f>314-121</f>
        <v>193</v>
      </c>
      <c r="O5" s="17"/>
      <c r="P5" s="17"/>
      <c r="Q5" s="17"/>
    </row>
    <row r="6" spans="1:17" x14ac:dyDescent="0.3">
      <c r="A6" s="16" t="s">
        <v>17</v>
      </c>
      <c r="B6" s="16" t="s">
        <v>8</v>
      </c>
      <c r="C6" s="16" t="s">
        <v>21</v>
      </c>
      <c r="D6" s="16" t="s">
        <v>6</v>
      </c>
      <c r="E6" s="16">
        <f>Tableau2[[#This Row],[NB CLIENTS MAXI]]-SUM(Tableau2[[#This Row],[SEG1]:[SEG11]])</f>
        <v>298</v>
      </c>
      <c r="F6" s="17">
        <v>1250</v>
      </c>
      <c r="G6" s="16"/>
      <c r="H6" s="16"/>
      <c r="I6" s="16"/>
      <c r="J6" s="16">
        <v>245</v>
      </c>
      <c r="K6" s="16">
        <v>707</v>
      </c>
      <c r="L6" s="16"/>
      <c r="M6" s="16"/>
      <c r="N6" s="16"/>
      <c r="O6" s="16"/>
      <c r="P6" s="16"/>
      <c r="Q6" s="16"/>
    </row>
    <row r="7" spans="1:17" x14ac:dyDescent="0.3">
      <c r="A7" s="17" t="s">
        <v>17</v>
      </c>
      <c r="B7" s="17" t="s">
        <v>8</v>
      </c>
      <c r="C7" s="17" t="s">
        <v>22</v>
      </c>
      <c r="D7" s="17" t="s">
        <v>7</v>
      </c>
      <c r="E7" s="17">
        <f>Tableau2[[#This Row],[NB CLIENTS MAXI]]-SUM(Tableau2[[#This Row],[SEG1]:[SEG11]])</f>
        <v>0</v>
      </c>
      <c r="F7" s="17">
        <v>700</v>
      </c>
      <c r="G7" s="17"/>
      <c r="H7" s="17"/>
      <c r="I7" s="17"/>
      <c r="J7" s="17"/>
      <c r="K7" s="17"/>
      <c r="L7" s="17"/>
      <c r="M7" s="17"/>
      <c r="N7" s="17"/>
      <c r="O7" s="17">
        <v>40</v>
      </c>
      <c r="P7" s="17">
        <v>660</v>
      </c>
      <c r="Q7" s="17"/>
    </row>
    <row r="8" spans="1:17" x14ac:dyDescent="0.3">
      <c r="A8" s="19"/>
      <c r="B8" s="16" t="s">
        <v>8</v>
      </c>
      <c r="C8" s="17" t="s">
        <v>74</v>
      </c>
      <c r="D8" s="19"/>
      <c r="E8" s="19" t="e">
        <f>Tableau2[[#This Row],[NB CLIENTS MAXI]]-SUM(Tableau2[[#This Row],[SEG1]:[SEG11]])</f>
        <v>#VALUE!</v>
      </c>
      <c r="F8" s="17" t="s">
        <v>75</v>
      </c>
      <c r="G8" s="19"/>
      <c r="H8" s="19"/>
      <c r="I8" s="19"/>
      <c r="J8" s="19"/>
      <c r="K8" s="19"/>
      <c r="L8" s="19"/>
      <c r="M8" s="19"/>
      <c r="N8" s="19"/>
      <c r="O8" s="19"/>
      <c r="P8" s="19">
        <f>1142-660</f>
        <v>482</v>
      </c>
      <c r="Q8" s="19">
        <v>209</v>
      </c>
    </row>
    <row r="9" spans="1:17" x14ac:dyDescent="0.3">
      <c r="A9" s="1" t="s">
        <v>17</v>
      </c>
      <c r="B9" s="1" t="s">
        <v>9</v>
      </c>
      <c r="C9" s="1" t="s">
        <v>21</v>
      </c>
      <c r="D9" s="1" t="s">
        <v>24</v>
      </c>
      <c r="E9" s="1">
        <f>Tableau2[[#This Row],[NB CLIENTS MAXI]]-SUM(Tableau2[[#This Row],[SEG1]:[SEG11]])</f>
        <v>1250</v>
      </c>
      <c r="F9" s="4">
        <v>1250</v>
      </c>
      <c r="G9" s="1"/>
      <c r="H9" s="1"/>
      <c r="I9" s="1"/>
      <c r="J9" s="1"/>
      <c r="K9" s="1"/>
      <c r="L9" s="1"/>
      <c r="M9" s="1"/>
      <c r="N9" s="1"/>
      <c r="O9" s="1"/>
      <c r="P9" s="1"/>
      <c r="Q9" s="1"/>
    </row>
    <row r="10" spans="1:17" x14ac:dyDescent="0.3">
      <c r="A10" s="2" t="s">
        <v>17</v>
      </c>
      <c r="B10" s="2" t="s">
        <v>9</v>
      </c>
      <c r="C10" s="2" t="s">
        <v>18</v>
      </c>
      <c r="D10" s="2" t="s">
        <v>25</v>
      </c>
      <c r="E10" s="2">
        <f>Tableau2[[#This Row],[NB CLIENTS MAXI]]-SUM(Tableau2[[#This Row],[SEG1]:[SEG11]])</f>
        <v>500</v>
      </c>
      <c r="F10" s="4">
        <v>500</v>
      </c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17" x14ac:dyDescent="0.3">
      <c r="A11" s="1" t="s">
        <v>17</v>
      </c>
      <c r="B11" s="1" t="s">
        <v>9</v>
      </c>
      <c r="C11" s="1" t="s">
        <v>20</v>
      </c>
      <c r="D11" s="1" t="s">
        <v>26</v>
      </c>
      <c r="E11" s="1">
        <f>Tableau2[[#This Row],[NB CLIENTS MAXI]]-SUM(Tableau2[[#This Row],[SEG1]:[SEG11]])</f>
        <v>1300</v>
      </c>
      <c r="F11" s="4">
        <v>1300</v>
      </c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</row>
    <row r="12" spans="1:17" x14ac:dyDescent="0.3">
      <c r="A12" s="2" t="s">
        <v>17</v>
      </c>
      <c r="B12" s="2" t="s">
        <v>9</v>
      </c>
      <c r="C12" s="2" t="s">
        <v>19</v>
      </c>
      <c r="D12" s="2" t="s">
        <v>27</v>
      </c>
      <c r="E12" s="2">
        <f>Tableau2[[#This Row],[NB CLIENTS MAXI]]-SUM(Tableau2[[#This Row],[SEG1]:[SEG11]])</f>
        <v>900</v>
      </c>
      <c r="F12" s="4">
        <v>900</v>
      </c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17" x14ac:dyDescent="0.3">
      <c r="A13" s="1" t="s">
        <v>17</v>
      </c>
      <c r="B13" s="1" t="s">
        <v>9</v>
      </c>
      <c r="C13" s="1" t="s">
        <v>19</v>
      </c>
      <c r="D13" s="1" t="s">
        <v>28</v>
      </c>
      <c r="E13" s="1">
        <f>Tableau2[[#This Row],[NB CLIENTS MAXI]]-SUM(Tableau2[[#This Row],[SEG1]:[SEG11]])</f>
        <v>900</v>
      </c>
      <c r="F13" s="4">
        <v>900</v>
      </c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</row>
    <row r="14" spans="1:17" x14ac:dyDescent="0.3">
      <c r="A14" s="13"/>
      <c r="B14" s="1" t="s">
        <v>9</v>
      </c>
      <c r="C14" s="2" t="s">
        <v>74</v>
      </c>
      <c r="D14" s="13"/>
      <c r="E14" s="13" t="e">
        <f>Tableau2[[#This Row],[NB CLIENTS MAXI]]-SUM(Tableau2[[#This Row],[SEG1]:[SEG11]])</f>
        <v>#VALUE!</v>
      </c>
      <c r="F14" s="4" t="s">
        <v>75</v>
      </c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</row>
    <row r="15" spans="1:17" x14ac:dyDescent="0.3">
      <c r="A15" s="2" t="s">
        <v>17</v>
      </c>
      <c r="B15" s="2" t="s">
        <v>10</v>
      </c>
      <c r="C15" s="2" t="s">
        <v>21</v>
      </c>
      <c r="D15" s="2" t="s">
        <v>29</v>
      </c>
      <c r="E15" s="2">
        <f>Tableau2[[#This Row],[NB CLIENTS MAXI]]-SUM(Tableau2[[#This Row],[SEG1]:[SEG11]])</f>
        <v>1250</v>
      </c>
      <c r="F15" s="4">
        <v>1250</v>
      </c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17" x14ac:dyDescent="0.3">
      <c r="A16" s="1" t="s">
        <v>17</v>
      </c>
      <c r="B16" s="1" t="s">
        <v>10</v>
      </c>
      <c r="C16" s="1" t="s">
        <v>22</v>
      </c>
      <c r="D16" s="1" t="s">
        <v>30</v>
      </c>
      <c r="E16" s="1">
        <f>Tableau2[[#This Row],[NB CLIENTS MAXI]]-SUM(Tableau2[[#This Row],[SEG1]:[SEG11]])</f>
        <v>700</v>
      </c>
      <c r="F16" s="4">
        <v>700</v>
      </c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</row>
    <row r="17" spans="1:17" x14ac:dyDescent="0.3">
      <c r="A17" s="2" t="s">
        <v>17</v>
      </c>
      <c r="B17" s="2" t="s">
        <v>10</v>
      </c>
      <c r="C17" s="2" t="s">
        <v>19</v>
      </c>
      <c r="D17" s="2" t="s">
        <v>31</v>
      </c>
      <c r="E17" s="2">
        <f>Tableau2[[#This Row],[NB CLIENTS MAXI]]-SUM(Tableau2[[#This Row],[SEG1]:[SEG11]])</f>
        <v>900</v>
      </c>
      <c r="F17" s="4">
        <v>900</v>
      </c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3">
      <c r="A18" s="1" t="s">
        <v>17</v>
      </c>
      <c r="B18" s="1" t="s">
        <v>10</v>
      </c>
      <c r="C18" s="1" t="s">
        <v>20</v>
      </c>
      <c r="D18" s="1" t="s">
        <v>32</v>
      </c>
      <c r="E18" s="1">
        <f>Tableau2[[#This Row],[NB CLIENTS MAXI]]-SUM(Tableau2[[#This Row],[SEG1]:[SEG11]])</f>
        <v>1300</v>
      </c>
      <c r="F18" s="4">
        <v>1300</v>
      </c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</row>
    <row r="19" spans="1:17" x14ac:dyDescent="0.3">
      <c r="A19" s="2" t="s">
        <v>17</v>
      </c>
      <c r="B19" s="2" t="s">
        <v>10</v>
      </c>
      <c r="C19" s="2" t="s">
        <v>18</v>
      </c>
      <c r="D19" s="2" t="s">
        <v>33</v>
      </c>
      <c r="E19" s="2">
        <f>Tableau2[[#This Row],[NB CLIENTS MAXI]]-SUM(Tableau2[[#This Row],[SEG1]:[SEG11]])</f>
        <v>350</v>
      </c>
      <c r="F19" s="4">
        <v>350</v>
      </c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3">
      <c r="A20" s="1" t="s">
        <v>17</v>
      </c>
      <c r="B20" s="1" t="s">
        <v>10</v>
      </c>
      <c r="C20" s="1" t="s">
        <v>19</v>
      </c>
      <c r="D20" s="1" t="s">
        <v>34</v>
      </c>
      <c r="E20" s="1">
        <f>Tableau2[[#This Row],[NB CLIENTS MAXI]]-SUM(Tableau2[[#This Row],[SEG1]:[SEG11]])</f>
        <v>900</v>
      </c>
      <c r="F20" s="4">
        <v>900</v>
      </c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</row>
    <row r="21" spans="1:17" x14ac:dyDescent="0.3">
      <c r="A21" s="2" t="s">
        <v>17</v>
      </c>
      <c r="B21" s="2" t="s">
        <v>10</v>
      </c>
      <c r="C21" s="2" t="s">
        <v>19</v>
      </c>
      <c r="D21" s="2" t="s">
        <v>35</v>
      </c>
      <c r="E21" s="2">
        <f>Tableau2[[#This Row],[NB CLIENTS MAXI]]-SUM(Tableau2[[#This Row],[SEG1]:[SEG11]])</f>
        <v>900</v>
      </c>
      <c r="F21" s="4">
        <v>900</v>
      </c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3">
      <c r="A22" s="1" t="s">
        <v>17</v>
      </c>
      <c r="B22" s="1" t="s">
        <v>10</v>
      </c>
      <c r="C22" s="1" t="s">
        <v>21</v>
      </c>
      <c r="D22" s="1" t="s">
        <v>36</v>
      </c>
      <c r="E22" s="1">
        <f>Tableau2[[#This Row],[NB CLIENTS MAXI]]-SUM(Tableau2[[#This Row],[SEG1]:[SEG11]])</f>
        <v>1250</v>
      </c>
      <c r="F22" s="4">
        <v>1250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</row>
    <row r="23" spans="1:17" x14ac:dyDescent="0.3">
      <c r="A23" s="13"/>
      <c r="B23" s="1" t="s">
        <v>10</v>
      </c>
      <c r="C23" s="2" t="s">
        <v>74</v>
      </c>
      <c r="D23" s="13"/>
      <c r="E23" s="13" t="e">
        <f>Tableau2[[#This Row],[NB CLIENTS MAXI]]-SUM(Tableau2[[#This Row],[SEG1]:[SEG11]])</f>
        <v>#VALUE!</v>
      </c>
      <c r="F23" s="4" t="s">
        <v>75</v>
      </c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</row>
    <row r="24" spans="1:17" x14ac:dyDescent="0.3">
      <c r="A24" s="2" t="s">
        <v>17</v>
      </c>
      <c r="B24" s="2" t="s">
        <v>11</v>
      </c>
      <c r="C24" s="2" t="s">
        <v>19</v>
      </c>
      <c r="D24" s="2" t="s">
        <v>37</v>
      </c>
      <c r="E24" s="2">
        <f>Tableau2[[#This Row],[NB CLIENTS MAXI]]-SUM(Tableau2[[#This Row],[SEG1]:[SEG11]])</f>
        <v>900</v>
      </c>
      <c r="F24" s="4">
        <v>900</v>
      </c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3">
      <c r="A25" s="1" t="s">
        <v>17</v>
      </c>
      <c r="B25" s="1" t="s">
        <v>11</v>
      </c>
      <c r="C25" s="1" t="s">
        <v>22</v>
      </c>
      <c r="D25" s="1" t="s">
        <v>38</v>
      </c>
      <c r="E25" s="1">
        <f>Tableau2[[#This Row],[NB CLIENTS MAXI]]-SUM(Tableau2[[#This Row],[SEG1]:[SEG11]])</f>
        <v>700</v>
      </c>
      <c r="F25" s="4">
        <v>700</v>
      </c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</row>
    <row r="26" spans="1:17" x14ac:dyDescent="0.3">
      <c r="A26" s="2" t="s">
        <v>17</v>
      </c>
      <c r="B26" s="2" t="s">
        <v>11</v>
      </c>
      <c r="C26" s="2" t="s">
        <v>20</v>
      </c>
      <c r="D26" s="2" t="s">
        <v>39</v>
      </c>
      <c r="E26" s="2">
        <f>Tableau2[[#This Row],[NB CLIENTS MAXI]]-SUM(Tableau2[[#This Row],[SEG1]:[SEG11]])</f>
        <v>1300</v>
      </c>
      <c r="F26" s="4">
        <v>1300</v>
      </c>
      <c r="G26" s="2"/>
      <c r="H26" s="1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3">
      <c r="A27" s="1" t="s">
        <v>17</v>
      </c>
      <c r="B27" s="1" t="s">
        <v>11</v>
      </c>
      <c r="C27" s="1" t="s">
        <v>21</v>
      </c>
      <c r="D27" s="1" t="s">
        <v>40</v>
      </c>
      <c r="E27" s="1">
        <f>Tableau2[[#This Row],[NB CLIENTS MAXI]]-SUM(Tableau2[[#This Row],[SEG1]:[SEG11]])</f>
        <v>1250</v>
      </c>
      <c r="F27" s="4">
        <v>1250</v>
      </c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</row>
    <row r="28" spans="1:17" x14ac:dyDescent="0.3">
      <c r="A28" s="2" t="s">
        <v>17</v>
      </c>
      <c r="B28" s="2" t="s">
        <v>11</v>
      </c>
      <c r="C28" s="2" t="s">
        <v>18</v>
      </c>
      <c r="D28" s="2" t="s">
        <v>41</v>
      </c>
      <c r="E28" s="2">
        <f>Tableau2[[#This Row],[NB CLIENTS MAXI]]-SUM(Tableau2[[#This Row],[SEG1]:[SEG11]])</f>
        <v>350</v>
      </c>
      <c r="F28" s="4">
        <v>350</v>
      </c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3">
      <c r="A29" s="13"/>
      <c r="B29" s="2" t="s">
        <v>11</v>
      </c>
      <c r="C29" s="2" t="s">
        <v>74</v>
      </c>
      <c r="D29" s="13"/>
      <c r="E29" s="13" t="e">
        <f>Tableau2[[#This Row],[NB CLIENTS MAXI]]-SUM(Tableau2[[#This Row],[SEG1]:[SEG11]])</f>
        <v>#VALUE!</v>
      </c>
      <c r="F29" s="4" t="s">
        <v>75</v>
      </c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</row>
    <row r="30" spans="1:17" x14ac:dyDescent="0.3">
      <c r="A30" s="1" t="s">
        <v>17</v>
      </c>
      <c r="B30" s="1" t="s">
        <v>12</v>
      </c>
      <c r="C30" s="1" t="s">
        <v>20</v>
      </c>
      <c r="D30" s="1" t="s">
        <v>42</v>
      </c>
      <c r="E30" s="1">
        <f>Tableau2[[#This Row],[NB CLIENTS MAXI]]-SUM(Tableau2[[#This Row],[SEG1]:[SEG11]])</f>
        <v>1300</v>
      </c>
      <c r="F30" s="4">
        <v>1300</v>
      </c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</row>
    <row r="31" spans="1:17" x14ac:dyDescent="0.3">
      <c r="A31" s="2" t="s">
        <v>17</v>
      </c>
      <c r="B31" s="2" t="s">
        <v>12</v>
      </c>
      <c r="C31" s="2" t="s">
        <v>19</v>
      </c>
      <c r="D31" s="2" t="s">
        <v>43</v>
      </c>
      <c r="E31" s="2">
        <f>Tableau2[[#This Row],[NB CLIENTS MAXI]]-SUM(Tableau2[[#This Row],[SEG1]:[SEG11]])</f>
        <v>900</v>
      </c>
      <c r="F31" s="4">
        <v>900</v>
      </c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3">
      <c r="A32" s="1" t="s">
        <v>17</v>
      </c>
      <c r="B32" s="1" t="s">
        <v>12</v>
      </c>
      <c r="C32" s="1" t="s">
        <v>18</v>
      </c>
      <c r="D32" s="1" t="s">
        <v>44</v>
      </c>
      <c r="E32" s="1">
        <f>Tableau2[[#This Row],[NB CLIENTS MAXI]]-SUM(Tableau2[[#This Row],[SEG1]:[SEG11]])</f>
        <v>500</v>
      </c>
      <c r="F32" s="4">
        <v>500</v>
      </c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</row>
    <row r="33" spans="1:17" x14ac:dyDescent="0.3">
      <c r="A33" s="13"/>
      <c r="B33" s="1" t="s">
        <v>12</v>
      </c>
      <c r="C33" s="2" t="s">
        <v>74</v>
      </c>
      <c r="D33" s="13"/>
      <c r="E33" s="13" t="e">
        <f>Tableau2[[#This Row],[NB CLIENTS MAXI]]-SUM(Tableau2[[#This Row],[SEG1]:[SEG11]])</f>
        <v>#VALUE!</v>
      </c>
      <c r="F33" s="4" t="s">
        <v>75</v>
      </c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</row>
    <row r="34" spans="1:17" x14ac:dyDescent="0.3">
      <c r="A34" s="2" t="s">
        <v>17</v>
      </c>
      <c r="B34" s="2" t="s">
        <v>13</v>
      </c>
      <c r="C34" s="2" t="s">
        <v>19</v>
      </c>
      <c r="D34" s="2" t="s">
        <v>45</v>
      </c>
      <c r="E34" s="2">
        <f>Tableau2[[#This Row],[NB CLIENTS MAXI]]-SUM(Tableau2[[#This Row],[SEG1]:[SEG11]])</f>
        <v>900</v>
      </c>
      <c r="F34" s="4">
        <v>900</v>
      </c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3">
      <c r="A35" s="1" t="s">
        <v>17</v>
      </c>
      <c r="B35" s="1" t="s">
        <v>13</v>
      </c>
      <c r="C35" s="1" t="s">
        <v>19</v>
      </c>
      <c r="D35" s="1" t="s">
        <v>46</v>
      </c>
      <c r="E35" s="1">
        <f>Tableau2[[#This Row],[NB CLIENTS MAXI]]-SUM(Tableau2[[#This Row],[SEG1]:[SEG11]])</f>
        <v>900</v>
      </c>
      <c r="F35" s="4">
        <v>900</v>
      </c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</row>
    <row r="36" spans="1:17" x14ac:dyDescent="0.3">
      <c r="A36" s="2" t="s">
        <v>17</v>
      </c>
      <c r="B36" s="2" t="s">
        <v>13</v>
      </c>
      <c r="C36" s="2" t="s">
        <v>19</v>
      </c>
      <c r="D36" s="2" t="s">
        <v>47</v>
      </c>
      <c r="E36" s="2">
        <f>Tableau2[[#This Row],[NB CLIENTS MAXI]]-SUM(Tableau2[[#This Row],[SEG1]:[SEG11]])</f>
        <v>900</v>
      </c>
      <c r="F36" s="4">
        <v>900</v>
      </c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3">
      <c r="A37" s="1" t="s">
        <v>17</v>
      </c>
      <c r="B37" s="1" t="s">
        <v>13</v>
      </c>
      <c r="C37" s="1" t="s">
        <v>20</v>
      </c>
      <c r="D37" s="1" t="s">
        <v>48</v>
      </c>
      <c r="E37" s="1">
        <f>Tableau2[[#This Row],[NB CLIENTS MAXI]]-SUM(Tableau2[[#This Row],[SEG1]:[SEG11]])</f>
        <v>1300</v>
      </c>
      <c r="F37" s="4">
        <v>1300</v>
      </c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</row>
    <row r="38" spans="1:17" x14ac:dyDescent="0.3">
      <c r="A38" s="2" t="s">
        <v>17</v>
      </c>
      <c r="B38" s="2" t="s">
        <v>13</v>
      </c>
      <c r="C38" s="2" t="s">
        <v>19</v>
      </c>
      <c r="D38" s="2" t="s">
        <v>49</v>
      </c>
      <c r="E38" s="2">
        <f>Tableau2[[#This Row],[NB CLIENTS MAXI]]-SUM(Tableau2[[#This Row],[SEG1]:[SEG11]])</f>
        <v>900</v>
      </c>
      <c r="F38" s="4">
        <v>900</v>
      </c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3">
      <c r="A39" s="1" t="s">
        <v>17</v>
      </c>
      <c r="B39" s="1" t="s">
        <v>13</v>
      </c>
      <c r="C39" s="1" t="s">
        <v>21</v>
      </c>
      <c r="D39" s="1" t="s">
        <v>50</v>
      </c>
      <c r="E39" s="1">
        <f>Tableau2[[#This Row],[NB CLIENTS MAXI]]-SUM(Tableau2[[#This Row],[SEG1]:[SEG11]])</f>
        <v>1250</v>
      </c>
      <c r="F39" s="4">
        <v>1250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</row>
    <row r="40" spans="1:17" x14ac:dyDescent="0.3">
      <c r="A40" s="2" t="s">
        <v>17</v>
      </c>
      <c r="B40" s="2" t="s">
        <v>13</v>
      </c>
      <c r="C40" s="2" t="s">
        <v>23</v>
      </c>
      <c r="D40" s="2" t="s">
        <v>51</v>
      </c>
      <c r="E40" s="2">
        <f>Tableau2[[#This Row],[NB CLIENTS MAXI]]-SUM(Tableau2[[#This Row],[SEG1]:[SEG11]])</f>
        <v>0</v>
      </c>
      <c r="F40" s="4">
        <v>0</v>
      </c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3">
      <c r="A41" s="14" t="s">
        <v>17</v>
      </c>
      <c r="B41" s="14" t="s">
        <v>13</v>
      </c>
      <c r="C41" s="14" t="s">
        <v>19</v>
      </c>
      <c r="D41" s="14" t="s">
        <v>52</v>
      </c>
      <c r="E41" s="14">
        <f>Tableau2[[#This Row],[NB CLIENTS MAXI]]-SUM(Tableau2[[#This Row],[SEG1]:[SEG11]])</f>
        <v>900</v>
      </c>
      <c r="F41" s="11">
        <v>900</v>
      </c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</row>
    <row r="42" spans="1:17" x14ac:dyDescent="0.3">
      <c r="A42" s="10" t="s">
        <v>17</v>
      </c>
      <c r="B42" s="2" t="s">
        <v>13</v>
      </c>
      <c r="C42" s="10" t="s">
        <v>19</v>
      </c>
      <c r="D42" s="10" t="s">
        <v>53</v>
      </c>
      <c r="E42" s="10">
        <f>Tableau2[[#This Row],[NB CLIENTS MAXI]]-SUM(Tableau2[[#This Row],[SEG1]:[SEG11]])</f>
        <v>900</v>
      </c>
      <c r="F42" s="11">
        <v>900</v>
      </c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</row>
    <row r="43" spans="1:17" x14ac:dyDescent="0.3">
      <c r="A43" s="1" t="s">
        <v>17</v>
      </c>
      <c r="B43" s="1" t="s">
        <v>13</v>
      </c>
      <c r="C43" s="14" t="s">
        <v>21</v>
      </c>
      <c r="D43" s="1" t="s">
        <v>54</v>
      </c>
      <c r="E43" s="1">
        <f>Tableau2[[#This Row],[NB CLIENTS MAXI]]-SUM(Tableau2[[#This Row],[SEG1]:[SEG11]])</f>
        <v>1250</v>
      </c>
      <c r="F43" s="4">
        <v>1250</v>
      </c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</row>
    <row r="44" spans="1:17" x14ac:dyDescent="0.3">
      <c r="A44" s="2" t="s">
        <v>17</v>
      </c>
      <c r="B44" s="2" t="s">
        <v>13</v>
      </c>
      <c r="C44" s="10" t="s">
        <v>21</v>
      </c>
      <c r="D44" s="2" t="s">
        <v>55</v>
      </c>
      <c r="E44" s="2">
        <f>Tableau2[[#This Row],[NB CLIENTS MAXI]]-SUM(Tableau2[[#This Row],[SEG1]:[SEG11]])</f>
        <v>1250</v>
      </c>
      <c r="F44" s="4">
        <v>1250</v>
      </c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3">
      <c r="A45" s="1" t="s">
        <v>17</v>
      </c>
      <c r="B45" s="1" t="s">
        <v>13</v>
      </c>
      <c r="C45" s="14" t="s">
        <v>21</v>
      </c>
      <c r="D45" s="1" t="s">
        <v>56</v>
      </c>
      <c r="E45" s="1">
        <f>Tableau2[[#This Row],[NB CLIENTS MAXI]]-SUM(Tableau2[[#This Row],[SEG1]:[SEG11]])</f>
        <v>1250</v>
      </c>
      <c r="F45" s="4">
        <v>1250</v>
      </c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x14ac:dyDescent="0.3">
      <c r="A46" s="2" t="s">
        <v>17</v>
      </c>
      <c r="B46" s="2" t="s">
        <v>13</v>
      </c>
      <c r="C46" s="10" t="s">
        <v>18</v>
      </c>
      <c r="D46" s="2" t="s">
        <v>57</v>
      </c>
      <c r="E46" s="2">
        <f>Tableau2[[#This Row],[NB CLIENTS MAXI]]-SUM(Tableau2[[#This Row],[SEG1]:[SEG11]])</f>
        <v>350</v>
      </c>
      <c r="F46" s="4">
        <v>350</v>
      </c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3">
      <c r="A47" s="13"/>
      <c r="B47" s="10" t="s">
        <v>13</v>
      </c>
      <c r="C47" s="10" t="s">
        <v>74</v>
      </c>
      <c r="D47" s="13"/>
      <c r="E47" s="13" t="e">
        <f>Tableau2[[#This Row],[NB CLIENTS MAXI]]-SUM(Tableau2[[#This Row],[SEG1]:[SEG11]])</f>
        <v>#VALUE!</v>
      </c>
      <c r="F47" s="4" t="s">
        <v>75</v>
      </c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</row>
  </sheetData>
  <pageMargins left="0.7" right="0.7" top="0.75" bottom="0.75" header="0.3" footer="0.3"/>
  <drawing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M6"/>
  <sheetViews>
    <sheetView workbookViewId="0">
      <selection activeCell="G3" sqref="G3"/>
    </sheetView>
  </sheetViews>
  <sheetFormatPr baseColWidth="10" defaultRowHeight="14.4" x14ac:dyDescent="0.3"/>
  <cols>
    <col min="2" max="2" width="47.21875" bestFit="1" customWidth="1"/>
  </cols>
  <sheetData>
    <row r="1" spans="1:13" x14ac:dyDescent="0.3">
      <c r="A1" t="s">
        <v>78</v>
      </c>
      <c r="B1" t="s">
        <v>73</v>
      </c>
      <c r="C1" t="s">
        <v>64</v>
      </c>
      <c r="D1" t="s">
        <v>65</v>
      </c>
      <c r="E1" t="s">
        <v>66</v>
      </c>
      <c r="F1" t="s">
        <v>67</v>
      </c>
      <c r="G1" t="s">
        <v>68</v>
      </c>
    </row>
    <row r="2" spans="1:13" x14ac:dyDescent="0.3">
      <c r="A2" t="s">
        <v>79</v>
      </c>
      <c r="B2" t="s">
        <v>69</v>
      </c>
      <c r="C2" t="s">
        <v>63</v>
      </c>
      <c r="D2" t="s">
        <v>64</v>
      </c>
      <c r="E2" t="s">
        <v>65</v>
      </c>
    </row>
    <row r="3" spans="1:13" x14ac:dyDescent="0.3">
      <c r="A3" t="s">
        <v>80</v>
      </c>
      <c r="B3" t="s">
        <v>70</v>
      </c>
      <c r="C3" t="s">
        <v>63</v>
      </c>
      <c r="D3" t="s">
        <v>64</v>
      </c>
      <c r="E3" t="s">
        <v>65</v>
      </c>
      <c r="F3" t="s">
        <v>66</v>
      </c>
      <c r="G3" t="s">
        <v>67</v>
      </c>
      <c r="H3" t="s">
        <v>68</v>
      </c>
    </row>
    <row r="4" spans="1:13" x14ac:dyDescent="0.3">
      <c r="A4" t="s">
        <v>81</v>
      </c>
      <c r="B4" t="s">
        <v>71</v>
      </c>
      <c r="C4" t="s">
        <v>61</v>
      </c>
      <c r="D4" t="s">
        <v>62</v>
      </c>
    </row>
    <row r="5" spans="1:13" x14ac:dyDescent="0.3">
      <c r="A5" t="s">
        <v>82</v>
      </c>
      <c r="B5" t="s">
        <v>72</v>
      </c>
      <c r="C5" t="s">
        <v>58</v>
      </c>
      <c r="D5" t="s">
        <v>59</v>
      </c>
      <c r="E5" t="s">
        <v>60</v>
      </c>
      <c r="F5" t="s">
        <v>61</v>
      </c>
    </row>
    <row r="6" spans="1:13" x14ac:dyDescent="0.3">
      <c r="A6" t="s">
        <v>83</v>
      </c>
      <c r="B6" t="s">
        <v>76</v>
      </c>
      <c r="C6" t="s">
        <v>58</v>
      </c>
      <c r="D6" t="s">
        <v>59</v>
      </c>
      <c r="E6" t="s">
        <v>60</v>
      </c>
      <c r="F6" t="s">
        <v>61</v>
      </c>
      <c r="G6" t="s">
        <v>62</v>
      </c>
      <c r="H6" t="s">
        <v>63</v>
      </c>
      <c r="I6" t="s">
        <v>64</v>
      </c>
      <c r="J6" t="s">
        <v>65</v>
      </c>
      <c r="K6" t="s">
        <v>66</v>
      </c>
      <c r="L6" t="s">
        <v>67</v>
      </c>
      <c r="M6" t="s">
        <v>68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4040</vt:lpstr>
      <vt:lpstr>Qui pour quoi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MINNITI</dc:creator>
  <cp:lastModifiedBy>Xavier Minniti</cp:lastModifiedBy>
  <dcterms:created xsi:type="dcterms:W3CDTF">2021-08-19T23:36:05Z</dcterms:created>
  <dcterms:modified xsi:type="dcterms:W3CDTF">2021-08-20T09:35:13Z</dcterms:modified>
</cp:coreProperties>
</file>