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B:\"/>
    </mc:Choice>
  </mc:AlternateContent>
  <bookViews>
    <workbookView xWindow="0" yWindow="0" windowWidth="28800" windowHeight="12885" tabRatio="596"/>
  </bookViews>
  <sheets>
    <sheet name="Stats" sheetId="1" r:id="rId1"/>
    <sheet name="Jours où j'ai joué" sheetId="2" r:id="rId2"/>
    <sheet name="Champs" sheetId="3" state="hidden" r:id="rId3"/>
  </sheets>
  <definedNames>
    <definedName name="_xlnm._FilterDatabase" localSheetId="0" hidden="1">Stats!$B$4:$K$24</definedName>
    <definedName name="Dropdown">Stats!$H$3:$Q$4</definedName>
    <definedName name="Elo">Stats!$H$3:$Q$4</definedName>
    <definedName name="Test">Stats!#REF!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2" i="1" l="1"/>
  <c r="X21" i="1" l="1"/>
  <c r="U36" i="1"/>
  <c r="W36" i="1"/>
  <c r="W35" i="1"/>
  <c r="U35" i="1" s="1"/>
  <c r="X24" i="1"/>
  <c r="Z30" i="1"/>
  <c r="X38" i="1" l="1"/>
  <c r="Z33" i="1" l="1"/>
  <c r="C5" i="1" l="1"/>
  <c r="H39" i="1" l="1"/>
  <c r="C39" i="1" s="1"/>
  <c r="H40" i="1"/>
  <c r="C40" i="1" s="1"/>
  <c r="H41" i="1"/>
  <c r="C41" i="1" s="1"/>
  <c r="H42" i="1"/>
  <c r="C42" i="1" s="1"/>
  <c r="H43" i="1"/>
  <c r="C43" i="1" s="1"/>
  <c r="H44" i="1"/>
  <c r="C44" i="1" s="1"/>
  <c r="H45" i="1"/>
  <c r="C45" i="1" s="1"/>
  <c r="H46" i="1"/>
  <c r="C46" i="1" s="1"/>
  <c r="H47" i="1"/>
  <c r="C47" i="1" s="1"/>
  <c r="H48" i="1"/>
  <c r="C48" i="1" s="1"/>
  <c r="H49" i="1"/>
  <c r="C49" i="1" s="1"/>
  <c r="H50" i="1"/>
  <c r="C50" i="1" s="1"/>
  <c r="H51" i="1"/>
  <c r="C51" i="1" s="1"/>
  <c r="H52" i="1"/>
  <c r="C52" i="1" s="1"/>
  <c r="H53" i="1"/>
  <c r="C53" i="1" s="1"/>
  <c r="H54" i="1"/>
  <c r="C54" i="1" s="1"/>
  <c r="H55" i="1"/>
  <c r="C55" i="1" s="1"/>
  <c r="H56" i="1"/>
  <c r="C56" i="1" s="1"/>
  <c r="H57" i="1"/>
  <c r="C57" i="1" s="1"/>
  <c r="H58" i="1"/>
  <c r="C58" i="1" s="1"/>
  <c r="H59" i="1"/>
  <c r="C59" i="1" s="1"/>
  <c r="H60" i="1"/>
  <c r="C60" i="1" s="1"/>
  <c r="H61" i="1"/>
  <c r="C61" i="1" s="1"/>
  <c r="H62" i="1"/>
  <c r="C62" i="1" s="1"/>
  <c r="H63" i="1"/>
  <c r="C63" i="1" s="1"/>
  <c r="H64" i="1"/>
  <c r="C64" i="1" s="1"/>
  <c r="H65" i="1"/>
  <c r="C65" i="1" s="1"/>
  <c r="H66" i="1"/>
  <c r="C66" i="1" s="1"/>
  <c r="H67" i="1"/>
  <c r="C67" i="1" s="1"/>
  <c r="H68" i="1"/>
  <c r="C68" i="1" s="1"/>
  <c r="H69" i="1"/>
  <c r="C69" i="1" s="1"/>
  <c r="H70" i="1"/>
  <c r="C70" i="1" s="1"/>
  <c r="H71" i="1"/>
  <c r="C71" i="1" s="1"/>
  <c r="H72" i="1"/>
  <c r="C72" i="1" s="1"/>
  <c r="H73" i="1"/>
  <c r="C73" i="1" s="1"/>
  <c r="H74" i="1"/>
  <c r="C74" i="1" s="1"/>
  <c r="H75" i="1"/>
  <c r="C75" i="1" s="1"/>
  <c r="H76" i="1"/>
  <c r="C76" i="1" s="1"/>
  <c r="H77" i="1"/>
  <c r="C77" i="1" s="1"/>
  <c r="H78" i="1"/>
  <c r="C78" i="1" s="1"/>
  <c r="H79" i="1"/>
  <c r="C79" i="1" s="1"/>
  <c r="H80" i="1"/>
  <c r="C80" i="1" s="1"/>
  <c r="H81" i="1"/>
  <c r="C81" i="1" s="1"/>
  <c r="H82" i="1"/>
  <c r="C82" i="1" s="1"/>
  <c r="H83" i="1"/>
  <c r="C83" i="1" s="1"/>
  <c r="H84" i="1"/>
  <c r="C84" i="1" s="1"/>
  <c r="H85" i="1"/>
  <c r="C85" i="1" s="1"/>
  <c r="H86" i="1"/>
  <c r="C86" i="1" s="1"/>
  <c r="H87" i="1"/>
  <c r="C87" i="1" s="1"/>
  <c r="H88" i="1"/>
  <c r="C88" i="1" s="1"/>
  <c r="H89" i="1"/>
  <c r="C89" i="1" s="1"/>
  <c r="H90" i="1"/>
  <c r="C90" i="1" s="1"/>
  <c r="H91" i="1"/>
  <c r="C91" i="1" s="1"/>
  <c r="H92" i="1"/>
  <c r="C92" i="1" s="1"/>
  <c r="H93" i="1"/>
  <c r="C93" i="1" s="1"/>
  <c r="H94" i="1"/>
  <c r="C94" i="1" s="1"/>
  <c r="H95" i="1"/>
  <c r="C95" i="1" s="1"/>
  <c r="H96" i="1"/>
  <c r="C96" i="1" s="1"/>
  <c r="H97" i="1"/>
  <c r="C97" i="1" s="1"/>
  <c r="H98" i="1"/>
  <c r="C98" i="1" s="1"/>
  <c r="H99" i="1"/>
  <c r="C99" i="1" s="1"/>
  <c r="H100" i="1"/>
  <c r="C100" i="1" s="1"/>
  <c r="H101" i="1"/>
  <c r="C101" i="1" s="1"/>
  <c r="H102" i="1"/>
  <c r="C102" i="1" s="1"/>
  <c r="H103" i="1"/>
  <c r="C103" i="1" s="1"/>
  <c r="H104" i="1"/>
  <c r="C104" i="1" s="1"/>
  <c r="H105" i="1"/>
  <c r="C105" i="1" s="1"/>
  <c r="H106" i="1"/>
  <c r="C106" i="1" s="1"/>
  <c r="H107" i="1"/>
  <c r="C107" i="1" s="1"/>
  <c r="H108" i="1"/>
  <c r="C108" i="1" s="1"/>
  <c r="H109" i="1"/>
  <c r="C109" i="1" s="1"/>
  <c r="H110" i="1"/>
  <c r="C110" i="1" s="1"/>
  <c r="H111" i="1"/>
  <c r="C111" i="1" s="1"/>
  <c r="H112" i="1"/>
  <c r="C112" i="1" s="1"/>
  <c r="H113" i="1"/>
  <c r="C113" i="1" s="1"/>
  <c r="H114" i="1"/>
  <c r="C114" i="1" s="1"/>
  <c r="H115" i="1"/>
  <c r="C115" i="1" s="1"/>
  <c r="H116" i="1"/>
  <c r="C116" i="1" s="1"/>
  <c r="H117" i="1"/>
  <c r="C117" i="1" s="1"/>
  <c r="H118" i="1"/>
  <c r="C118" i="1" s="1"/>
  <c r="H119" i="1"/>
  <c r="C119" i="1" s="1"/>
  <c r="H120" i="1"/>
  <c r="C120" i="1" s="1"/>
  <c r="H121" i="1"/>
  <c r="C121" i="1" s="1"/>
  <c r="H122" i="1"/>
  <c r="C122" i="1" s="1"/>
  <c r="H123" i="1"/>
  <c r="C123" i="1" s="1"/>
  <c r="H124" i="1"/>
  <c r="C124" i="1" s="1"/>
  <c r="H125" i="1"/>
  <c r="C125" i="1" s="1"/>
  <c r="H126" i="1"/>
  <c r="C126" i="1" s="1"/>
  <c r="H127" i="1"/>
  <c r="C127" i="1" s="1"/>
  <c r="H128" i="1"/>
  <c r="C128" i="1" s="1"/>
  <c r="H129" i="1"/>
  <c r="C129" i="1" s="1"/>
  <c r="H130" i="1"/>
  <c r="C130" i="1" s="1"/>
  <c r="H131" i="1"/>
  <c r="C131" i="1" s="1"/>
  <c r="H132" i="1"/>
  <c r="C132" i="1" s="1"/>
  <c r="H133" i="1"/>
  <c r="C133" i="1" s="1"/>
  <c r="H134" i="1"/>
  <c r="C134" i="1" s="1"/>
  <c r="H135" i="1"/>
  <c r="C135" i="1" s="1"/>
  <c r="H136" i="1"/>
  <c r="C136" i="1" s="1"/>
  <c r="H137" i="1"/>
  <c r="C137" i="1" s="1"/>
  <c r="H138" i="1"/>
  <c r="C138" i="1" s="1"/>
  <c r="H139" i="1"/>
  <c r="C139" i="1" s="1"/>
  <c r="H140" i="1"/>
  <c r="C140" i="1" s="1"/>
  <c r="H141" i="1"/>
  <c r="C141" i="1" s="1"/>
  <c r="H142" i="1"/>
  <c r="C142" i="1" s="1"/>
  <c r="H143" i="1"/>
  <c r="C143" i="1" s="1"/>
  <c r="H144" i="1"/>
  <c r="C144" i="1" s="1"/>
  <c r="H145" i="1"/>
  <c r="C145" i="1" s="1"/>
  <c r="H146" i="1"/>
  <c r="C146" i="1" s="1"/>
  <c r="H147" i="1"/>
  <c r="C147" i="1" s="1"/>
  <c r="H148" i="1"/>
  <c r="C148" i="1" s="1"/>
  <c r="H149" i="1"/>
  <c r="C149" i="1" s="1"/>
  <c r="H150" i="1"/>
  <c r="C150" i="1" s="1"/>
  <c r="H151" i="1"/>
  <c r="C151" i="1" s="1"/>
  <c r="H152" i="1"/>
  <c r="C152" i="1" s="1"/>
  <c r="H153" i="1"/>
  <c r="C153" i="1" s="1"/>
  <c r="H154" i="1"/>
  <c r="C154" i="1" s="1"/>
  <c r="H155" i="1"/>
  <c r="C155" i="1" s="1"/>
  <c r="H156" i="1"/>
  <c r="C156" i="1" s="1"/>
  <c r="H157" i="1"/>
  <c r="C157" i="1" s="1"/>
  <c r="H158" i="1"/>
  <c r="C158" i="1" s="1"/>
  <c r="H159" i="1"/>
  <c r="C159" i="1" s="1"/>
  <c r="H160" i="1"/>
  <c r="C160" i="1" s="1"/>
  <c r="H161" i="1"/>
  <c r="C161" i="1" s="1"/>
  <c r="H162" i="1"/>
  <c r="C162" i="1" s="1"/>
  <c r="H163" i="1"/>
  <c r="C163" i="1" s="1"/>
  <c r="H164" i="1"/>
  <c r="C164" i="1" s="1"/>
  <c r="H165" i="1"/>
  <c r="C165" i="1" s="1"/>
  <c r="H166" i="1"/>
  <c r="C166" i="1" s="1"/>
  <c r="H167" i="1"/>
  <c r="C167" i="1" s="1"/>
  <c r="H168" i="1"/>
  <c r="C168" i="1" s="1"/>
  <c r="H169" i="1"/>
  <c r="C169" i="1" s="1"/>
  <c r="H170" i="1"/>
  <c r="C170" i="1" s="1"/>
  <c r="H171" i="1"/>
  <c r="C171" i="1" s="1"/>
  <c r="H172" i="1"/>
  <c r="C172" i="1" s="1"/>
  <c r="H173" i="1"/>
  <c r="C173" i="1" s="1"/>
  <c r="H174" i="1"/>
  <c r="C174" i="1" s="1"/>
  <c r="H175" i="1"/>
  <c r="C175" i="1" s="1"/>
  <c r="H176" i="1"/>
  <c r="C176" i="1" s="1"/>
  <c r="H177" i="1"/>
  <c r="C177" i="1" s="1"/>
  <c r="H178" i="1"/>
  <c r="C178" i="1" s="1"/>
  <c r="H179" i="1"/>
  <c r="C179" i="1" s="1"/>
  <c r="H180" i="1"/>
  <c r="C180" i="1" s="1"/>
  <c r="H181" i="1"/>
  <c r="C181" i="1" s="1"/>
  <c r="H182" i="1"/>
  <c r="C182" i="1" s="1"/>
  <c r="H183" i="1"/>
  <c r="C183" i="1" s="1"/>
  <c r="H184" i="1"/>
  <c r="C184" i="1" s="1"/>
  <c r="H185" i="1"/>
  <c r="C185" i="1" s="1"/>
  <c r="H186" i="1"/>
  <c r="C186" i="1" s="1"/>
  <c r="H187" i="1"/>
  <c r="C187" i="1" s="1"/>
  <c r="H188" i="1"/>
  <c r="C188" i="1" s="1"/>
  <c r="H189" i="1"/>
  <c r="C189" i="1" s="1"/>
  <c r="H190" i="1"/>
  <c r="C190" i="1" s="1"/>
  <c r="H191" i="1"/>
  <c r="C191" i="1" s="1"/>
  <c r="H192" i="1"/>
  <c r="C192" i="1" s="1"/>
  <c r="H193" i="1"/>
  <c r="C193" i="1" s="1"/>
  <c r="H194" i="1"/>
  <c r="C194" i="1" s="1"/>
  <c r="H195" i="1"/>
  <c r="C195" i="1" s="1"/>
  <c r="H196" i="1"/>
  <c r="C196" i="1" s="1"/>
  <c r="H197" i="1"/>
  <c r="C197" i="1" s="1"/>
  <c r="H198" i="1"/>
  <c r="C198" i="1" s="1"/>
  <c r="H199" i="1"/>
  <c r="C199" i="1" s="1"/>
  <c r="H200" i="1"/>
  <c r="C200" i="1" s="1"/>
  <c r="H201" i="1"/>
  <c r="C201" i="1" s="1"/>
  <c r="H202" i="1"/>
  <c r="C202" i="1" s="1"/>
  <c r="H203" i="1"/>
  <c r="C203" i="1" s="1"/>
  <c r="H204" i="1"/>
  <c r="C204" i="1" s="1"/>
  <c r="H6" i="1"/>
  <c r="C6" i="1" s="1"/>
  <c r="H7" i="1"/>
  <c r="C7" i="1" s="1"/>
  <c r="H8" i="1"/>
  <c r="C8" i="1" s="1"/>
  <c r="H9" i="1"/>
  <c r="C9" i="1" s="1"/>
  <c r="H10" i="1"/>
  <c r="C10" i="1" s="1"/>
  <c r="H11" i="1"/>
  <c r="C11" i="1" s="1"/>
  <c r="H12" i="1"/>
  <c r="C12" i="1" s="1"/>
  <c r="H13" i="1"/>
  <c r="C13" i="1" s="1"/>
  <c r="H14" i="1"/>
  <c r="C14" i="1" s="1"/>
  <c r="H15" i="1"/>
  <c r="C15" i="1" s="1"/>
  <c r="H16" i="1"/>
  <c r="C16" i="1" s="1"/>
  <c r="H17" i="1"/>
  <c r="C17" i="1" s="1"/>
  <c r="H18" i="1"/>
  <c r="C18" i="1" s="1"/>
  <c r="H19" i="1"/>
  <c r="C19" i="1" s="1"/>
  <c r="H20" i="1"/>
  <c r="C20" i="1" s="1"/>
  <c r="H21" i="1"/>
  <c r="C21" i="1" s="1"/>
  <c r="H22" i="1"/>
  <c r="C22" i="1" s="1"/>
  <c r="H23" i="1"/>
  <c r="C23" i="1" s="1"/>
  <c r="H24" i="1"/>
  <c r="C24" i="1" s="1"/>
  <c r="H25" i="1"/>
  <c r="C25" i="1" s="1"/>
  <c r="H26" i="1"/>
  <c r="C26" i="1" s="1"/>
  <c r="H27" i="1"/>
  <c r="C27" i="1" s="1"/>
  <c r="X40" i="1"/>
  <c r="H30" i="1"/>
  <c r="C30" i="1" s="1"/>
  <c r="H31" i="1"/>
  <c r="C31" i="1" s="1"/>
  <c r="H32" i="1"/>
  <c r="C32" i="1" s="1"/>
  <c r="H33" i="1"/>
  <c r="C33" i="1" s="1"/>
  <c r="H34" i="1"/>
  <c r="C34" i="1" s="1"/>
  <c r="H35" i="1"/>
  <c r="C35" i="1" s="1"/>
  <c r="H36" i="1"/>
  <c r="C36" i="1" s="1"/>
  <c r="H37" i="1"/>
  <c r="C37" i="1" s="1"/>
  <c r="H38" i="1"/>
  <c r="C38" i="1" s="1"/>
  <c r="V40" i="1" l="1"/>
  <c r="V33" i="1"/>
  <c r="T21" i="1"/>
  <c r="T33" i="1"/>
  <c r="T52" i="1"/>
  <c r="U52" i="1" s="1"/>
  <c r="T49" i="1"/>
  <c r="T43" i="1"/>
  <c r="T40" i="1"/>
  <c r="W44" i="1" l="1"/>
  <c r="V42" i="1"/>
  <c r="V44" i="1"/>
  <c r="W42" i="1"/>
  <c r="X30" i="1"/>
  <c r="X27" i="1"/>
  <c r="Z24" i="1" l="1"/>
  <c r="Z27" i="1"/>
  <c r="V21" i="1"/>
  <c r="Z21" i="1" l="1"/>
</calcChain>
</file>

<file path=xl/comments1.xml><?xml version="1.0" encoding="utf-8"?>
<comments xmlns="http://schemas.openxmlformats.org/spreadsheetml/2006/main">
  <authors>
    <author>Théo Lebarbier</author>
  </authors>
  <commentList>
    <comment ref="Q29" authorId="0" shapeId="0">
      <text>
        <r>
          <rPr>
            <i/>
            <sz val="9"/>
            <color indexed="81"/>
            <rFont val="Tahoma"/>
            <family val="2"/>
          </rPr>
          <t>15/08/2021</t>
        </r>
      </text>
    </comment>
  </commentList>
</comments>
</file>

<file path=xl/sharedStrings.xml><?xml version="1.0" encoding="utf-8"?>
<sst xmlns="http://schemas.openxmlformats.org/spreadsheetml/2006/main" count="228" uniqueCount="207">
  <si>
    <t>S3</t>
  </si>
  <si>
    <t>S2</t>
  </si>
  <si>
    <t>Game</t>
  </si>
  <si>
    <t>Gains LP</t>
  </si>
  <si>
    <t>Victoire/Défaite</t>
  </si>
  <si>
    <t>S1</t>
  </si>
  <si>
    <t>S4</t>
  </si>
  <si>
    <t>G4</t>
  </si>
  <si>
    <t>G3</t>
  </si>
  <si>
    <t>G2</t>
  </si>
  <si>
    <t>G1</t>
  </si>
  <si>
    <t>P4</t>
  </si>
  <si>
    <t>KDA</t>
  </si>
  <si>
    <t>KDA moyen</t>
  </si>
  <si>
    <t>Moyenne Assists</t>
  </si>
  <si>
    <t>Divisions Gagné</t>
  </si>
  <si>
    <t>Divisions Perdu</t>
  </si>
  <si>
    <t>J'ai grind ou je suis Stuck ?</t>
  </si>
  <si>
    <t>Jours</t>
  </si>
  <si>
    <t>Games Faites le</t>
  </si>
  <si>
    <t>S4=2/S3=3/S2=4…</t>
  </si>
  <si>
    <t>Jours depuis 1er game</t>
  </si>
  <si>
    <t>LP Actuels</t>
  </si>
  <si>
    <t>Séléctionner Jour</t>
  </si>
  <si>
    <t>Nombre de Défaites</t>
  </si>
  <si>
    <t>victoires</t>
  </si>
  <si>
    <t>Défaites</t>
  </si>
  <si>
    <t>Promotion</t>
  </si>
  <si>
    <t>Demote</t>
  </si>
  <si>
    <t>Nombre de Victoires</t>
  </si>
  <si>
    <t xml:space="preserve">LP gagnés/perdu le </t>
  </si>
  <si>
    <t>Gains de LP Game 1 à Actuel</t>
  </si>
  <si>
    <t>LP a avoir div suivante</t>
  </si>
  <si>
    <t xml:space="preserve"> Games à faire div suivante</t>
  </si>
  <si>
    <t>Nombre de jours où j'ai joué</t>
  </si>
  <si>
    <t xml:space="preserve">Ajouter un "1" devant les jours dans la feuille N°2  </t>
  </si>
  <si>
    <t>Dates</t>
  </si>
  <si>
    <t>Jours où j'ai joué</t>
  </si>
  <si>
    <t>yorick</t>
  </si>
  <si>
    <t>Annie</t>
  </si>
  <si>
    <t>Aatrox</t>
  </si>
  <si>
    <t>Ahri</t>
  </si>
  <si>
    <t>Akali</t>
  </si>
  <si>
    <t>Alistar</t>
  </si>
  <si>
    <t>Amumu</t>
  </si>
  <si>
    <t>Anivia</t>
  </si>
  <si>
    <t>Ashe</t>
  </si>
  <si>
    <t>Azir</t>
  </si>
  <si>
    <t>Bard</t>
  </si>
  <si>
    <t>Blitzcrank</t>
  </si>
  <si>
    <t>Brand</t>
  </si>
  <si>
    <t>Braum</t>
  </si>
  <si>
    <t>Caitlyn</t>
  </si>
  <si>
    <t>Cassiopeia</t>
  </si>
  <si>
    <t>Cho'Gath</t>
  </si>
  <si>
    <t>Corki</t>
  </si>
  <si>
    <t>Darius</t>
  </si>
  <si>
    <t>Diana</t>
  </si>
  <si>
    <t>Dr. Mundo</t>
  </si>
  <si>
    <t>Draven</t>
  </si>
  <si>
    <t>Ekko</t>
  </si>
  <si>
    <t>Elise</t>
  </si>
  <si>
    <t>Evelynn</t>
  </si>
  <si>
    <t>Ezreal</t>
  </si>
  <si>
    <t>Fiddlesticks</t>
  </si>
  <si>
    <t>Fiora</t>
  </si>
  <si>
    <t>Fizz</t>
  </si>
  <si>
    <t>Galio</t>
  </si>
  <si>
    <t>Gangplank</t>
  </si>
  <si>
    <t>Garen</t>
  </si>
  <si>
    <t>Gnar</t>
  </si>
  <si>
    <t>Gragas</t>
  </si>
  <si>
    <t>Graves</t>
  </si>
  <si>
    <t>Hecarim</t>
  </si>
  <si>
    <t>Heimerdinger</t>
  </si>
  <si>
    <t>Irelia</t>
  </si>
  <si>
    <t>Janna</t>
  </si>
  <si>
    <t>Jarvan IV</t>
  </si>
  <si>
    <t>Jax</t>
  </si>
  <si>
    <t>Jayce</t>
  </si>
  <si>
    <t>Jinx</t>
  </si>
  <si>
    <t>Kalista</t>
  </si>
  <si>
    <t>Karma</t>
  </si>
  <si>
    <t>Karthus</t>
  </si>
  <si>
    <t>Kassadin</t>
  </si>
  <si>
    <t>Katarina</t>
  </si>
  <si>
    <t>Kayle</t>
  </si>
  <si>
    <t>Kennen</t>
  </si>
  <si>
    <t>Kha'Zix</t>
  </si>
  <si>
    <t>Kindred</t>
  </si>
  <si>
    <t>Kog'Maw</t>
  </si>
  <si>
    <t>LeBlanc</t>
  </si>
  <si>
    <t>Lee Sin</t>
  </si>
  <si>
    <t>Leona</t>
  </si>
  <si>
    <t>Lissandra</t>
  </si>
  <si>
    <t>Lucian</t>
  </si>
  <si>
    <t>Lulu</t>
  </si>
  <si>
    <t>Lux</t>
  </si>
  <si>
    <t>Malphite</t>
  </si>
  <si>
    <t>Malzahar</t>
  </si>
  <si>
    <t>Maokai</t>
  </si>
  <si>
    <t>Master Yi</t>
  </si>
  <si>
    <t>Miss Fortune</t>
  </si>
  <si>
    <t>Mordekaiser</t>
  </si>
  <si>
    <t>Morgana</t>
  </si>
  <si>
    <t>Nami</t>
  </si>
  <si>
    <t>Nasus</t>
  </si>
  <si>
    <t>Nautilus</t>
  </si>
  <si>
    <t>Nidalee</t>
  </si>
  <si>
    <t>Nocturne</t>
  </si>
  <si>
    <t>Olaf</t>
  </si>
  <si>
    <t>Orianna</t>
  </si>
  <si>
    <t>Pantheon</t>
  </si>
  <si>
    <t>Poppy</t>
  </si>
  <si>
    <t>Quinn</t>
  </si>
  <si>
    <t>Rammus</t>
  </si>
  <si>
    <t>Rek'Sai</t>
  </si>
  <si>
    <t>Renekton</t>
  </si>
  <si>
    <t>Rengar</t>
  </si>
  <si>
    <t>Riven</t>
  </si>
  <si>
    <t>Rumble</t>
  </si>
  <si>
    <t>Ryze</t>
  </si>
  <si>
    <t>Sejuani</t>
  </si>
  <si>
    <t>Shaco</t>
  </si>
  <si>
    <t>Shen</t>
  </si>
  <si>
    <t>Shyvana</t>
  </si>
  <si>
    <t>Singed</t>
  </si>
  <si>
    <t>Sion</t>
  </si>
  <si>
    <t>Sivir</t>
  </si>
  <si>
    <t>Skarner</t>
  </si>
  <si>
    <t>Sona</t>
  </si>
  <si>
    <t>Soraka</t>
  </si>
  <si>
    <t>Swain</t>
  </si>
  <si>
    <t>Syndra</t>
  </si>
  <si>
    <t>Tahm Kench</t>
  </si>
  <si>
    <t>Talon</t>
  </si>
  <si>
    <t>Taric</t>
  </si>
  <si>
    <t>Teemo</t>
  </si>
  <si>
    <t>Thresh</t>
  </si>
  <si>
    <t>Tristana</t>
  </si>
  <si>
    <t>Trundle</t>
  </si>
  <si>
    <t>Tryndamere</t>
  </si>
  <si>
    <t>Twisted Fate</t>
  </si>
  <si>
    <t>Twitch</t>
  </si>
  <si>
    <t>Udyr</t>
  </si>
  <si>
    <t>Urgot</t>
  </si>
  <si>
    <t>Varus</t>
  </si>
  <si>
    <t>Vayne</t>
  </si>
  <si>
    <t>Veigar</t>
  </si>
  <si>
    <t>Vel'Koz</t>
  </si>
  <si>
    <t>Vi</t>
  </si>
  <si>
    <t>Viktor</t>
  </si>
  <si>
    <t>Vladimir</t>
  </si>
  <si>
    <t>Volibear</t>
  </si>
  <si>
    <t>Warwick</t>
  </si>
  <si>
    <t>Wukong</t>
  </si>
  <si>
    <t>Xerath</t>
  </si>
  <si>
    <t>Xin Zhao</t>
  </si>
  <si>
    <t>Yasuo</t>
  </si>
  <si>
    <t>Yorick</t>
  </si>
  <si>
    <t>Zac</t>
  </si>
  <si>
    <t>Zed</t>
  </si>
  <si>
    <t>Ziggs</t>
  </si>
  <si>
    <t>Zilean</t>
  </si>
  <si>
    <t>Zyra</t>
  </si>
  <si>
    <t>Aphelios</t>
  </si>
  <si>
    <t>Aurelion Sol</t>
  </si>
  <si>
    <t>Camille</t>
  </si>
  <si>
    <t>Illaoi</t>
  </si>
  <si>
    <t>Ivern</t>
  </si>
  <si>
    <t>Jhin</t>
  </si>
  <si>
    <t>Kai'Sa</t>
  </si>
  <si>
    <t>Kayn</t>
  </si>
  <si>
    <t>Kled</t>
  </si>
  <si>
    <t>Neeko</t>
  </si>
  <si>
    <t>Nunu &amp; Willump</t>
  </si>
  <si>
    <t>Ornn</t>
  </si>
  <si>
    <t>Pyke</t>
  </si>
  <si>
    <t>Qiyana</t>
  </si>
  <si>
    <t>Rakan</t>
  </si>
  <si>
    <t>Senna</t>
  </si>
  <si>
    <t>Sett</t>
  </si>
  <si>
    <t>Sylas</t>
  </si>
  <si>
    <t>Taliyah</t>
  </si>
  <si>
    <t>Xayah</t>
  </si>
  <si>
    <t>Yuumi</t>
  </si>
  <si>
    <t>Zoe</t>
  </si>
  <si>
    <t>Akshan</t>
  </si>
  <si>
    <t>Gwen</t>
  </si>
  <si>
    <t>Lillia</t>
  </si>
  <si>
    <t>Samira</t>
  </si>
  <si>
    <t>Seraphine</t>
  </si>
  <si>
    <t xml:space="preserve">Nombre de victoire de </t>
  </si>
  <si>
    <t>Nombre de Défaite de</t>
  </si>
  <si>
    <t>gnar</t>
  </si>
  <si>
    <t>Séléction Champion</t>
  </si>
  <si>
    <t>Champion</t>
  </si>
  <si>
    <r>
      <t xml:space="preserve">Après chaque game, il faut juste renseigner le </t>
    </r>
    <r>
      <rPr>
        <b/>
        <sz val="16"/>
        <color theme="0"/>
        <rFont val="Calibri"/>
        <family val="2"/>
        <scheme val="minor"/>
      </rPr>
      <t>champion joué, le KDA et le nombre total de lp</t>
    </r>
    <r>
      <rPr>
        <sz val="16"/>
        <color theme="0"/>
        <rFont val="Calibri"/>
        <family val="2"/>
        <scheme val="minor"/>
      </rPr>
      <t xml:space="preserve"> en fonction de la division ou l'on se trouve</t>
    </r>
  </si>
  <si>
    <t>Moyenne Kills</t>
  </si>
  <si>
    <t>Moyenne Mort</t>
  </si>
  <si>
    <t>KDA moyen total</t>
  </si>
  <si>
    <t xml:space="preserve">Moyenne Kills total </t>
  </si>
  <si>
    <t>Moyenne Morts total</t>
  </si>
  <si>
    <t>Moyenne Assists total</t>
  </si>
  <si>
    <t xml:space="preserve">Jours passé en </t>
  </si>
  <si>
    <t>Séléctionner niveau</t>
  </si>
  <si>
    <t>Nombre de jours passé a ce 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</si>
</sst>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d/m;@"/>
    <numFmt numFmtId="166" formatCode="d/m/yy;@"/>
  </numFmts>
  <fonts count="60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7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u/>
      <sz val="14"/>
      <color theme="4" tint="-0.499984740745262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6"/>
      <color theme="7"/>
      <name val="Calibri"/>
      <family val="2"/>
      <scheme val="minor"/>
    </font>
    <font>
      <b/>
      <u/>
      <sz val="16"/>
      <color theme="4" tint="-0.499984740745262"/>
      <name val="Calibri"/>
      <family val="2"/>
      <scheme val="minor"/>
    </font>
    <font>
      <b/>
      <sz val="18"/>
      <color theme="2" tint="-0.499984740745262"/>
      <name val="Calibri"/>
      <family val="2"/>
      <scheme val="minor"/>
    </font>
    <font>
      <b/>
      <sz val="18"/>
      <color theme="2" tint="-0.249977111117893"/>
      <name val="Calibri"/>
      <family val="2"/>
      <scheme val="minor"/>
    </font>
    <font>
      <b/>
      <sz val="18"/>
      <color theme="2" tint="-9.9978637043366805E-2"/>
      <name val="Calibri"/>
      <family val="2"/>
      <scheme val="minor"/>
    </font>
    <font>
      <b/>
      <sz val="18"/>
      <color theme="2"/>
      <name val="Calibri"/>
      <family val="2"/>
      <scheme val="minor"/>
    </font>
    <font>
      <b/>
      <sz val="18"/>
      <color theme="7" tint="0.59999389629810485"/>
      <name val="Calibri"/>
      <family val="2"/>
      <scheme val="minor"/>
    </font>
    <font>
      <b/>
      <sz val="18"/>
      <color theme="7" tint="0.39997558519241921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rgb="FF58BCB2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4"/>
      <color theme="2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sz val="14"/>
      <color theme="2" tint="-9.9978637043366805E-2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4"/>
      <color theme="2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4"/>
      <color theme="7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b/>
      <sz val="14"/>
      <color theme="7" tint="0.39997558519241921"/>
      <name val="Calibri"/>
      <family val="2"/>
      <scheme val="minor"/>
    </font>
    <font>
      <b/>
      <sz val="18"/>
      <color theme="9" tint="0.3999755851924192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4"/>
      <color theme="7" tint="0.59999389629810485"/>
      <name val="Calibri"/>
      <family val="2"/>
      <scheme val="minor"/>
    </font>
    <font>
      <sz val="11"/>
      <color rgb="FF58BCB2"/>
      <name val="Calibri"/>
      <family val="2"/>
      <scheme val="minor"/>
    </font>
    <font>
      <b/>
      <sz val="14"/>
      <color rgb="FF58BCB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u/>
      <sz val="14"/>
      <color rgb="FFC0000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u/>
      <sz val="14"/>
      <color theme="9" tint="-0.499984740745262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u/>
      <sz val="14"/>
      <color theme="7" tint="0.39997558519241921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i/>
      <sz val="9"/>
      <color indexed="81"/>
      <name val="Tahoma"/>
      <family val="2"/>
    </font>
    <font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6E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749992370372631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5" fillId="3" borderId="0" xfId="0" applyFont="1" applyFill="1"/>
    <xf numFmtId="20" fontId="0" fillId="2" borderId="0" xfId="0" applyNumberFormat="1" applyFill="1"/>
    <xf numFmtId="0" fontId="8" fillId="3" borderId="0" xfId="0" applyFont="1" applyFill="1" applyAlignment="1">
      <alignment horizontal="center"/>
    </xf>
    <xf numFmtId="0" fontId="7" fillId="0" borderId="0" xfId="0" applyFont="1"/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10" fillId="2" borderId="0" xfId="0" applyFont="1" applyFill="1"/>
    <xf numFmtId="0" fontId="6" fillId="3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/>
    <xf numFmtId="165" fontId="4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1" fontId="0" fillId="2" borderId="0" xfId="0" applyNumberFormat="1" applyFill="1" applyAlignment="1">
      <alignment vertical="center" wrapText="1"/>
    </xf>
    <xf numFmtId="0" fontId="4" fillId="10" borderId="3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/>
    </xf>
    <xf numFmtId="0" fontId="19" fillId="3" borderId="0" xfId="0" applyFont="1" applyFill="1" applyAlignment="1">
      <alignment horizontal="center"/>
    </xf>
    <xf numFmtId="0" fontId="2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/>
    </xf>
    <xf numFmtId="1" fontId="14" fillId="11" borderId="0" xfId="0" applyNumberFormat="1" applyFont="1" applyFill="1" applyAlignment="1">
      <alignment horizontal="center" vertical="center"/>
    </xf>
    <xf numFmtId="0" fontId="25" fillId="3" borderId="0" xfId="0" applyFont="1" applyFill="1" applyAlignment="1">
      <alignment horizontal="center"/>
    </xf>
    <xf numFmtId="0" fontId="26" fillId="2" borderId="0" xfId="0" applyFont="1" applyFill="1"/>
    <xf numFmtId="0" fontId="26" fillId="2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26" fillId="0" borderId="0" xfId="0" applyFont="1"/>
    <xf numFmtId="0" fontId="28" fillId="2" borderId="0" xfId="0" applyFont="1" applyFill="1"/>
    <xf numFmtId="0" fontId="28" fillId="2" borderId="0" xfId="0" applyFont="1" applyFill="1" applyAlignment="1">
      <alignment horizontal="center"/>
    </xf>
    <xf numFmtId="0" fontId="28" fillId="0" borderId="0" xfId="0" applyFont="1"/>
    <xf numFmtId="0" fontId="27" fillId="3" borderId="0" xfId="0" applyFont="1" applyFill="1" applyAlignment="1">
      <alignment horizontal="center" vertical="center"/>
    </xf>
    <xf numFmtId="0" fontId="27" fillId="3" borderId="0" xfId="0" applyNumberFormat="1" applyFont="1" applyFill="1" applyAlignment="1">
      <alignment horizontal="center"/>
    </xf>
    <xf numFmtId="0" fontId="30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31" fillId="3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2" fillId="2" borderId="0" xfId="0" applyFont="1" applyFill="1"/>
    <xf numFmtId="0" fontId="32" fillId="2" borderId="0" xfId="0" applyFont="1" applyFill="1" applyAlignment="1">
      <alignment horizontal="center"/>
    </xf>
    <xf numFmtId="0" fontId="33" fillId="3" borderId="0" xfId="0" applyFont="1" applyFill="1" applyAlignment="1">
      <alignment horizontal="center" vertical="center"/>
    </xf>
    <xf numFmtId="0" fontId="32" fillId="0" borderId="0" xfId="0" applyFont="1"/>
    <xf numFmtId="0" fontId="34" fillId="2" borderId="0" xfId="0" applyFont="1" applyFill="1"/>
    <xf numFmtId="0" fontId="34" fillId="2" borderId="0" xfId="0" applyFont="1" applyFill="1" applyAlignment="1">
      <alignment horizontal="center"/>
    </xf>
    <xf numFmtId="0" fontId="35" fillId="3" borderId="0" xfId="0" applyFont="1" applyFill="1" applyAlignment="1">
      <alignment horizontal="center" vertical="center"/>
    </xf>
    <xf numFmtId="0" fontId="34" fillId="0" borderId="0" xfId="0" applyFont="1"/>
    <xf numFmtId="0" fontId="36" fillId="2" borderId="0" xfId="0" applyFont="1" applyFill="1"/>
    <xf numFmtId="0" fontId="36" fillId="2" borderId="0" xfId="0" applyFont="1" applyFill="1" applyAlignment="1">
      <alignment horizontal="center"/>
    </xf>
    <xf numFmtId="0" fontId="37" fillId="3" borderId="0" xfId="0" applyFont="1" applyFill="1" applyAlignment="1">
      <alignment horizontal="center" vertical="center"/>
    </xf>
    <xf numFmtId="0" fontId="36" fillId="0" borderId="0" xfId="0" applyFont="1"/>
    <xf numFmtId="0" fontId="38" fillId="2" borderId="0" xfId="0" applyFont="1" applyFill="1"/>
    <xf numFmtId="0" fontId="38" fillId="2" borderId="0" xfId="0" applyFont="1" applyFill="1" applyAlignment="1">
      <alignment horizontal="center"/>
    </xf>
    <xf numFmtId="0" fontId="39" fillId="3" borderId="0" xfId="0" applyFont="1" applyFill="1" applyAlignment="1">
      <alignment horizontal="center" vertical="center"/>
    </xf>
    <xf numFmtId="0" fontId="38" fillId="0" borderId="0" xfId="0" applyFont="1"/>
    <xf numFmtId="0" fontId="40" fillId="3" borderId="0" xfId="0" applyFont="1" applyFill="1" applyAlignment="1">
      <alignment horizontal="center"/>
    </xf>
    <xf numFmtId="0" fontId="41" fillId="2" borderId="0" xfId="0" applyFont="1" applyFill="1"/>
    <xf numFmtId="0" fontId="41" fillId="2" borderId="0" xfId="0" applyFont="1" applyFill="1" applyAlignment="1">
      <alignment horizontal="center"/>
    </xf>
    <xf numFmtId="0" fontId="42" fillId="3" borderId="0" xfId="0" applyFont="1" applyFill="1" applyAlignment="1">
      <alignment horizontal="center" vertical="center"/>
    </xf>
    <xf numFmtId="0" fontId="41" fillId="0" borderId="0" xfId="0" applyFont="1"/>
    <xf numFmtId="0" fontId="43" fillId="2" borderId="0" xfId="0" applyFont="1" applyFill="1"/>
    <xf numFmtId="0" fontId="43" fillId="2" borderId="0" xfId="0" applyFont="1" applyFill="1" applyAlignment="1">
      <alignment horizontal="center"/>
    </xf>
    <xf numFmtId="0" fontId="44" fillId="3" borderId="0" xfId="0" applyFont="1" applyFill="1" applyAlignment="1">
      <alignment horizontal="center" vertical="center"/>
    </xf>
    <xf numFmtId="0" fontId="43" fillId="0" borderId="0" xfId="0" applyFont="1"/>
    <xf numFmtId="0" fontId="29" fillId="3" borderId="0" xfId="0" applyFont="1" applyFill="1" applyAlignment="1">
      <alignment horizontal="center" vertical="center"/>
    </xf>
    <xf numFmtId="16" fontId="12" fillId="2" borderId="0" xfId="0" applyNumberFormat="1" applyFont="1" applyFill="1"/>
    <xf numFmtId="0" fontId="0" fillId="2" borderId="0" xfId="0" applyFill="1" applyBorder="1"/>
    <xf numFmtId="0" fontId="0" fillId="2" borderId="0" xfId="0" applyNumberFormat="1" applyFill="1" applyBorder="1"/>
    <xf numFmtId="0" fontId="0" fillId="2" borderId="0" xfId="0" applyFill="1" applyBorder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47" fillId="7" borderId="0" xfId="0" applyFont="1" applyFill="1" applyAlignment="1">
      <alignment horizontal="center" vertical="center"/>
    </xf>
    <xf numFmtId="0" fontId="49" fillId="7" borderId="8" xfId="0" applyFont="1" applyFill="1" applyBorder="1" applyAlignment="1">
      <alignment horizontal="center" vertical="center"/>
    </xf>
    <xf numFmtId="0" fontId="50" fillId="7" borderId="8" xfId="0" applyFont="1" applyFill="1" applyBorder="1" applyAlignment="1">
      <alignment horizontal="center" vertical="center"/>
    </xf>
    <xf numFmtId="0" fontId="48" fillId="7" borderId="0" xfId="0" applyFont="1" applyFill="1" applyBorder="1" applyAlignment="1">
      <alignment horizontal="center" vertical="center"/>
    </xf>
    <xf numFmtId="0" fontId="51" fillId="7" borderId="8" xfId="0" applyFont="1" applyFill="1" applyBorder="1" applyAlignment="1">
      <alignment horizontal="center" vertical="center"/>
    </xf>
    <xf numFmtId="0" fontId="46" fillId="7" borderId="0" xfId="0" applyFont="1" applyFill="1" applyBorder="1" applyAlignment="1">
      <alignment horizontal="center" vertical="center"/>
    </xf>
    <xf numFmtId="0" fontId="52" fillId="7" borderId="8" xfId="0" applyFont="1" applyFill="1" applyBorder="1" applyAlignment="1">
      <alignment horizontal="center" vertical="center"/>
    </xf>
    <xf numFmtId="0" fontId="53" fillId="7" borderId="0" xfId="0" applyFont="1" applyFill="1" applyBorder="1" applyAlignment="1">
      <alignment horizontal="center" vertical="center"/>
    </xf>
    <xf numFmtId="166" fontId="4" fillId="3" borderId="0" xfId="0" applyNumberFormat="1" applyFont="1" applyFill="1" applyAlignment="1">
      <alignment horizontal="center" vertical="center"/>
    </xf>
    <xf numFmtId="166" fontId="0" fillId="0" borderId="0" xfId="0" applyNumberFormat="1"/>
    <xf numFmtId="0" fontId="0" fillId="2" borderId="0" xfId="0" applyFill="1" applyAlignment="1">
      <alignment horizontal="center" vertical="center"/>
    </xf>
    <xf numFmtId="166" fontId="3" fillId="3" borderId="0" xfId="0" applyNumberFormat="1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10" borderId="0" xfId="0" applyFont="1" applyFill="1" applyAlignment="1">
      <alignment horizontal="center" vertical="center"/>
    </xf>
    <xf numFmtId="0" fontId="13" fillId="11" borderId="0" xfId="0" applyFont="1" applyFill="1" applyAlignment="1">
      <alignment horizontal="center" vertical="center" wrapText="1"/>
    </xf>
    <xf numFmtId="0" fontId="57" fillId="14" borderId="0" xfId="0" applyFont="1" applyFill="1" applyBorder="1" applyAlignment="1">
      <alignment wrapText="1"/>
    </xf>
    <xf numFmtId="0" fontId="57" fillId="15" borderId="0" xfId="0" applyFont="1" applyFill="1" applyBorder="1" applyAlignment="1">
      <alignment wrapText="1"/>
    </xf>
    <xf numFmtId="0" fontId="57" fillId="0" borderId="0" xfId="0" applyFont="1" applyBorder="1" applyAlignment="1">
      <alignment wrapText="1"/>
    </xf>
    <xf numFmtId="0" fontId="57" fillId="16" borderId="0" xfId="0" applyFont="1" applyFill="1" applyBorder="1" applyAlignment="1">
      <alignment wrapText="1"/>
    </xf>
    <xf numFmtId="0" fontId="57" fillId="17" borderId="0" xfId="0" applyFont="1" applyFill="1" applyBorder="1" applyAlignment="1">
      <alignment wrapText="1"/>
    </xf>
    <xf numFmtId="0" fontId="0" fillId="0" borderId="0" xfId="0" applyBorder="1"/>
    <xf numFmtId="0" fontId="57" fillId="14" borderId="0" xfId="0" applyFont="1" applyFill="1" applyBorder="1" applyAlignment="1"/>
    <xf numFmtId="0" fontId="45" fillId="2" borderId="0" xfId="0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" fontId="4" fillId="6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4" fillId="7" borderId="8" xfId="0" applyFont="1" applyFill="1" applyBorder="1" applyAlignment="1">
      <alignment vertical="center"/>
    </xf>
    <xf numFmtId="0" fontId="4" fillId="7" borderId="11" xfId="0" applyFont="1" applyFill="1" applyBorder="1" applyAlignment="1">
      <alignment vertical="center"/>
    </xf>
    <xf numFmtId="0" fontId="17" fillId="11" borderId="0" xfId="0" applyFont="1" applyFill="1" applyAlignment="1">
      <alignment horizontal="center" vertical="center"/>
    </xf>
    <xf numFmtId="166" fontId="3" fillId="10" borderId="5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9" fillId="3" borderId="0" xfId="0" applyFont="1" applyFill="1" applyAlignment="1">
      <alignment horizontal="center" vertical="center" wrapText="1"/>
    </xf>
    <xf numFmtId="0" fontId="56" fillId="13" borderId="0" xfId="0" applyFont="1" applyFill="1" applyAlignment="1">
      <alignment horizontal="center" vertical="center"/>
    </xf>
    <xf numFmtId="0" fontId="54" fillId="19" borderId="6" xfId="0" applyFont="1" applyFill="1" applyBorder="1" applyAlignment="1">
      <alignment horizontal="center" vertical="center"/>
    </xf>
    <xf numFmtId="0" fontId="54" fillId="19" borderId="4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54" fillId="7" borderId="4" xfId="0" applyFont="1" applyFill="1" applyBorder="1" applyAlignment="1">
      <alignment horizontal="center" vertical="center"/>
    </xf>
    <xf numFmtId="0" fontId="54" fillId="7" borderId="10" xfId="0" applyFont="1" applyFill="1" applyBorder="1" applyAlignment="1">
      <alignment horizontal="center" vertical="center"/>
    </xf>
    <xf numFmtId="0" fontId="54" fillId="7" borderId="6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9" fillId="10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2" fontId="6" fillId="6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5" fillId="2" borderId="0" xfId="0" applyFont="1" applyFill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/>
    </xf>
    <xf numFmtId="0" fontId="4" fillId="1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15" fillId="12" borderId="0" xfId="0" applyFont="1" applyFill="1" applyAlignment="1">
      <alignment horizontal="center"/>
    </xf>
    <xf numFmtId="0" fontId="16" fillId="12" borderId="0" xfId="0" applyNumberFormat="1" applyFont="1" applyFill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13" fillId="11" borderId="4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20" fontId="4" fillId="9" borderId="0" xfId="0" applyNumberFormat="1" applyFont="1" applyFill="1" applyAlignment="1">
      <alignment horizontal="center"/>
    </xf>
    <xf numFmtId="0" fontId="6" fillId="18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/>
    </xf>
    <xf numFmtId="20" fontId="4" fillId="18" borderId="0" xfId="0" applyNumberFormat="1" applyFont="1" applyFill="1" applyAlignment="1">
      <alignment horizontal="center"/>
    </xf>
  </cellXfs>
  <cellStyles count="1">
    <cellStyle name="Normal" xfId="0" builtinId="0"/>
  </cellStyles>
  <dxfs count="6">
    <dxf>
      <font>
        <b/>
        <i val="0"/>
        <color theme="9" tint="0.39994506668294322"/>
      </font>
    </dxf>
    <dxf>
      <font>
        <b/>
        <i val="0"/>
        <color rgb="FFC00000"/>
      </font>
    </dxf>
    <dxf>
      <font>
        <b/>
        <i val="0"/>
        <color theme="5" tint="0.39991454817346722"/>
      </font>
    </dxf>
    <dxf>
      <font>
        <b/>
        <i val="0"/>
        <color theme="7"/>
      </font>
    </dxf>
    <dxf>
      <font>
        <color theme="4" tint="-0.499984740745262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58BC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SOLO/DUO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717526288334362E-2"/>
          <c:y val="0.12592694148525552"/>
          <c:w val="0.91031959251961758"/>
          <c:h val="0.71140876707994238"/>
        </c:manualLayout>
      </c:layout>
      <c:lineChart>
        <c:grouping val="standard"/>
        <c:varyColors val="0"/>
        <c:ser>
          <c:idx val="0"/>
          <c:order val="0"/>
          <c:tx>
            <c:strRef>
              <c:f>Stats!$I$4</c:f>
              <c:strCache>
                <c:ptCount val="1"/>
                <c:pt idx="0">
                  <c:v>S4</c:v>
                </c:pt>
              </c:strCache>
            </c:strRef>
          </c:tx>
          <c:spPr>
            <a:ln w="25400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Stats!$B$5:$B$44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Stats!$I$5:$I$44</c:f>
              <c:numCache>
                <c:formatCode>General</c:formatCode>
                <c:ptCount val="40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DF4-4559-8CEB-416635F1EBB1}"/>
            </c:ext>
          </c:extLst>
        </c:ser>
        <c:ser>
          <c:idx val="1"/>
          <c:order val="1"/>
          <c:tx>
            <c:strRef>
              <c:f>Stats!$J$4</c:f>
              <c:strCache>
                <c:ptCount val="1"/>
                <c:pt idx="0">
                  <c:v>S3</c:v>
                </c:pt>
              </c:strCache>
            </c:strRef>
          </c:tx>
          <c:spPr>
            <a:ln w="31750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Stats!$B$5:$B$44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Stats!$J$5:$J$44</c:f>
              <c:numCache>
                <c:formatCode>General</c:formatCode>
                <c:ptCount val="40"/>
                <c:pt idx="0">
                  <c:v>6</c:v>
                </c:pt>
                <c:pt idx="1">
                  <c:v>22</c:v>
                </c:pt>
                <c:pt idx="2">
                  <c:v>38</c:v>
                </c:pt>
                <c:pt idx="3">
                  <c:v>54</c:v>
                </c:pt>
                <c:pt idx="4">
                  <c:v>71</c:v>
                </c:pt>
                <c:pt idx="5">
                  <c:v>87</c:v>
                </c:pt>
                <c:pt idx="6">
                  <c:v>100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DF4-4559-8CEB-416635F1EBB1}"/>
            </c:ext>
          </c:extLst>
        </c:ser>
        <c:ser>
          <c:idx val="2"/>
          <c:order val="2"/>
          <c:tx>
            <c:strRef>
              <c:f>Stats!$K$4</c:f>
              <c:strCache>
                <c:ptCount val="1"/>
                <c:pt idx="0">
                  <c:v>S2</c:v>
                </c:pt>
              </c:strCache>
            </c:strRef>
          </c:tx>
          <c:spPr>
            <a:ln w="31750" cap="rnd">
              <a:solidFill>
                <a:schemeClr val="bg2">
                  <a:lumMod val="9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bg2">
                  <a:lumMod val="9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Stats!$B$5:$B$44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Stats!$K$5:$K$44</c:f>
              <c:numCache>
                <c:formatCode>General</c:formatCode>
                <c:ptCount val="40"/>
                <c:pt idx="6">
                  <c:v>4</c:v>
                </c:pt>
                <c:pt idx="7">
                  <c:v>21</c:v>
                </c:pt>
                <c:pt idx="8">
                  <c:v>39</c:v>
                </c:pt>
                <c:pt idx="9">
                  <c:v>55</c:v>
                </c:pt>
                <c:pt idx="10">
                  <c:v>42</c:v>
                </c:pt>
                <c:pt idx="11">
                  <c:v>59</c:v>
                </c:pt>
                <c:pt idx="12">
                  <c:v>76</c:v>
                </c:pt>
                <c:pt idx="13">
                  <c:v>63</c:v>
                </c:pt>
                <c:pt idx="14">
                  <c:v>80</c:v>
                </c:pt>
                <c:pt idx="15">
                  <c:v>66</c:v>
                </c:pt>
                <c:pt idx="16">
                  <c:v>53</c:v>
                </c:pt>
                <c:pt idx="17">
                  <c:v>69</c:v>
                </c:pt>
                <c:pt idx="18">
                  <c:v>85</c:v>
                </c:pt>
                <c:pt idx="19">
                  <c:v>100</c:v>
                </c:pt>
                <c:pt idx="21">
                  <c:v>75</c:v>
                </c:pt>
                <c:pt idx="22">
                  <c:v>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1ED-4BCF-8675-65E6AF8A59A3}"/>
            </c:ext>
          </c:extLst>
        </c:ser>
        <c:ser>
          <c:idx val="3"/>
          <c:order val="3"/>
          <c:tx>
            <c:strRef>
              <c:f>Stats!$L$4</c:f>
              <c:strCache>
                <c:ptCount val="1"/>
                <c:pt idx="0">
                  <c:v>S1</c:v>
                </c:pt>
              </c:strCache>
            </c:strRef>
          </c:tx>
          <c:spPr>
            <a:ln w="25400" cap="rnd">
              <a:solidFill>
                <a:schemeClr val="bg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bg2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Stats!$B$5:$B$44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Stats!$L$5:$L$44</c:f>
              <c:numCache>
                <c:formatCode>General</c:formatCode>
                <c:ptCount val="40"/>
                <c:pt idx="19">
                  <c:v>2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1ED-4BCF-8675-65E6AF8A59A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13547936"/>
        <c:axId val="2013566656"/>
      </c:lineChart>
      <c:catAx>
        <c:axId val="2013547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Games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3.0618909670451909E-2"/>
              <c:y val="0.881879388605836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3566656"/>
        <c:crosses val="autoZero"/>
        <c:auto val="1"/>
        <c:lblAlgn val="ctr"/>
        <c:lblOffset val="100"/>
        <c:noMultiLvlLbl val="0"/>
      </c:catAx>
      <c:valAx>
        <c:axId val="2013566656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LP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"/>
              <c:y val="0.798517585301837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>
            <a:solidFill>
              <a:srgbClr val="FFC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3547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1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accent6">
                    <a:lumMod val="75000"/>
                  </a:schemeClr>
                </a:solidFill>
              </a:rPr>
              <a:t>Win</a:t>
            </a:r>
            <a:r>
              <a:rPr lang="fr-FR" sz="1800" b="1" baseline="0">
                <a:solidFill>
                  <a:schemeClr val="accent6">
                    <a:lumMod val="75000"/>
                  </a:schemeClr>
                </a:solidFill>
              </a:rPr>
              <a:t> rate games</a:t>
            </a:r>
            <a:endParaRPr lang="fr-FR" sz="1800" b="1">
              <a:solidFill>
                <a:schemeClr val="accent6">
                  <a:lumMod val="75000"/>
                </a:schemeClr>
              </a:solidFill>
            </a:endParaRPr>
          </a:p>
        </c:rich>
      </c:tx>
      <c:layout>
        <c:manualLayout>
          <c:xMode val="edge"/>
          <c:yMode val="edge"/>
          <c:x val="0.29361772816372639"/>
          <c:y val="0.1258160231750106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6">
                <a:lumMod val="75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1011-452C-AAE5-33DA80EFE34B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CA4-4D08-96D4-1301F4A26B38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011-452C-AAE5-33DA80EFE34B}"/>
              </c:ext>
            </c:extLst>
          </c:dPt>
          <c:dPt>
            <c:idx val="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CA4-4D08-96D4-1301F4A26B38}"/>
              </c:ext>
            </c:extLst>
          </c:dPt>
          <c:dLbls>
            <c:dLbl>
              <c:idx val="0"/>
              <c:layout>
                <c:manualLayout>
                  <c:x val="-0.10663821227953982"/>
                  <c:y val="-0.2027376383949652"/>
                </c:manualLayout>
              </c:layout>
              <c:tx>
                <c:rich>
                  <a:bodyPr/>
                  <a:lstStyle/>
                  <a:p>
                    <a:fld id="{A1308CED-70F6-4E76-A7D2-54EAA7775A47}" type="PERCENTAGE">
                      <a:rPr lang="en-US" sz="1600" b="1">
                        <a:solidFill>
                          <a:schemeClr val="bg1"/>
                        </a:solidFill>
                      </a:rPr>
                      <a:pPr/>
                      <a:t>[POURCENTAGE]</a:t>
                    </a:fld>
                    <a:endParaRPr lang="fr-FR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1011-452C-AAE5-33DA80EFE34B}"/>
                </c:ext>
              </c:extLst>
            </c:dLbl>
            <c:dLbl>
              <c:idx val="2"/>
              <c:layout>
                <c:manualLayout>
                  <c:x val="0.12122942576103221"/>
                  <c:y val="0.14859056372700385"/>
                </c:manualLayout>
              </c:layout>
              <c:tx>
                <c:rich>
                  <a:bodyPr/>
                  <a:lstStyle/>
                  <a:p>
                    <a:fld id="{670BA18A-1FFD-4031-9D15-75FBBDE982ED}" type="PERCENTAGE">
                      <a:rPr lang="en-US" sz="1600" b="1">
                        <a:solidFill>
                          <a:schemeClr val="bg1"/>
                        </a:solidFill>
                      </a:rPr>
                      <a:pPr/>
                      <a:t>[POURCENTAGE]</a:t>
                    </a:fld>
                    <a:endParaRPr lang="fr-FR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011-452C-AAE5-33DA80EFE3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Stats!$T$20:$W$20</c:f>
              <c:strCache>
                <c:ptCount val="3"/>
                <c:pt idx="0">
                  <c:v>Nombre de Victoires</c:v>
                </c:pt>
                <c:pt idx="2">
                  <c:v>Nombre de Défaites</c:v>
                </c:pt>
              </c:strCache>
            </c:strRef>
          </c:cat>
          <c:val>
            <c:numRef>
              <c:f>Stats!$T$21:$W$21</c:f>
              <c:numCache>
                <c:formatCode>General</c:formatCode>
                <c:ptCount val="4"/>
                <c:pt idx="0">
                  <c:v>15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52C-AAE5-33DA80EFE3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CA4-4D08-96D4-1301F4A26B3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4-4D08-96D4-1301F4A26B3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CA4-4D08-96D4-1301F4A26B3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4-4D08-96D4-1301F4A26B38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ln>
                            <a:noFill/>
                          </a:ln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Stats!$T$20:$W$20</c15:sqref>
                        </c15:formulaRef>
                      </c:ext>
                    </c:extLst>
                    <c:strCache>
                      <c:ptCount val="3"/>
                      <c:pt idx="0">
                        <c:v>Nombre de Victoires</c:v>
                      </c:pt>
                      <c:pt idx="2">
                        <c:v>Nombre de Défaites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Stats!$T$22:$W$22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011-452C-AAE5-33DA80EFE34B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accent6">
                    <a:lumMod val="75000"/>
                  </a:schemeClr>
                </a:solidFill>
              </a:rPr>
              <a:t>Win</a:t>
            </a:r>
            <a:r>
              <a:rPr lang="fr-FR" sz="1800" b="1" baseline="0">
                <a:solidFill>
                  <a:schemeClr val="accent6">
                    <a:lumMod val="75000"/>
                  </a:schemeClr>
                </a:solidFill>
              </a:rPr>
              <a:t> rate Champion</a:t>
            </a:r>
            <a:endParaRPr lang="fr-FR" sz="1800" b="1">
              <a:solidFill>
                <a:schemeClr val="accent6">
                  <a:lumMod val="75000"/>
                </a:schemeClr>
              </a:solidFill>
            </a:endParaRPr>
          </a:p>
        </c:rich>
      </c:tx>
      <c:layout>
        <c:manualLayout>
          <c:xMode val="edge"/>
          <c:yMode val="edge"/>
          <c:x val="0.26354491929295076"/>
          <c:y val="0.126058246129430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50E-4016-955B-D004A4E358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50E-4016-955B-D004A4E3587C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50E-4016-955B-D004A4E358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50E-4016-955B-D004A4E3587C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E957056A-058D-40C3-B61A-E31D5DD77953}" type="PERCENTAGE">
                      <a:rPr lang="en-US" sz="1600" b="1"/>
                      <a:pPr/>
                      <a:t>[POURCENTAGE]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50E-4016-955B-D004A4E3587C}"/>
                </c:ext>
              </c:extLst>
            </c:dLbl>
            <c:dLbl>
              <c:idx val="2"/>
              <c:layout/>
              <c:tx>
                <c:rich>
                  <a:bodyPr rot="0" spcFirstLastPara="1" vertOverflow="overflow" horzOverflow="overflow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600" b="1" i="0" u="none" strike="noStrike" kern="1200" baseline="0">
                        <a:ln>
                          <a:noFill/>
                        </a:ln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D0C9D7B-8DF7-4FD8-BED5-F100A278F005}" type="PERCENTAGE">
                      <a:rPr lang="en-US" sz="1600" b="1"/>
                      <a:pPr>
                        <a:defRPr sz="1600" b="1">
                          <a:solidFill>
                            <a:schemeClr val="bg1"/>
                          </a:solidFill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ln>
                        <a:noFill/>
                      </a:ln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650E-4016-955B-D004A4E358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Stats!$T$33:$W$33</c:f>
              <c:numCache>
                <c:formatCode>General</c:formatCode>
                <c:ptCount val="4"/>
                <c:pt idx="0">
                  <c:v>14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50E-4016-955B-D004A4E3587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A-650E-4016-955B-D004A4E358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C-650E-4016-955B-D004A4E3587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E-650E-4016-955B-D004A4E358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0-650E-4016-955B-D004A4E3587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Stats!$T$34:$W$34</c:f>
              <c:numCache>
                <c:formatCode>General</c:formatCode>
                <c:ptCount val="4"/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11-650E-4016-955B-D004A4E3587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extLst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80962</xdr:colOff>
      <xdr:row>2</xdr:row>
      <xdr:rowOff>152399</xdr:rowOff>
    </xdr:from>
    <xdr:to>
      <xdr:col>26</xdr:col>
      <xdr:colOff>790575</xdr:colOff>
      <xdr:row>17</xdr:row>
      <xdr:rowOff>200024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276225</xdr:colOff>
      <xdr:row>21</xdr:row>
      <xdr:rowOff>200025</xdr:rowOff>
    </xdr:from>
    <xdr:to>
      <xdr:col>21</xdr:col>
      <xdr:colOff>695325</xdr:colOff>
      <xdr:row>29</xdr:row>
      <xdr:rowOff>200026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847725</xdr:colOff>
      <xdr:row>21</xdr:row>
      <xdr:rowOff>209550</xdr:rowOff>
    </xdr:from>
    <xdr:to>
      <xdr:col>24</xdr:col>
      <xdr:colOff>171450</xdr:colOff>
      <xdr:row>29</xdr:row>
      <xdr:rowOff>238126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209"/>
  <sheetViews>
    <sheetView tabSelected="1" topLeftCell="A28" zoomScaleNormal="100" zoomScaleSheetLayoutView="90" workbookViewId="0">
      <selection activeCell="T43" sqref="S42:U44"/>
    </sheetView>
  </sheetViews>
  <sheetFormatPr baseColWidth="10" defaultRowHeight="21" outlineLevelCol="1" x14ac:dyDescent="0.35"/>
  <cols>
    <col min="1" max="1" width="15" style="1" bestFit="1" customWidth="1"/>
    <col min="2" max="2" width="11.42578125" style="1"/>
    <col min="3" max="3" width="24.7109375" style="8" bestFit="1" customWidth="1"/>
    <col min="4" max="4" width="18.28515625" style="8" bestFit="1" customWidth="1"/>
    <col min="5" max="5" width="5.7109375" style="14" customWidth="1"/>
    <col min="6" max="6" width="6" style="14" customWidth="1"/>
    <col min="7" max="7" width="5.7109375" style="14" customWidth="1"/>
    <col min="8" max="8" width="13.28515625" style="13" bestFit="1" customWidth="1"/>
    <col min="9" max="9" width="13.28515625" style="35" customWidth="1"/>
    <col min="10" max="10" width="13.28515625" style="32" customWidth="1"/>
    <col min="11" max="11" width="13.42578125" style="41" customWidth="1"/>
    <col min="12" max="12" width="11.42578125" style="45"/>
    <col min="13" max="13" width="11.42578125" style="53" hidden="1" customWidth="1" outlineLevel="1"/>
    <col min="14" max="14" width="11.42578125" style="57" hidden="1" customWidth="1" outlineLevel="1"/>
    <col min="15" max="15" width="11.42578125" style="62" hidden="1" customWidth="1" outlineLevel="1"/>
    <col min="16" max="16" width="11.42578125" style="49" hidden="1" customWidth="1" outlineLevel="1"/>
    <col min="17" max="17" width="11.42578125" style="66" hidden="1" customWidth="1" outlineLevel="1"/>
    <col min="18" max="18" width="12.5703125" bestFit="1" customWidth="1" collapsed="1"/>
    <col min="19" max="19" width="21.42578125" customWidth="1"/>
    <col min="20" max="20" width="15.85546875" customWidth="1"/>
    <col min="21" max="21" width="15" customWidth="1"/>
    <col min="22" max="22" width="17.5703125" customWidth="1"/>
    <col min="23" max="23" width="14.7109375" customWidth="1"/>
    <col min="24" max="24" width="10.42578125" customWidth="1"/>
    <col min="25" max="25" width="16.28515625" customWidth="1"/>
    <col min="26" max="26" width="13.5703125" bestFit="1" customWidth="1"/>
    <col min="27" max="27" width="18.28515625" customWidth="1"/>
    <col min="28" max="28" width="19.28515625" customWidth="1"/>
    <col min="29" max="29" width="15.140625" customWidth="1"/>
    <col min="30" max="30" width="12.42578125" customWidth="1"/>
  </cols>
  <sheetData>
    <row r="1" spans="1:34" ht="21" customHeight="1" x14ac:dyDescent="0.35">
      <c r="A1" s="111" t="s">
        <v>197</v>
      </c>
      <c r="B1" s="111"/>
      <c r="C1" s="111"/>
      <c r="D1" s="111"/>
      <c r="E1" s="111"/>
      <c r="F1" s="111"/>
      <c r="G1" s="111"/>
      <c r="H1" s="11"/>
      <c r="I1" s="33"/>
      <c r="J1" s="29"/>
      <c r="K1" s="38"/>
      <c r="L1" s="42"/>
      <c r="M1" s="50"/>
      <c r="N1" s="54"/>
      <c r="O1" s="59"/>
      <c r="P1" s="46"/>
      <c r="Q1" s="6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35">
      <c r="A2" s="111"/>
      <c r="B2" s="111"/>
      <c r="C2" s="111"/>
      <c r="D2" s="111"/>
      <c r="E2" s="111"/>
      <c r="F2" s="111"/>
      <c r="G2" s="111"/>
      <c r="H2" s="11"/>
      <c r="I2" s="33"/>
      <c r="J2" s="29"/>
      <c r="K2" s="38"/>
      <c r="L2" s="42"/>
      <c r="M2" s="50"/>
      <c r="N2" s="54"/>
      <c r="O2" s="59"/>
      <c r="P2" s="46"/>
      <c r="Q2" s="6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customHeight="1" x14ac:dyDescent="0.25">
      <c r="A3" s="111"/>
      <c r="B3" s="111"/>
      <c r="C3" s="111"/>
      <c r="D3" s="111"/>
      <c r="E3" s="111"/>
      <c r="F3" s="111"/>
      <c r="G3" s="111"/>
      <c r="H3" s="17">
        <v>1</v>
      </c>
      <c r="I3" s="34">
        <v>2</v>
      </c>
      <c r="J3" s="30">
        <v>3</v>
      </c>
      <c r="K3" s="39">
        <v>4</v>
      </c>
      <c r="L3" s="43">
        <v>5</v>
      </c>
      <c r="M3" s="51">
        <v>6</v>
      </c>
      <c r="N3" s="55">
        <v>7</v>
      </c>
      <c r="O3" s="60">
        <v>8</v>
      </c>
      <c r="P3" s="47">
        <v>9</v>
      </c>
      <c r="Q3" s="64">
        <v>10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23.25" x14ac:dyDescent="0.35">
      <c r="A4" s="3" t="s">
        <v>18</v>
      </c>
      <c r="B4" s="2" t="s">
        <v>2</v>
      </c>
      <c r="C4" s="5" t="s">
        <v>4</v>
      </c>
      <c r="D4" s="100" t="s">
        <v>196</v>
      </c>
      <c r="E4" s="127" t="s">
        <v>12</v>
      </c>
      <c r="F4" s="127"/>
      <c r="G4" s="127"/>
      <c r="H4" s="58" t="s">
        <v>3</v>
      </c>
      <c r="I4" s="20" t="s">
        <v>6</v>
      </c>
      <c r="J4" s="21" t="s">
        <v>0</v>
      </c>
      <c r="K4" s="22" t="s">
        <v>1</v>
      </c>
      <c r="L4" s="23" t="s">
        <v>5</v>
      </c>
      <c r="M4" s="26" t="s">
        <v>7</v>
      </c>
      <c r="N4" s="25" t="s">
        <v>8</v>
      </c>
      <c r="O4" s="24" t="s">
        <v>9</v>
      </c>
      <c r="P4" s="2" t="s">
        <v>10</v>
      </c>
      <c r="Q4" s="28" t="s">
        <v>11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35">
      <c r="A5" s="15"/>
      <c r="B5" s="4">
        <v>1</v>
      </c>
      <c r="C5" s="7" t="str">
        <f t="shared" ref="C5:C23" si="0">IF($H5&lt;&gt;"",IF(OR(AND($H5&gt;0,$J5=100,$K5&gt;0),AND($H5&gt;0,$K5=100,$L5&gt;0),AND($H5&gt;0,$I5=100,$J5&gt;0),AND($H5&gt;0,$L5=100,$M5&gt;0),AND($H5&gt;0,$M5=100,$N5&gt;0),AND($H5&gt;0,$N5=100,$O5&gt;0),AND($H5&gt;0,$O5=100,$P5&gt;0),AND($H5&gt;0,$P5=100,$Q5&gt;0)),"Promotion",
  IF(OR(AND($H5&lt;0,$J5=0,I5&gt;70,I5&lt;=100,$I4=0),AND($H5&lt;0,$K5=0,$J5&gt;=70,$J5&lt;=100,$J4=0),AND($H5&lt;0,$L5=0,$K5&gt;=70,$K5&lt;=100,$K4=0),AND($H5&lt;0,$M5=0,$L5&gt;=70,$L5&lt;=100,$L4=0),AND($H5&lt;0,$N5=0,$M5&gt;=70,$M5&lt;=100,$M4=0),AND($H5&lt;0,$O5=0,$N5&gt;=70,$N5&lt;=100,$N4=0),AND($H5&lt;0,$P5=0,$O5&gt;=70,$O5&lt;=100,$O4=0),AND($H5&lt;0,$Q5=0,$P5&gt;=70,$P5&lt;=100,$P4=0)),"Demote",
IF($H5&gt;0,"Victoire","Défaite"))),"")</f>
        <v/>
      </c>
      <c r="D5" s="7"/>
      <c r="E5" s="7"/>
      <c r="F5" s="10"/>
      <c r="G5" s="7"/>
      <c r="H5" s="12"/>
      <c r="I5" s="67"/>
      <c r="J5" s="36">
        <v>6</v>
      </c>
      <c r="K5" s="40"/>
      <c r="L5" s="44"/>
      <c r="M5" s="52"/>
      <c r="N5" s="56"/>
      <c r="O5" s="61"/>
      <c r="P5" s="48"/>
      <c r="Q5" s="65"/>
      <c r="R5" s="13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35">
      <c r="A6" s="15">
        <v>44418</v>
      </c>
      <c r="B6" s="4">
        <v>2</v>
      </c>
      <c r="C6" s="7" t="str">
        <f t="shared" si="0"/>
        <v>Victoire</v>
      </c>
      <c r="D6" s="7" t="s">
        <v>38</v>
      </c>
      <c r="E6" s="9">
        <v>4</v>
      </c>
      <c r="F6" s="10">
        <v>4</v>
      </c>
      <c r="G6" s="7">
        <v>3</v>
      </c>
      <c r="H6" s="12">
        <f t="shared" ref="H6:H37" si="1">IF(OR(AND($J6&lt;&gt;"",$J5&lt;&gt;""),AND($K6&lt;&gt;"",$K5&lt;&gt;""),AND($I6&lt;&gt;"",$I5&lt;&gt;""),AND($L6&lt;&gt;"",$L5&lt;&gt;""),AND($M6&lt;&gt;"",$M5&lt;&gt;""),AND($N6&lt;&gt;"",$N5&lt;&gt;""),AND($O6&lt;&gt;"",$O5&lt;&gt;""),AND($P6&lt;&gt;"",$P5&lt;&gt;""),AND($Q6&lt;&gt;"",$Q5&lt;&gt;"")),
IF(AND($K6=0,$J5="",$J6&gt;70),$J6-100,
IF(AND($J6=0,$I5="",$I6&gt;70),$I6-100,
IF(AND($L6=0,$K5="",$K6&gt;70),$K6-100,
IF(AND($M6=0,$L5="",$L6&gt;70),$L6-100,
IF(AND($N6=0,$M5="",$M6&gt;70),$M6-100,
IF(AND($O6=0,$N5="",$N6&gt;70),$N6-100,
IF(AND($P6=0,$O5="",$O6&gt;70),$O6-100,
IF(AND($Q6=0,$P5="",$P6&gt;70),$P6-100,
IF(AND($R6=0,$Q5="",$Q6&gt;70),$Q6-100,
IF(AND($I6=100,$J6&gt;0),$I6-$I5+$J6,
IF(AND($J6=100,$K6&gt;0),$J6-$J5+$K6,
IF(AND($K6=100,$L6&gt;0),$K6-$K5+$L6,
IF(AND($L6=100,$M6&gt;0),$L6-$L5+$M6,
IF(AND($M6=100,$N6&gt;0),$M6-$M5+$N6,
IF(AND($N6=100,$O6&gt;0),$N6-$N5+$O6,
IF(AND($O6=100,$P6&gt;0),$O6-$O5+$P6,
IF(AND($P6=100,$Q6&gt;0),$P6-$P5+$Q6,
IF(AND($J6&gt;=0,$K6="",$J5&gt;0),$J6-$J5,
IF(AND($K6&gt;=0,$L6="",$K5&gt;0),$K6-$K5,
IF(AND($L6&gt;=0,$M6="",$L5&gt;0),$L6-$L5,
IF(AND($I6&gt;=0,$J6="",$I5&gt;0),$I6-$I5,
IF(AND($M6&gt;=0,$N6="",$M5&gt;0),$M6-$M5,
IF(AND($N6&gt;=0,$O6="",$N5&gt;0),$N6-$N5,
IF(AND($O6&gt;=0,$P6="",$O5&gt;0),$O6-$O5,
IF(AND($P6&gt;=0,$Q6="",$P5&gt;0),$P6-$P5,
$Q6-$Q5)
)))))))))))))))))))))))),"")</f>
        <v>16</v>
      </c>
      <c r="I6" s="67"/>
      <c r="J6" s="31">
        <v>22</v>
      </c>
      <c r="K6" s="40"/>
      <c r="L6" s="44"/>
      <c r="M6" s="52"/>
      <c r="N6" s="56"/>
      <c r="O6" s="61"/>
      <c r="P6" s="48"/>
      <c r="Q6" s="65"/>
      <c r="R6" s="132"/>
      <c r="S6" s="6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x14ac:dyDescent="0.35">
      <c r="A7" s="15">
        <v>44418</v>
      </c>
      <c r="B7" s="4">
        <v>3</v>
      </c>
      <c r="C7" s="7" t="str">
        <f t="shared" si="0"/>
        <v>Victoire</v>
      </c>
      <c r="D7" s="7" t="s">
        <v>38</v>
      </c>
      <c r="E7" s="9">
        <v>5</v>
      </c>
      <c r="F7" s="10">
        <v>4</v>
      </c>
      <c r="G7" s="7">
        <v>4</v>
      </c>
      <c r="H7" s="12">
        <f t="shared" si="1"/>
        <v>16</v>
      </c>
      <c r="I7" s="67"/>
      <c r="J7" s="31">
        <v>38</v>
      </c>
      <c r="K7" s="40"/>
      <c r="L7" s="44"/>
      <c r="M7" s="52"/>
      <c r="N7" s="56"/>
      <c r="O7" s="61"/>
      <c r="P7" s="48"/>
      <c r="Q7" s="65"/>
      <c r="R7" s="13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x14ac:dyDescent="0.35">
      <c r="A8" s="15">
        <v>44418</v>
      </c>
      <c r="B8" s="4">
        <v>4</v>
      </c>
      <c r="C8" s="7" t="str">
        <f t="shared" si="0"/>
        <v>Victoire</v>
      </c>
      <c r="D8" s="7" t="s">
        <v>38</v>
      </c>
      <c r="E8" s="9">
        <v>8</v>
      </c>
      <c r="F8" s="10">
        <v>2</v>
      </c>
      <c r="G8" s="7">
        <v>3</v>
      </c>
      <c r="H8" s="12">
        <f t="shared" si="1"/>
        <v>16</v>
      </c>
      <c r="I8" s="67"/>
      <c r="J8" s="37">
        <v>54</v>
      </c>
      <c r="K8" s="40"/>
      <c r="L8" s="44"/>
      <c r="M8" s="52"/>
      <c r="N8" s="56"/>
      <c r="O8" s="61"/>
      <c r="P8" s="48"/>
      <c r="Q8" s="65"/>
      <c r="R8" s="13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x14ac:dyDescent="0.35">
      <c r="A9" s="15">
        <v>44418</v>
      </c>
      <c r="B9" s="4">
        <v>5</v>
      </c>
      <c r="C9" s="7" t="str">
        <f t="shared" si="0"/>
        <v>Victoire</v>
      </c>
      <c r="D9" s="7" t="s">
        <v>38</v>
      </c>
      <c r="E9" s="9">
        <v>7</v>
      </c>
      <c r="F9" s="10">
        <v>3</v>
      </c>
      <c r="G9" s="7">
        <v>9</v>
      </c>
      <c r="H9" s="12">
        <f t="shared" si="1"/>
        <v>17</v>
      </c>
      <c r="I9" s="67"/>
      <c r="J9" s="31">
        <v>71</v>
      </c>
      <c r="K9" s="40"/>
      <c r="L9" s="44"/>
      <c r="M9" s="52"/>
      <c r="N9" s="56"/>
      <c r="O9" s="61"/>
      <c r="P9" s="48"/>
      <c r="Q9" s="65"/>
      <c r="R9" s="13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x14ac:dyDescent="0.35">
      <c r="A10" s="15">
        <v>44418</v>
      </c>
      <c r="B10" s="4">
        <v>6</v>
      </c>
      <c r="C10" s="7" t="str">
        <f t="shared" si="0"/>
        <v>Victoire</v>
      </c>
      <c r="D10" s="7" t="s">
        <v>38</v>
      </c>
      <c r="E10" s="9">
        <v>4</v>
      </c>
      <c r="F10" s="10">
        <v>3</v>
      </c>
      <c r="G10" s="7">
        <v>7</v>
      </c>
      <c r="H10" s="12">
        <f t="shared" si="1"/>
        <v>16</v>
      </c>
      <c r="I10" s="67"/>
      <c r="J10" s="31">
        <v>87</v>
      </c>
      <c r="K10" s="40"/>
      <c r="L10" s="44"/>
      <c r="M10" s="52"/>
      <c r="N10" s="56"/>
      <c r="O10" s="61"/>
      <c r="P10" s="48"/>
      <c r="Q10" s="65"/>
      <c r="R10" s="13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35">
      <c r="A11" s="15">
        <v>44418</v>
      </c>
      <c r="B11" s="4">
        <v>7</v>
      </c>
      <c r="C11" s="7" t="str">
        <f t="shared" si="0"/>
        <v>Promotion</v>
      </c>
      <c r="D11" s="7" t="s">
        <v>38</v>
      </c>
      <c r="E11" s="9">
        <v>5</v>
      </c>
      <c r="F11" s="10">
        <v>1</v>
      </c>
      <c r="G11" s="7">
        <v>6</v>
      </c>
      <c r="H11" s="12">
        <f t="shared" si="1"/>
        <v>17</v>
      </c>
      <c r="I11" s="67"/>
      <c r="J11" s="31">
        <v>100</v>
      </c>
      <c r="K11" s="40">
        <v>4</v>
      </c>
      <c r="L11" s="44"/>
      <c r="M11" s="52"/>
      <c r="N11" s="56"/>
      <c r="O11" s="61"/>
      <c r="P11" s="48"/>
      <c r="Q11" s="65"/>
      <c r="R11" s="13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x14ac:dyDescent="0.35">
      <c r="A12" s="15">
        <v>44418</v>
      </c>
      <c r="B12" s="4">
        <v>8</v>
      </c>
      <c r="C12" s="7" t="str">
        <f t="shared" si="0"/>
        <v>Victoire</v>
      </c>
      <c r="D12" s="7" t="s">
        <v>38</v>
      </c>
      <c r="E12" s="9">
        <v>10</v>
      </c>
      <c r="F12" s="10">
        <v>3</v>
      </c>
      <c r="G12" s="7">
        <v>12</v>
      </c>
      <c r="H12" s="12">
        <f t="shared" si="1"/>
        <v>17</v>
      </c>
      <c r="I12" s="67"/>
      <c r="J12" s="31"/>
      <c r="K12" s="40">
        <v>21</v>
      </c>
      <c r="L12" s="44"/>
      <c r="M12" s="52"/>
      <c r="N12" s="56"/>
      <c r="O12" s="61"/>
      <c r="P12" s="48"/>
      <c r="Q12" s="65"/>
      <c r="R12" s="133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x14ac:dyDescent="0.35">
      <c r="A13" s="15">
        <v>44419</v>
      </c>
      <c r="B13" s="4">
        <v>9</v>
      </c>
      <c r="C13" s="7" t="str">
        <f t="shared" si="0"/>
        <v>Victoire</v>
      </c>
      <c r="D13" s="7" t="s">
        <v>38</v>
      </c>
      <c r="E13" s="9">
        <v>6</v>
      </c>
      <c r="F13" s="10">
        <v>5</v>
      </c>
      <c r="G13" s="7">
        <v>18</v>
      </c>
      <c r="H13" s="12">
        <f t="shared" si="1"/>
        <v>18</v>
      </c>
      <c r="I13" s="67"/>
      <c r="J13" s="31"/>
      <c r="K13" s="40">
        <v>39</v>
      </c>
      <c r="L13" s="44"/>
      <c r="M13" s="52"/>
      <c r="N13" s="56"/>
      <c r="O13" s="61"/>
      <c r="P13" s="48"/>
      <c r="Q13" s="65"/>
      <c r="R13" s="133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x14ac:dyDescent="0.35">
      <c r="A14" s="15">
        <v>44419</v>
      </c>
      <c r="B14" s="4">
        <v>10</v>
      </c>
      <c r="C14" s="7" t="str">
        <f t="shared" si="0"/>
        <v>Victoire</v>
      </c>
      <c r="D14" s="7" t="s">
        <v>38</v>
      </c>
      <c r="E14" s="9">
        <v>9</v>
      </c>
      <c r="F14" s="10">
        <v>2</v>
      </c>
      <c r="G14" s="7">
        <v>12</v>
      </c>
      <c r="H14" s="12">
        <f t="shared" si="1"/>
        <v>16</v>
      </c>
      <c r="I14" s="67"/>
      <c r="J14" s="31"/>
      <c r="K14" s="40">
        <v>55</v>
      </c>
      <c r="L14" s="44"/>
      <c r="M14" s="52"/>
      <c r="N14" s="56"/>
      <c r="O14" s="61"/>
      <c r="P14" s="48"/>
      <c r="Q14" s="65"/>
      <c r="R14" s="133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x14ac:dyDescent="0.35">
      <c r="A15" s="15">
        <v>44419</v>
      </c>
      <c r="B15" s="4">
        <v>11</v>
      </c>
      <c r="C15" s="7" t="str">
        <f t="shared" si="0"/>
        <v>Défaite</v>
      </c>
      <c r="D15" s="7" t="s">
        <v>39</v>
      </c>
      <c r="E15" s="9">
        <v>4</v>
      </c>
      <c r="F15" s="10">
        <v>4</v>
      </c>
      <c r="G15" s="7">
        <v>2</v>
      </c>
      <c r="H15" s="12">
        <f t="shared" si="1"/>
        <v>-13</v>
      </c>
      <c r="I15" s="67"/>
      <c r="J15" s="31"/>
      <c r="K15" s="40">
        <v>42</v>
      </c>
      <c r="L15" s="44"/>
      <c r="M15" s="52"/>
      <c r="N15" s="56"/>
      <c r="O15" s="61"/>
      <c r="P15" s="48"/>
      <c r="Q15" s="65"/>
      <c r="R15" s="133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x14ac:dyDescent="0.35">
      <c r="A16" s="15">
        <v>44420</v>
      </c>
      <c r="B16" s="4">
        <v>12</v>
      </c>
      <c r="C16" s="7" t="str">
        <f t="shared" si="0"/>
        <v>Victoire</v>
      </c>
      <c r="D16" s="7" t="s">
        <v>38</v>
      </c>
      <c r="E16" s="9">
        <v>0</v>
      </c>
      <c r="F16" s="10">
        <v>4</v>
      </c>
      <c r="G16" s="7">
        <v>0</v>
      </c>
      <c r="H16" s="12">
        <f t="shared" si="1"/>
        <v>17</v>
      </c>
      <c r="I16" s="67"/>
      <c r="J16" s="31"/>
      <c r="K16" s="40">
        <v>59</v>
      </c>
      <c r="L16" s="44"/>
      <c r="M16" s="52"/>
      <c r="N16" s="56"/>
      <c r="O16" s="61"/>
      <c r="P16" s="48"/>
      <c r="Q16" s="65"/>
      <c r="R16" s="133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x14ac:dyDescent="0.35">
      <c r="A17" s="15">
        <v>44420</v>
      </c>
      <c r="B17" s="4">
        <v>13</v>
      </c>
      <c r="C17" s="7" t="str">
        <f t="shared" si="0"/>
        <v>Victoire</v>
      </c>
      <c r="D17" s="7" t="s">
        <v>38</v>
      </c>
      <c r="E17" s="9">
        <v>6</v>
      </c>
      <c r="F17" s="10">
        <v>1</v>
      </c>
      <c r="G17" s="7">
        <v>5</v>
      </c>
      <c r="H17" s="12">
        <f t="shared" si="1"/>
        <v>17</v>
      </c>
      <c r="I17" s="67"/>
      <c r="J17" s="31"/>
      <c r="K17" s="40">
        <v>76</v>
      </c>
      <c r="L17" s="44"/>
      <c r="M17" s="52"/>
      <c r="N17" s="56"/>
      <c r="O17" s="61"/>
      <c r="P17" s="48"/>
      <c r="Q17" s="65"/>
      <c r="R17" s="133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x14ac:dyDescent="0.35">
      <c r="A18" s="15">
        <v>44420</v>
      </c>
      <c r="B18" s="4">
        <v>14</v>
      </c>
      <c r="C18" s="7" t="str">
        <f t="shared" si="0"/>
        <v>Défaite</v>
      </c>
      <c r="D18" s="7" t="s">
        <v>38</v>
      </c>
      <c r="E18" s="9">
        <v>0</v>
      </c>
      <c r="F18" s="10">
        <v>9</v>
      </c>
      <c r="G18" s="7">
        <v>1</v>
      </c>
      <c r="H18" s="12">
        <f t="shared" si="1"/>
        <v>-13</v>
      </c>
      <c r="I18" s="67"/>
      <c r="J18" s="31"/>
      <c r="K18" s="40">
        <v>63</v>
      </c>
      <c r="L18" s="44"/>
      <c r="M18" s="52"/>
      <c r="N18" s="56"/>
      <c r="O18" s="61"/>
      <c r="P18" s="48"/>
      <c r="Q18" s="65"/>
      <c r="R18" s="133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x14ac:dyDescent="0.35">
      <c r="A19" s="15">
        <v>44420</v>
      </c>
      <c r="B19" s="4">
        <v>15</v>
      </c>
      <c r="C19" s="7" t="str">
        <f t="shared" si="0"/>
        <v>Victoire</v>
      </c>
      <c r="D19" s="7" t="s">
        <v>70</v>
      </c>
      <c r="E19" s="9">
        <v>7</v>
      </c>
      <c r="F19" s="10">
        <v>5</v>
      </c>
      <c r="G19" s="7">
        <v>10</v>
      </c>
      <c r="H19" s="12">
        <f t="shared" si="1"/>
        <v>17</v>
      </c>
      <c r="I19" s="67"/>
      <c r="J19" s="31"/>
      <c r="K19" s="40">
        <v>80</v>
      </c>
      <c r="L19" s="44"/>
      <c r="M19" s="52"/>
      <c r="N19" s="56"/>
      <c r="O19" s="61"/>
      <c r="P19" s="48"/>
      <c r="Q19" s="65"/>
      <c r="R19" s="133"/>
      <c r="S19" s="1"/>
      <c r="T19" s="1"/>
      <c r="U19" s="1"/>
      <c r="V19" s="1"/>
      <c r="W19" s="1"/>
      <c r="X19" s="1"/>
      <c r="Y19" s="1"/>
      <c r="Z19" s="1"/>
      <c r="AA19" s="1"/>
      <c r="AB19" s="120"/>
      <c r="AC19" s="120"/>
      <c r="AD19" s="1"/>
      <c r="AE19" s="1"/>
      <c r="AF19" s="1"/>
      <c r="AG19" s="1"/>
      <c r="AH19" s="1"/>
    </row>
    <row r="20" spans="1:34" ht="21" customHeight="1" x14ac:dyDescent="0.35">
      <c r="A20" s="15">
        <v>44420</v>
      </c>
      <c r="B20" s="4">
        <v>16</v>
      </c>
      <c r="C20" s="7" t="str">
        <f t="shared" si="0"/>
        <v>Défaite</v>
      </c>
      <c r="D20" s="7" t="s">
        <v>38</v>
      </c>
      <c r="E20" s="9">
        <v>3</v>
      </c>
      <c r="F20" s="10">
        <v>6</v>
      </c>
      <c r="G20" s="7">
        <v>0</v>
      </c>
      <c r="H20" s="12">
        <f t="shared" si="1"/>
        <v>-14</v>
      </c>
      <c r="I20" s="67"/>
      <c r="J20" s="31"/>
      <c r="K20" s="40">
        <v>66</v>
      </c>
      <c r="L20" s="44"/>
      <c r="M20" s="52"/>
      <c r="N20" s="56"/>
      <c r="O20" s="61"/>
      <c r="P20" s="48"/>
      <c r="Q20" s="65"/>
      <c r="R20" s="133"/>
      <c r="S20" s="1"/>
      <c r="T20" s="128" t="s">
        <v>29</v>
      </c>
      <c r="U20" s="128"/>
      <c r="V20" s="130" t="s">
        <v>24</v>
      </c>
      <c r="W20" s="130"/>
      <c r="X20" s="122" t="s">
        <v>200</v>
      </c>
      <c r="Y20" s="122"/>
      <c r="Z20" s="143" t="s">
        <v>17</v>
      </c>
      <c r="AA20" s="143"/>
      <c r="AB20" s="1"/>
      <c r="AC20" s="1"/>
      <c r="AD20" s="1"/>
      <c r="AE20" s="1"/>
      <c r="AF20" s="1"/>
      <c r="AG20" s="1"/>
      <c r="AH20" s="1"/>
    </row>
    <row r="21" spans="1:34" ht="18.75" customHeight="1" x14ac:dyDescent="0.35">
      <c r="A21" s="15">
        <v>44421</v>
      </c>
      <c r="B21" s="4">
        <v>17</v>
      </c>
      <c r="C21" s="7" t="str">
        <f t="shared" si="0"/>
        <v>Défaite</v>
      </c>
      <c r="D21" s="7" t="s">
        <v>38</v>
      </c>
      <c r="E21" s="9">
        <v>8</v>
      </c>
      <c r="F21" s="10">
        <v>8</v>
      </c>
      <c r="G21" s="7">
        <v>6</v>
      </c>
      <c r="H21" s="12">
        <f t="shared" si="1"/>
        <v>-13</v>
      </c>
      <c r="I21" s="67"/>
      <c r="J21" s="31"/>
      <c r="K21" s="40">
        <v>53</v>
      </c>
      <c r="L21" s="44"/>
      <c r="M21" s="52"/>
      <c r="N21" s="56"/>
      <c r="O21" s="61"/>
      <c r="P21" s="48"/>
      <c r="Q21" s="65"/>
      <c r="R21" s="133"/>
      <c r="S21" s="1"/>
      <c r="T21" s="129">
        <f>COUNTIF(C5:C204,"victoire")+COUNTIF(C5:C204,"Promotion")</f>
        <v>15</v>
      </c>
      <c r="U21" s="129"/>
      <c r="V21" s="131">
        <f>COUNTIF(C5:C204,"Défaite")+COUNTIF(C5:C204,"Demote")</f>
        <v>7</v>
      </c>
      <c r="W21" s="131"/>
      <c r="X21" s="125">
        <f>(X24+X30)/X27</f>
        <v>2.2972972972972969</v>
      </c>
      <c r="Y21" s="125"/>
      <c r="Z21" s="121" t="str">
        <f>IF(Z24=Z27,"Je suis Stuck", "J'ai réussi à monter")</f>
        <v>J'ai réussi à monter</v>
      </c>
      <c r="AA21" s="121"/>
      <c r="AB21" s="1"/>
      <c r="AC21" s="1"/>
      <c r="AD21" s="1"/>
      <c r="AE21" s="1"/>
      <c r="AF21" s="1"/>
      <c r="AG21" s="1"/>
      <c r="AH21" s="1"/>
    </row>
    <row r="22" spans="1:34" ht="18.75" customHeight="1" x14ac:dyDescent="0.35">
      <c r="A22" s="15">
        <v>44421</v>
      </c>
      <c r="B22" s="4">
        <v>18</v>
      </c>
      <c r="C22" s="7" t="str">
        <f t="shared" si="0"/>
        <v>Victoire</v>
      </c>
      <c r="D22" s="7" t="s">
        <v>38</v>
      </c>
      <c r="E22" s="9">
        <v>9</v>
      </c>
      <c r="F22" s="10">
        <v>6</v>
      </c>
      <c r="G22" s="7">
        <v>14</v>
      </c>
      <c r="H22" s="12">
        <f t="shared" si="1"/>
        <v>16</v>
      </c>
      <c r="I22" s="67"/>
      <c r="J22" s="31"/>
      <c r="K22" s="40">
        <v>69</v>
      </c>
      <c r="L22" s="44"/>
      <c r="M22" s="52"/>
      <c r="N22" s="56"/>
      <c r="O22" s="61"/>
      <c r="P22" s="48"/>
      <c r="Q22" s="65"/>
      <c r="R22" s="133"/>
      <c r="S22" s="1"/>
      <c r="T22" s="129"/>
      <c r="U22" s="129"/>
      <c r="V22" s="131"/>
      <c r="W22" s="131"/>
      <c r="X22" s="125"/>
      <c r="Y22" s="125"/>
      <c r="Z22" s="121"/>
      <c r="AA22" s="121"/>
      <c r="AB22" s="18"/>
      <c r="AC22" s="18"/>
      <c r="AD22" s="1"/>
      <c r="AE22" s="1"/>
      <c r="AF22" s="1"/>
      <c r="AG22" s="1"/>
      <c r="AH22" s="1"/>
    </row>
    <row r="23" spans="1:34" x14ac:dyDescent="0.35">
      <c r="A23" s="15">
        <v>44421</v>
      </c>
      <c r="B23" s="4">
        <v>19</v>
      </c>
      <c r="C23" s="7" t="str">
        <f t="shared" si="0"/>
        <v>Victoire</v>
      </c>
      <c r="D23" s="7" t="s">
        <v>38</v>
      </c>
      <c r="E23" s="9">
        <v>6</v>
      </c>
      <c r="F23" s="10">
        <v>7</v>
      </c>
      <c r="G23" s="7">
        <v>10</v>
      </c>
      <c r="H23" s="12">
        <f t="shared" si="1"/>
        <v>16</v>
      </c>
      <c r="I23" s="67"/>
      <c r="J23" s="31"/>
      <c r="K23" s="40">
        <v>85</v>
      </c>
      <c r="L23" s="44"/>
      <c r="M23" s="52"/>
      <c r="N23" s="56"/>
      <c r="O23" s="61"/>
      <c r="P23" s="48"/>
      <c r="Q23" s="65"/>
      <c r="R23" s="133"/>
      <c r="S23" s="1"/>
      <c r="T23" s="1"/>
      <c r="U23" s="1"/>
      <c r="V23" s="1"/>
      <c r="W23" s="1"/>
      <c r="X23" s="110" t="s">
        <v>201</v>
      </c>
      <c r="Y23" s="110"/>
      <c r="Z23" s="123" t="s">
        <v>15</v>
      </c>
      <c r="AA23" s="123"/>
      <c r="AB23" s="18"/>
      <c r="AC23" s="18"/>
      <c r="AD23" s="1"/>
      <c r="AE23" s="1"/>
      <c r="AF23" s="1"/>
      <c r="AG23" s="1"/>
      <c r="AH23" s="1"/>
    </row>
    <row r="24" spans="1:34" x14ac:dyDescent="0.35">
      <c r="A24" s="15">
        <v>44422</v>
      </c>
      <c r="B24" s="4">
        <v>20</v>
      </c>
      <c r="C24" s="7" t="str">
        <f>IF($H24&lt;&gt;"",IF(OR(AND($H24&gt;0,$J24=100,$K24&gt;0),AND($H24&gt;0,$K24=100,$L24&gt;0),AND($H24&gt;0,$I24=100,$J24&gt;0),AND($H24&gt;0,$L24=100,$M24&gt;0),AND($H24&gt;0,$M24=100,$N24&gt;0),AND($H24&gt;0,$N24=100,$O24&gt;0),AND($H24&gt;0,$O24=100,$P24&gt;0),AND($H24&gt;0,$P24=100,$Q24&gt;0)),"Promotion",
  IF(OR(AND($H24&lt;0,$J24=0,I24&gt;70,I24&lt;=100,$I23=0),AND($H24&lt;0,$K24=0,$J24&gt;=70,$J24&lt;=100,$J23=0),AND($H24&lt;0,$L24=0,$K24&gt;=70,$K24&lt;=100,$K23=0),AND($H24&lt;0,$M24=0,$L24&gt;=70,$L24&lt;=100,$L23=0),AND($H24&lt;0,$N24=0,$M24&gt;=70,$M24&lt;=100,$M23=0),AND($H24&lt;0,$O24=0,$N24&gt;=70,$N24&lt;=100,$N23=0),AND($H24&lt;0,$P24=0,$O24&gt;=70,$O24&lt;=100,$O23=0),AND($H24&lt;0,$Q24=0,$P24&gt;=70,$P24&lt;=100,$P23=0)),"Demote",
IF($H24&gt;0,"Victoire","Défaite"))),"")</f>
        <v>Promotion</v>
      </c>
      <c r="D24" s="7" t="s">
        <v>38</v>
      </c>
      <c r="E24" s="9">
        <v>5</v>
      </c>
      <c r="F24" s="10">
        <v>6</v>
      </c>
      <c r="G24" s="7">
        <v>9</v>
      </c>
      <c r="H24" s="12">
        <f t="shared" si="1"/>
        <v>17</v>
      </c>
      <c r="I24" s="67"/>
      <c r="J24" s="31"/>
      <c r="K24" s="40">
        <v>100</v>
      </c>
      <c r="L24" s="44">
        <v>2</v>
      </c>
      <c r="M24" s="52"/>
      <c r="N24" s="56"/>
      <c r="O24" s="61"/>
      <c r="P24" s="48"/>
      <c r="Q24" s="65"/>
      <c r="R24" s="133"/>
      <c r="S24" s="1"/>
      <c r="T24" s="1"/>
      <c r="U24" s="1"/>
      <c r="V24" s="1"/>
      <c r="W24" s="1"/>
      <c r="X24" s="126">
        <f>AVERAGE(E6:E204)</f>
        <v>5.3181818181818183</v>
      </c>
      <c r="Y24" s="126"/>
      <c r="Z24" s="124">
        <f>COUNTIF(C5:C204,"Promotion")</f>
        <v>2</v>
      </c>
      <c r="AA24" s="124"/>
      <c r="AB24" s="1"/>
      <c r="AC24" s="1"/>
      <c r="AD24" s="1"/>
      <c r="AE24" s="1"/>
      <c r="AF24" s="1"/>
      <c r="AG24" s="1"/>
      <c r="AH24" s="1"/>
    </row>
    <row r="25" spans="1:34" x14ac:dyDescent="0.35">
      <c r="A25" s="15">
        <v>44422</v>
      </c>
      <c r="B25" s="4">
        <v>21</v>
      </c>
      <c r="C25" s="7" t="str">
        <f t="shared" ref="C25:C88" si="2">IF($H25&lt;&gt;"",IF(OR(AND($H25&gt;0,$J25=100,$K25&gt;0),AND($H25&gt;0,$K25=100,$L25&gt;0),AND($H25&gt;0,$I25=100,$J25&gt;0),AND($H25&gt;0,$L25=100,$M25&gt;0),AND($H25&gt;0,$M25=100,$N25&gt;0),AND($H25&gt;0,$N25=100,$O25&gt;0),AND($H25&gt;0,$O25=100,$P25&gt;0),AND($H25&gt;0,$P25=100,$Q25&gt;0)),"Promotion",
  IF(OR(AND($H25&lt;0,$J25=0,I25&gt;70,I25&lt;=100,$I24=0),AND($H25&lt;0,$K25=0,$J25&gt;=70,$J25&lt;=100,$J24=0),AND($H25&lt;0,$L25=0,$K25&gt;=70,$K25&lt;=100,$K24=0),AND($H25&lt;0,$M25=0,$L25&gt;=70,$L25&lt;=100,$L24=0),AND($H25&lt;0,$N25=0,$M25&gt;=70,$M25&lt;=100,$M24=0),AND($H25&lt;0,$O25=0,$N25&gt;=70,$N25&lt;=100,$N24=0),AND($H25&lt;0,$P25=0,$O25&gt;=70,$O25&lt;=100,$O24=0),AND($H25&lt;0,$Q25=0,$P25&gt;=70,$P25&lt;=100,$P24=0)),"Demote",
IF($H25&gt;0,"Victoire","Défaite"))),"")</f>
        <v>Défaite</v>
      </c>
      <c r="D25" s="7" t="s">
        <v>38</v>
      </c>
      <c r="E25" s="9">
        <v>5</v>
      </c>
      <c r="F25" s="10">
        <v>11</v>
      </c>
      <c r="G25" s="7">
        <v>1</v>
      </c>
      <c r="H25" s="12">
        <f t="shared" si="1"/>
        <v>-2</v>
      </c>
      <c r="I25" s="67"/>
      <c r="J25" s="31"/>
      <c r="K25" s="40"/>
      <c r="L25" s="44">
        <v>0</v>
      </c>
      <c r="M25" s="52"/>
      <c r="N25" s="56"/>
      <c r="O25" s="61"/>
      <c r="P25" s="48"/>
      <c r="Q25" s="65"/>
      <c r="R25" s="133"/>
      <c r="S25" s="1"/>
      <c r="T25" s="1"/>
      <c r="U25" s="1"/>
      <c r="V25" s="1"/>
      <c r="W25" s="1"/>
      <c r="X25" s="126"/>
      <c r="Y25" s="126"/>
      <c r="Z25" s="124"/>
      <c r="AA25" s="124"/>
      <c r="AB25" s="1"/>
      <c r="AC25" s="1"/>
      <c r="AD25" s="1"/>
      <c r="AE25" s="1"/>
      <c r="AF25" s="1"/>
      <c r="AG25" s="1"/>
      <c r="AH25" s="1"/>
    </row>
    <row r="26" spans="1:34" x14ac:dyDescent="0.35">
      <c r="A26" s="15">
        <v>44422</v>
      </c>
      <c r="B26" s="4">
        <v>22</v>
      </c>
      <c r="C26" s="7" t="str">
        <f t="shared" si="2"/>
        <v>Demote</v>
      </c>
      <c r="D26" s="7" t="s">
        <v>194</v>
      </c>
      <c r="E26" s="9">
        <v>1</v>
      </c>
      <c r="F26" s="10">
        <v>7</v>
      </c>
      <c r="G26" s="7">
        <v>1</v>
      </c>
      <c r="H26" s="12">
        <f t="shared" si="1"/>
        <v>-25</v>
      </c>
      <c r="I26" s="67"/>
      <c r="J26" s="31"/>
      <c r="K26" s="40">
        <v>75</v>
      </c>
      <c r="L26" s="44">
        <v>0</v>
      </c>
      <c r="M26" s="52"/>
      <c r="N26" s="56"/>
      <c r="O26" s="61"/>
      <c r="P26" s="48"/>
      <c r="Q26" s="65"/>
      <c r="R26" s="133"/>
      <c r="S26" s="1"/>
      <c r="T26" s="1"/>
      <c r="U26" s="1"/>
      <c r="V26" s="1"/>
      <c r="W26" s="1"/>
      <c r="X26" s="110" t="s">
        <v>202</v>
      </c>
      <c r="Y26" s="110"/>
      <c r="Z26" s="149" t="s">
        <v>16</v>
      </c>
      <c r="AA26" s="149"/>
      <c r="AB26" s="1"/>
      <c r="AC26" s="1"/>
      <c r="AD26" s="1"/>
      <c r="AE26" s="1"/>
      <c r="AF26" s="1"/>
      <c r="AG26" s="1"/>
      <c r="AH26" s="1"/>
    </row>
    <row r="27" spans="1:34" x14ac:dyDescent="0.35">
      <c r="A27" s="15">
        <v>44422</v>
      </c>
      <c r="B27" s="4">
        <v>23</v>
      </c>
      <c r="C27" s="7" t="str">
        <f t="shared" si="2"/>
        <v>Défaite</v>
      </c>
      <c r="D27" s="7" t="s">
        <v>38</v>
      </c>
      <c r="E27" s="9">
        <v>5</v>
      </c>
      <c r="F27" s="10">
        <v>10</v>
      </c>
      <c r="G27" s="7">
        <v>5</v>
      </c>
      <c r="H27" s="12">
        <f t="shared" si="1"/>
        <v>-14</v>
      </c>
      <c r="I27" s="67"/>
      <c r="J27" s="31"/>
      <c r="K27" s="40">
        <v>61</v>
      </c>
      <c r="L27" s="44"/>
      <c r="M27" s="52"/>
      <c r="N27" s="56"/>
      <c r="O27" s="61"/>
      <c r="P27" s="48"/>
      <c r="Q27" s="65"/>
      <c r="R27" s="133"/>
      <c r="S27" s="1"/>
      <c r="T27" s="1"/>
      <c r="U27" s="1"/>
      <c r="V27" s="1"/>
      <c r="W27" s="1"/>
      <c r="X27" s="126">
        <f>AVERAGE(F6:F204)</f>
        <v>5.0454545454545459</v>
      </c>
      <c r="Y27" s="126"/>
      <c r="Z27" s="142">
        <f>COUNTIF(C5:C204,"Demote")</f>
        <v>1</v>
      </c>
      <c r="AA27" s="142"/>
      <c r="AB27" s="1"/>
      <c r="AC27" s="1"/>
      <c r="AD27" s="1"/>
      <c r="AE27" s="1"/>
      <c r="AF27" s="1"/>
      <c r="AG27" s="1"/>
      <c r="AH27" s="1"/>
    </row>
    <row r="28" spans="1:34" x14ac:dyDescent="0.35">
      <c r="A28" s="15"/>
      <c r="B28" s="4">
        <v>24</v>
      </c>
      <c r="C28" s="7"/>
      <c r="D28" s="7"/>
      <c r="E28" s="9"/>
      <c r="F28" s="10"/>
      <c r="G28" s="7"/>
      <c r="H28" s="12"/>
      <c r="I28" s="67"/>
      <c r="J28" s="31"/>
      <c r="K28" s="40"/>
      <c r="L28" s="44"/>
      <c r="M28" s="52"/>
      <c r="N28" s="56"/>
      <c r="O28" s="61"/>
      <c r="P28" s="48"/>
      <c r="Q28" s="65"/>
      <c r="R28" s="1"/>
      <c r="S28" s="1"/>
      <c r="T28" s="1"/>
      <c r="U28" s="1"/>
      <c r="V28" s="1"/>
      <c r="W28" s="1"/>
      <c r="X28" s="126"/>
      <c r="Y28" s="126"/>
      <c r="Z28" s="142"/>
      <c r="AA28" s="142"/>
      <c r="AB28" s="1"/>
      <c r="AC28" s="16"/>
      <c r="AD28" s="16"/>
      <c r="AE28" s="1"/>
      <c r="AF28" s="1"/>
      <c r="AG28" s="1"/>
      <c r="AH28" s="1"/>
    </row>
    <row r="29" spans="1:34" x14ac:dyDescent="0.35">
      <c r="A29" s="15"/>
      <c r="B29" s="4">
        <v>25</v>
      </c>
      <c r="C29" s="7"/>
      <c r="D29" s="7"/>
      <c r="E29" s="9"/>
      <c r="F29" s="10"/>
      <c r="G29" s="7"/>
      <c r="H29" s="12"/>
      <c r="I29" s="67"/>
      <c r="J29" s="31"/>
      <c r="K29" s="40"/>
      <c r="L29" s="44"/>
      <c r="M29" s="52"/>
      <c r="N29" s="56"/>
      <c r="O29" s="61"/>
      <c r="P29" s="48"/>
      <c r="Q29" s="65"/>
      <c r="R29" s="1"/>
      <c r="S29" s="1"/>
      <c r="T29" s="1"/>
      <c r="U29" s="1"/>
      <c r="V29" s="1"/>
      <c r="W29" s="1"/>
      <c r="X29" s="110" t="s">
        <v>203</v>
      </c>
      <c r="Y29" s="110"/>
      <c r="Z29" s="144" t="s">
        <v>21</v>
      </c>
      <c r="AA29" s="144"/>
      <c r="AB29" s="134"/>
      <c r="AC29" s="134"/>
      <c r="AD29" s="1"/>
      <c r="AE29" s="1"/>
      <c r="AF29" s="1"/>
      <c r="AG29" s="1"/>
      <c r="AH29" s="1"/>
    </row>
    <row r="30" spans="1:34" x14ac:dyDescent="0.35">
      <c r="A30" s="15"/>
      <c r="B30" s="4">
        <v>26</v>
      </c>
      <c r="C30" s="7" t="str">
        <f t="shared" si="2"/>
        <v/>
      </c>
      <c r="D30" s="7"/>
      <c r="E30" s="9"/>
      <c r="F30" s="10"/>
      <c r="G30" s="7"/>
      <c r="H30" s="12" t="str">
        <f t="shared" si="1"/>
        <v/>
      </c>
      <c r="I30" s="67"/>
      <c r="J30" s="31"/>
      <c r="K30" s="40"/>
      <c r="L30" s="44"/>
      <c r="M30" s="52"/>
      <c r="N30" s="56"/>
      <c r="O30" s="61"/>
      <c r="P30" s="48"/>
      <c r="Q30" s="65"/>
      <c r="R30" s="1"/>
      <c r="S30" s="1"/>
      <c r="T30" s="1"/>
      <c r="U30" s="1"/>
      <c r="V30" s="1"/>
      <c r="W30" s="1"/>
      <c r="X30" s="126">
        <f>AVERAGE(G6:G204)</f>
        <v>6.2727272727272725</v>
      </c>
      <c r="Y30" s="126"/>
      <c r="Z30" s="145">
        <f ca="1">_xlfn.DAYS(TODAY(),'Jours où j''ai joué'!B3)</f>
        <v>6</v>
      </c>
      <c r="AA30" s="145"/>
      <c r="AB30" s="134"/>
      <c r="AC30" s="134"/>
      <c r="AD30" s="1"/>
      <c r="AE30" s="1"/>
      <c r="AF30" s="1"/>
      <c r="AG30" s="1"/>
      <c r="AH30" s="1"/>
    </row>
    <row r="31" spans="1:34" x14ac:dyDescent="0.35">
      <c r="A31" s="15"/>
      <c r="B31" s="4">
        <v>27</v>
      </c>
      <c r="C31" s="7" t="str">
        <f t="shared" si="2"/>
        <v/>
      </c>
      <c r="D31" s="7"/>
      <c r="E31" s="9"/>
      <c r="F31" s="10"/>
      <c r="G31" s="7"/>
      <c r="H31" s="12" t="str">
        <f t="shared" si="1"/>
        <v/>
      </c>
      <c r="I31" s="67"/>
      <c r="J31" s="31"/>
      <c r="K31" s="40"/>
      <c r="L31" s="44"/>
      <c r="M31" s="52"/>
      <c r="N31" s="56"/>
      <c r="O31" s="61"/>
      <c r="P31" s="48"/>
      <c r="Q31" s="65"/>
      <c r="R31" s="1"/>
      <c r="S31" s="1"/>
      <c r="T31" s="151" t="s">
        <v>192</v>
      </c>
      <c r="U31" s="151"/>
      <c r="V31" s="154" t="s">
        <v>193</v>
      </c>
      <c r="W31" s="154"/>
      <c r="X31" s="126"/>
      <c r="Y31" s="126"/>
      <c r="Z31" s="145"/>
      <c r="AA31" s="145"/>
      <c r="AB31" s="134"/>
      <c r="AC31" s="134"/>
      <c r="AD31" s="1"/>
      <c r="AE31" s="1"/>
      <c r="AF31" s="1"/>
      <c r="AG31" s="1"/>
      <c r="AH31" s="1"/>
    </row>
    <row r="32" spans="1:34" ht="23.25" x14ac:dyDescent="0.35">
      <c r="A32" s="15"/>
      <c r="B32" s="4">
        <v>28</v>
      </c>
      <c r="C32" s="7" t="str">
        <f t="shared" si="2"/>
        <v/>
      </c>
      <c r="D32" s="7"/>
      <c r="E32" s="9"/>
      <c r="F32" s="10"/>
      <c r="G32" s="7"/>
      <c r="H32" s="12" t="str">
        <f t="shared" si="1"/>
        <v/>
      </c>
      <c r="I32" s="67"/>
      <c r="J32" s="31"/>
      <c r="K32" s="40"/>
      <c r="L32" s="44"/>
      <c r="M32" s="52"/>
      <c r="N32" s="56"/>
      <c r="O32" s="61"/>
      <c r="P32" s="48"/>
      <c r="Q32" s="65"/>
      <c r="R32" s="1"/>
      <c r="S32" s="88" t="s">
        <v>195</v>
      </c>
      <c r="T32" s="153" t="s">
        <v>38</v>
      </c>
      <c r="U32" s="153"/>
      <c r="V32" s="153"/>
      <c r="W32" s="153"/>
      <c r="X32" s="1"/>
      <c r="Y32" s="1"/>
      <c r="Z32" s="139" t="s">
        <v>34</v>
      </c>
      <c r="AA32" s="139"/>
      <c r="AB32" s="141" t="s">
        <v>35</v>
      </c>
      <c r="AC32" s="1"/>
      <c r="AD32" s="1"/>
      <c r="AE32" s="1"/>
      <c r="AF32" s="1"/>
      <c r="AG32" s="1"/>
      <c r="AH32" s="1"/>
    </row>
    <row r="33" spans="1:34" ht="21" customHeight="1" x14ac:dyDescent="0.35">
      <c r="A33" s="15"/>
      <c r="B33" s="72">
        <v>29</v>
      </c>
      <c r="C33" s="7" t="str">
        <f t="shared" si="2"/>
        <v/>
      </c>
      <c r="D33" s="7"/>
      <c r="E33" s="9"/>
      <c r="F33" s="10"/>
      <c r="G33" s="7"/>
      <c r="H33" s="12" t="str">
        <f t="shared" si="1"/>
        <v/>
      </c>
      <c r="I33" s="67"/>
      <c r="J33" s="31"/>
      <c r="K33" s="40"/>
      <c r="L33" s="44"/>
      <c r="M33" s="52"/>
      <c r="N33" s="56"/>
      <c r="O33" s="61"/>
      <c r="P33" s="48"/>
      <c r="Q33" s="65"/>
      <c r="R33" s="1"/>
      <c r="S33" s="1"/>
      <c r="T33" s="150">
        <f>COUNTIFS(C5:C204,"victoire",D5:D204,T32)+COUNTIFS(C5:C204,"Promotion",D5:D204,T32)</f>
        <v>14</v>
      </c>
      <c r="U33" s="150"/>
      <c r="V33" s="152">
        <f>COUNTIFS(C5:C204,"Défaite",D5:D204,T32)+COUNTIFS(C5:C204,"Demote",D5:D204,T32)</f>
        <v>5</v>
      </c>
      <c r="W33" s="152"/>
      <c r="X33" s="1"/>
      <c r="Y33" s="1"/>
      <c r="Z33" s="140">
        <f>SUMPRODUCT('Jours où j''ai joué'!C1:C1000)</f>
        <v>5</v>
      </c>
      <c r="AA33" s="140"/>
      <c r="AB33" s="141"/>
      <c r="AC33" s="1"/>
      <c r="AD33" s="1"/>
      <c r="AE33" s="1"/>
      <c r="AF33" s="1"/>
      <c r="AG33" s="1"/>
      <c r="AH33" s="1"/>
    </row>
    <row r="34" spans="1:34" x14ac:dyDescent="0.35">
      <c r="A34" s="15"/>
      <c r="B34" s="4">
        <v>30</v>
      </c>
      <c r="C34" s="7" t="str">
        <f t="shared" si="2"/>
        <v/>
      </c>
      <c r="D34" s="7"/>
      <c r="E34" s="9"/>
      <c r="F34" s="10"/>
      <c r="G34" s="7"/>
      <c r="H34" s="12" t="str">
        <f t="shared" si="1"/>
        <v/>
      </c>
      <c r="I34" s="67"/>
      <c r="J34" s="31"/>
      <c r="K34" s="40"/>
      <c r="L34" s="44"/>
      <c r="M34" s="52"/>
      <c r="N34" s="56"/>
      <c r="O34" s="61"/>
      <c r="P34" s="48"/>
      <c r="Q34" s="65"/>
      <c r="R34" s="1"/>
      <c r="S34" s="1"/>
      <c r="T34" s="150"/>
      <c r="U34" s="150"/>
      <c r="V34" s="152"/>
      <c r="W34" s="152"/>
      <c r="X34" s="1"/>
      <c r="Y34" s="1"/>
      <c r="Z34" s="140"/>
      <c r="AA34" s="140"/>
      <c r="AB34" s="141"/>
      <c r="AC34" s="1"/>
      <c r="AD34" s="1"/>
      <c r="AE34" s="1"/>
      <c r="AF34" s="1"/>
      <c r="AG34" s="1"/>
      <c r="AH34" s="1"/>
    </row>
    <row r="35" spans="1:34" x14ac:dyDescent="0.35">
      <c r="A35" s="15"/>
      <c r="B35" s="4">
        <v>31</v>
      </c>
      <c r="C35" s="7" t="str">
        <f t="shared" si="2"/>
        <v/>
      </c>
      <c r="D35" s="7"/>
      <c r="E35" s="9"/>
      <c r="F35" s="10"/>
      <c r="G35" s="7"/>
      <c r="H35" s="12" t="str">
        <f t="shared" si="1"/>
        <v/>
      </c>
      <c r="I35" s="67"/>
      <c r="J35" s="31"/>
      <c r="K35" s="40"/>
      <c r="L35" s="44"/>
      <c r="M35" s="52"/>
      <c r="N35" s="56"/>
      <c r="O35" s="61"/>
      <c r="P35" s="48"/>
      <c r="Q35" s="65"/>
      <c r="R35" s="1"/>
      <c r="S35" s="1"/>
      <c r="T35" s="105" t="s">
        <v>13</v>
      </c>
      <c r="U35" s="101">
        <f>(W35+W36)/U36</f>
        <v>2.4210526315789473</v>
      </c>
      <c r="V35" s="103" t="s">
        <v>198</v>
      </c>
      <c r="W35" s="102">
        <f>AVERAGEIFS($E$5:$E$204,$D$5:$D$204,T$32)</f>
        <v>5.5263157894736841</v>
      </c>
      <c r="X35" s="1"/>
      <c r="Y35" s="1"/>
      <c r="AA35" s="69"/>
      <c r="AB35" s="70"/>
      <c r="AC35" s="1"/>
      <c r="AD35" s="1"/>
      <c r="AE35" s="1"/>
      <c r="AF35" s="1"/>
      <c r="AG35" s="1"/>
      <c r="AH35" s="1"/>
    </row>
    <row r="36" spans="1:34" x14ac:dyDescent="0.35">
      <c r="A36" s="15"/>
      <c r="B36" s="4">
        <v>32</v>
      </c>
      <c r="C36" s="7" t="str">
        <f t="shared" si="2"/>
        <v/>
      </c>
      <c r="D36" s="7"/>
      <c r="E36" s="9"/>
      <c r="F36" s="10"/>
      <c r="G36" s="7"/>
      <c r="H36" s="12" t="str">
        <f t="shared" si="1"/>
        <v/>
      </c>
      <c r="I36" s="67"/>
      <c r="J36" s="31"/>
      <c r="K36" s="40"/>
      <c r="L36" s="44"/>
      <c r="M36" s="52"/>
      <c r="N36" s="56"/>
      <c r="O36" s="61"/>
      <c r="P36" s="48"/>
      <c r="Q36" s="65"/>
      <c r="R36" s="1"/>
      <c r="S36" s="1"/>
      <c r="T36" s="104" t="s">
        <v>199</v>
      </c>
      <c r="U36" s="102">
        <f>AVERAGEIFS($F$5:$F$204,$D$5:$D$204,T$32)</f>
        <v>5</v>
      </c>
      <c r="V36" s="104" t="s">
        <v>14</v>
      </c>
      <c r="W36" s="102">
        <f>AVERAGEIFS($G$5:$G$204,$D$5:$D$204,T$32)</f>
        <v>6.5789473684210522</v>
      </c>
      <c r="X36" s="1"/>
      <c r="Y36" s="1"/>
      <c r="Z36" s="1"/>
      <c r="AA36" s="71"/>
      <c r="AB36" s="70"/>
      <c r="AC36" s="1"/>
      <c r="AD36" s="1"/>
      <c r="AE36" s="1"/>
      <c r="AF36" s="1"/>
      <c r="AG36" s="1"/>
      <c r="AH36" s="1"/>
    </row>
    <row r="37" spans="1:34" x14ac:dyDescent="0.35">
      <c r="A37" s="15"/>
      <c r="B37" s="4">
        <v>33</v>
      </c>
      <c r="C37" s="7" t="str">
        <f t="shared" si="2"/>
        <v/>
      </c>
      <c r="D37" s="7"/>
      <c r="E37" s="9"/>
      <c r="F37" s="10"/>
      <c r="G37" s="7"/>
      <c r="H37" s="12" t="str">
        <f t="shared" si="1"/>
        <v/>
      </c>
      <c r="I37" s="67"/>
      <c r="J37" s="31"/>
      <c r="K37" s="40"/>
      <c r="L37" s="44"/>
      <c r="M37" s="52"/>
      <c r="N37" s="56"/>
      <c r="O37" s="61"/>
      <c r="P37" s="48"/>
      <c r="Q37" s="65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x14ac:dyDescent="0.35">
      <c r="A38" s="15"/>
      <c r="B38" s="4">
        <v>34</v>
      </c>
      <c r="C38" s="7" t="str">
        <f t="shared" si="2"/>
        <v/>
      </c>
      <c r="D38" s="7"/>
      <c r="E38" s="9"/>
      <c r="F38" s="10"/>
      <c r="G38" s="7"/>
      <c r="H38" s="12" t="str">
        <f>IF(OR(AND($J38&lt;&gt;"",$J37&lt;&gt;""),AND($K38&lt;&gt;"",$K37&lt;&gt;""),AND($I38&lt;&gt;"",$I37&lt;&gt;""),AND($L38&lt;&gt;"",$L37&lt;&gt;""),AND($M38&lt;&gt;"",$M37&lt;&gt;""),AND($N38&lt;&gt;"",$N37&lt;&gt;""),AND($O38&lt;&gt;"",$O37&lt;&gt;""),AND($P38&lt;&gt;"",$P37&lt;&gt;""),AND($Q38&lt;&gt;"",$Q37&lt;&gt;"")),
IF(AND($K38=0,$J37="",$J38&gt;70),$J38-100,
IF(AND($J38=0,$I37="",$I38&gt;70),$I38-100,
IF(AND($L38=0,$K37="",$K38&gt;70),$K38-100,
IF(AND($M38=0,$L37="",$L38&gt;70),$L38-100,
IF(AND($N38=0,$M37="",$M38&gt;70),$M38-100,
IF(AND($O38=0,$N37="",$N38&gt;70),$N38-100,
IF(AND($P38=0,$O37="",$O38&gt;70),$O38-100,
IF(AND($Q38=0,$P37="",$P38&gt;70),$P38-100,
IF(AND($R38=0,$Q37="",$Q38&gt;70),$Q38-100,
IF(AND($I38=100,$J38&gt;0),$I38-$I37+$J38,
IF(AND($J38=100,$K38&gt;0),$J38-$J37+$K38,
IF(AND($K38=100,$L38&gt;0),$K38-$K37+$L38,
IF(AND($L38=100,$M38&gt;0),$L38-$L37+$M38,
IF(AND($M38=100,$N38&gt;0),$M38-$M37+$N38,
IF(AND($N38=100,$O38&gt;0),$N38-$N37+$O38,
IF(AND($O38=100,$P38&gt;0),$O38-$O37+$P38,
IF(AND($P38=100,$Q38&gt;0),$P38-$P37+$Q38,
IF(AND($J38&gt;=0,$K38="",$J37&gt;0),$J38-$J37,
IF(AND($K38&gt;=0,$L38="",$K37&gt;0),$K38-$K37,
IF(AND($L38&gt;=0,$M38="",$L37&gt;0),$L38-$L37,
IF(AND($I38&gt;=0,$J38="",$I37&gt;0),$I38-$I37,
IF(AND($M38&gt;=0,$N38="",$M37&gt;0),$M38-$M37,
IF(AND($N38&gt;=0,$O38="",$N37&gt;0),$N38-$N37,
IF(AND($O38&gt;=0,$P38="",$O37&gt;0),$O38-$O37,
IF(AND($P38&gt;=0,$Q38="",$P37&gt;0),$P38-$P37,
$Q38-$Q37)
)))))))))))))))))))))))),"")</f>
        <v/>
      </c>
      <c r="I38" s="67"/>
      <c r="J38" s="31"/>
      <c r="K38" s="40"/>
      <c r="L38" s="44"/>
      <c r="M38" s="52"/>
      <c r="N38" s="56"/>
      <c r="O38" s="61"/>
      <c r="P38" s="48"/>
      <c r="Q38" s="65"/>
      <c r="R38" s="1"/>
      <c r="S38" s="83"/>
      <c r="T38" s="135" t="s">
        <v>30</v>
      </c>
      <c r="U38" s="136"/>
      <c r="V38" s="137" t="s">
        <v>19</v>
      </c>
      <c r="W38" s="135"/>
      <c r="X38" s="138" t="str">
        <f>T32&amp;" à été joué … fois le "</f>
        <v xml:space="preserve">yorick à été joué … fois le </v>
      </c>
      <c r="Y38" s="138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23.25" x14ac:dyDescent="0.35">
      <c r="A39" s="15"/>
      <c r="B39" s="4">
        <v>35</v>
      </c>
      <c r="C39" s="7" t="str">
        <f t="shared" si="2"/>
        <v/>
      </c>
      <c r="D39" s="7"/>
      <c r="E39" s="9"/>
      <c r="F39" s="10"/>
      <c r="G39" s="7"/>
      <c r="H39" s="12" t="str">
        <f t="shared" ref="H39:H102" si="3">IF(OR(AND($J39&lt;&gt;"",$J38&lt;&gt;""),AND($K39&lt;&gt;"",$K38&lt;&gt;""),AND($I39&lt;&gt;"",$I38&lt;&gt;""),AND($L39&lt;&gt;"",$L38&lt;&gt;""),AND($M39&lt;&gt;"",$M38&lt;&gt;""),AND($N39&lt;&gt;"",$N38&lt;&gt;""),AND($O39&lt;&gt;"",$O38&lt;&gt;""),AND($P39&lt;&gt;"",$P38&lt;&gt;""),AND($Q39&lt;&gt;"",$Q38&lt;&gt;"")),
IF(AND($K39=0,$J38="",$J39&gt;70),$J39-100,
IF(AND($J39=0,$I38="",$I39&gt;70),$I39-100,
IF(AND($L39=0,$K38="",$K39&gt;70),$K39-100,
IF(AND($M39=0,$L38="",$L39&gt;70),$L39-100,
IF(AND($N39=0,$M38="",$M39&gt;70),$M39-100,
IF(AND($O39=0,$N38="",$N39&gt;70),$N39-100,
IF(AND($P39=0,$O38="",$O39&gt;70),$O39-100,
IF(AND($Q39=0,$P38="",$P39&gt;70),$P39-100,
IF(AND($R39=0,$Q38="",$Q39&gt;70),$Q39-100,
IF(AND($I39=100,$J39&gt;0),$I39-$I38+$J39,
IF(AND($J39=100,$K39&gt;0),$J39-$J38+$K39,
IF(AND($K39=100,$L39&gt;0),$K39-$K38+$L39,
IF(AND($L39=100,$M39&gt;0),$L39-$L38+$M39,
IF(AND($M39=100,$N39&gt;0),$M39-$M38+$N39,
IF(AND($N39=100,$O39&gt;0),$N39-$N38+$O39,
IF(AND($O39=100,$P39&gt;0),$O39-$O38+$P39,
IF(AND($P39=100,$Q39&gt;0),$P39-$P38+$Q39,
IF(AND($J39&gt;=0,$K39="",$J38&gt;0),$J39-$J38,
IF(AND($K39&gt;=0,$L39="",$K38&gt;0),$K39-$K38,
IF(AND($L39&gt;=0,$M39="",$L38&gt;0),$L39-$L38,
IF(AND($I39&gt;=0,$J39="",$I38&gt;0),$I39-$I38,
IF(AND($M39&gt;=0,$N39="",$M38&gt;0),$M39-$M38,
IF(AND($N39&gt;=0,$O39="",$N38&gt;0),$N39-$N38,
IF(AND($O39&gt;=0,$P39="",$O38&gt;0),$O39-$O38,
IF(AND($P39&gt;=0,$Q39="",$P38&gt;0),$P39-$P38,
$Q39-$Q38)
)))))))))))))))))))))))),"")</f>
        <v/>
      </c>
      <c r="I39" s="67"/>
      <c r="J39" s="31"/>
      <c r="K39" s="40"/>
      <c r="L39" s="44"/>
      <c r="M39" s="52"/>
      <c r="N39" s="56"/>
      <c r="O39" s="61"/>
      <c r="P39" s="48"/>
      <c r="Q39" s="65"/>
      <c r="R39" s="1"/>
      <c r="S39" s="19" t="s">
        <v>23</v>
      </c>
      <c r="T39" s="109">
        <v>44422</v>
      </c>
      <c r="U39" s="109"/>
      <c r="V39" s="109"/>
      <c r="W39" s="109"/>
      <c r="X39" s="109"/>
      <c r="Y39" s="109"/>
      <c r="Z39" s="1"/>
      <c r="AA39" s="1"/>
      <c r="AB39" s="1"/>
      <c r="AC39" s="1"/>
      <c r="AD39" s="1"/>
      <c r="AE39" s="1"/>
      <c r="AF39" s="1"/>
      <c r="AG39" s="1"/>
      <c r="AH39" s="1"/>
    </row>
    <row r="40" spans="1:34" x14ac:dyDescent="0.35">
      <c r="A40" s="15"/>
      <c r="B40" s="4">
        <v>36</v>
      </c>
      <c r="C40" s="7" t="str">
        <f t="shared" si="2"/>
        <v/>
      </c>
      <c r="D40" s="7"/>
      <c r="E40" s="9"/>
      <c r="F40" s="10"/>
      <c r="G40" s="7"/>
      <c r="H40" s="12" t="str">
        <f t="shared" si="3"/>
        <v/>
      </c>
      <c r="I40" s="67"/>
      <c r="J40" s="31"/>
      <c r="K40" s="40"/>
      <c r="L40" s="44"/>
      <c r="M40" s="52"/>
      <c r="N40" s="56"/>
      <c r="O40" s="61"/>
      <c r="P40" s="48"/>
      <c r="Q40" s="65"/>
      <c r="R40" s="1"/>
      <c r="S40" s="83"/>
      <c r="T40" s="117" t="str">
        <f>SUMIF(A5:A204,T39,H5:H204)&amp;" LP"</f>
        <v>-24 LP</v>
      </c>
      <c r="U40" s="118"/>
      <c r="V40" s="119" t="str">
        <f>COUNTIF($A$5:$A$204,$T$39)&amp;" games"</f>
        <v>4 games</v>
      </c>
      <c r="W40" s="118"/>
      <c r="X40" s="113" t="str">
        <f>SUMPRODUCT((A5:A204=T39)*(D5:D204=T32))&amp;" fois"</f>
        <v>3 fois</v>
      </c>
      <c r="Y40" s="114"/>
      <c r="Z40" s="1"/>
      <c r="AA40" s="1"/>
      <c r="AB40" s="1"/>
      <c r="AC40" s="1"/>
      <c r="AD40" s="1"/>
      <c r="AE40" s="1"/>
      <c r="AF40" s="1"/>
      <c r="AG40" s="1"/>
      <c r="AH40" s="1"/>
    </row>
    <row r="41" spans="1:34" x14ac:dyDescent="0.35">
      <c r="A41" s="15"/>
      <c r="B41" s="4">
        <v>37</v>
      </c>
      <c r="C41" s="7" t="str">
        <f t="shared" si="2"/>
        <v/>
      </c>
      <c r="D41" s="7"/>
      <c r="E41" s="9"/>
      <c r="F41" s="10"/>
      <c r="G41" s="7"/>
      <c r="H41" s="12" t="str">
        <f t="shared" si="3"/>
        <v/>
      </c>
      <c r="I41" s="67"/>
      <c r="J41" s="31"/>
      <c r="K41" s="40"/>
      <c r="L41" s="44"/>
      <c r="M41" s="52"/>
      <c r="N41" s="56"/>
      <c r="O41" s="61"/>
      <c r="P41" s="48"/>
      <c r="Q41" s="65"/>
      <c r="R41" s="1"/>
      <c r="S41" s="83"/>
      <c r="T41" s="97"/>
      <c r="U41" s="97"/>
      <c r="V41" s="74" t="s">
        <v>25</v>
      </c>
      <c r="W41" s="73" t="s">
        <v>26</v>
      </c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x14ac:dyDescent="0.35">
      <c r="A42" s="15"/>
      <c r="B42" s="4">
        <v>38</v>
      </c>
      <c r="C42" s="7" t="str">
        <f t="shared" si="2"/>
        <v/>
      </c>
      <c r="D42" s="7"/>
      <c r="E42" s="9"/>
      <c r="F42" s="10"/>
      <c r="G42" s="7"/>
      <c r="H42" s="12" t="str">
        <f t="shared" si="3"/>
        <v/>
      </c>
      <c r="I42" s="67"/>
      <c r="J42" s="31"/>
      <c r="K42" s="40"/>
      <c r="L42" s="44"/>
      <c r="M42" s="52"/>
      <c r="N42" s="56"/>
      <c r="O42" s="61"/>
      <c r="P42" s="48"/>
      <c r="Q42" s="65"/>
      <c r="R42" s="1"/>
      <c r="S42" s="83"/>
      <c r="T42" s="106" t="s">
        <v>31</v>
      </c>
      <c r="U42" s="107"/>
      <c r="V42" s="75">
        <f>SUMPRODUCT((A5:A204=T39)*(C5:C204="Victoire"))</f>
        <v>0</v>
      </c>
      <c r="W42" s="76">
        <f>SUMPRODUCT((A5:A204=T39)*(C5:C204="Défaite"))</f>
        <v>2</v>
      </c>
      <c r="X42" s="1"/>
      <c r="Y42" s="1"/>
      <c r="Z42" s="1"/>
      <c r="AA42" s="1"/>
      <c r="AB42" s="1"/>
      <c r="AC42" s="1"/>
      <c r="AD42" s="1"/>
    </row>
    <row r="43" spans="1:34" x14ac:dyDescent="0.35">
      <c r="A43" s="15"/>
      <c r="B43" s="4">
        <v>39</v>
      </c>
      <c r="C43" s="7" t="str">
        <f t="shared" si="2"/>
        <v/>
      </c>
      <c r="D43" s="7"/>
      <c r="E43" s="9"/>
      <c r="F43" s="10"/>
      <c r="G43" s="7"/>
      <c r="H43" s="12" t="str">
        <f t="shared" si="3"/>
        <v/>
      </c>
      <c r="I43" s="67"/>
      <c r="J43" s="31"/>
      <c r="K43" s="40"/>
      <c r="L43" s="44"/>
      <c r="M43" s="52"/>
      <c r="N43" s="56"/>
      <c r="O43" s="61"/>
      <c r="P43" s="48"/>
      <c r="Q43" s="65"/>
      <c r="R43" s="1"/>
      <c r="S43" s="83"/>
      <c r="T43" s="115" t="str">
        <f>SUM(H5:H204)&amp;" LP"</f>
        <v>155 LP</v>
      </c>
      <c r="U43" s="116"/>
      <c r="V43" s="77" t="s">
        <v>27</v>
      </c>
      <c r="W43" s="78" t="s">
        <v>28</v>
      </c>
      <c r="X43" s="1"/>
      <c r="Y43" s="1"/>
      <c r="Z43" s="1"/>
      <c r="AA43" s="1"/>
      <c r="AB43" s="1"/>
      <c r="AC43" s="1"/>
    </row>
    <row r="44" spans="1:34" x14ac:dyDescent="0.35">
      <c r="A44" s="15"/>
      <c r="B44" s="4">
        <v>40</v>
      </c>
      <c r="C44" s="7" t="str">
        <f t="shared" si="2"/>
        <v/>
      </c>
      <c r="D44" s="7"/>
      <c r="E44" s="9"/>
      <c r="F44" s="10"/>
      <c r="G44" s="7"/>
      <c r="H44" s="12" t="str">
        <f t="shared" si="3"/>
        <v/>
      </c>
      <c r="I44" s="67"/>
      <c r="J44" s="31"/>
      <c r="K44" s="40"/>
      <c r="L44" s="44"/>
      <c r="M44" s="52"/>
      <c r="N44" s="56"/>
      <c r="O44" s="61"/>
      <c r="P44" s="48"/>
      <c r="Q44" s="65"/>
      <c r="R44" s="1"/>
      <c r="S44" s="83"/>
      <c r="T44" s="115"/>
      <c r="U44" s="116"/>
      <c r="V44" s="79">
        <f>SUMPRODUCT((A5:A204=T39)*(C5:C204=V43))</f>
        <v>1</v>
      </c>
      <c r="W44" s="80">
        <f>SUMPRODUCT((A5:A204=T39)*(C5:C204=W43))</f>
        <v>1</v>
      </c>
      <c r="X44" s="1"/>
      <c r="Y44" s="1"/>
      <c r="Z44" s="1"/>
      <c r="AA44" s="1"/>
      <c r="AB44" s="1"/>
      <c r="AC44" s="1"/>
    </row>
    <row r="45" spans="1:34" x14ac:dyDescent="0.35">
      <c r="A45" s="15"/>
      <c r="B45" s="4">
        <v>41</v>
      </c>
      <c r="C45" s="7" t="str">
        <f t="shared" si="2"/>
        <v/>
      </c>
      <c r="D45" s="7"/>
      <c r="E45" s="9"/>
      <c r="F45" s="10"/>
      <c r="G45" s="7"/>
      <c r="H45" s="12" t="str">
        <f t="shared" si="3"/>
        <v/>
      </c>
      <c r="I45" s="67"/>
      <c r="J45" s="31"/>
      <c r="K45" s="40"/>
      <c r="L45" s="44"/>
      <c r="M45" s="52"/>
      <c r="N45" s="56"/>
      <c r="O45" s="61"/>
      <c r="P45" s="48"/>
      <c r="Q45" s="65"/>
      <c r="R45" s="1"/>
      <c r="S45" s="83"/>
      <c r="T45" s="83"/>
      <c r="U45" s="83"/>
      <c r="V45" s="83"/>
      <c r="W45" s="83"/>
      <c r="X45" s="1"/>
      <c r="Y45" s="1"/>
      <c r="Z45" s="1"/>
      <c r="AA45" s="1"/>
      <c r="AB45" s="1"/>
      <c r="AC45" s="1"/>
    </row>
    <row r="46" spans="1:34" x14ac:dyDescent="0.35">
      <c r="A46" s="15"/>
      <c r="B46" s="4">
        <v>42</v>
      </c>
      <c r="C46" s="7" t="str">
        <f t="shared" si="2"/>
        <v/>
      </c>
      <c r="D46" s="7"/>
      <c r="E46" s="9"/>
      <c r="F46" s="10"/>
      <c r="G46" s="7"/>
      <c r="H46" s="12" t="str">
        <f t="shared" si="3"/>
        <v/>
      </c>
      <c r="I46" s="67"/>
      <c r="J46" s="31"/>
      <c r="K46" s="40"/>
      <c r="L46" s="44"/>
      <c r="M46" s="52"/>
      <c r="N46" s="56"/>
      <c r="O46" s="61"/>
      <c r="P46" s="48"/>
      <c r="Q46" s="65"/>
      <c r="R46" s="1"/>
      <c r="S46" s="83"/>
      <c r="T46" s="148" t="s">
        <v>20</v>
      </c>
      <c r="U46" s="148"/>
      <c r="V46" s="83"/>
      <c r="W46" s="83"/>
      <c r="X46" s="1"/>
      <c r="Y46" s="1"/>
      <c r="Z46" s="1"/>
      <c r="AA46" s="1"/>
      <c r="AB46" s="1"/>
      <c r="AC46" s="1"/>
    </row>
    <row r="47" spans="1:34" ht="23.25" x14ac:dyDescent="0.35">
      <c r="A47" s="15"/>
      <c r="B47" s="4">
        <v>43</v>
      </c>
      <c r="C47" s="7" t="str">
        <f t="shared" si="2"/>
        <v/>
      </c>
      <c r="D47" s="7"/>
      <c r="E47" s="9"/>
      <c r="F47" s="10"/>
      <c r="G47" s="7"/>
      <c r="H47" s="12" t="str">
        <f t="shared" si="3"/>
        <v/>
      </c>
      <c r="I47" s="67"/>
      <c r="J47" s="31"/>
      <c r="K47" s="40"/>
      <c r="L47" s="44"/>
      <c r="M47" s="52"/>
      <c r="N47" s="56"/>
      <c r="O47" s="61"/>
      <c r="P47" s="48"/>
      <c r="Q47" s="65"/>
      <c r="R47" s="1"/>
      <c r="S47" s="19" t="s">
        <v>205</v>
      </c>
      <c r="T47" s="146">
        <v>3</v>
      </c>
      <c r="U47" s="146"/>
      <c r="V47" s="83"/>
      <c r="W47" s="83"/>
      <c r="X47" s="1"/>
      <c r="Y47" s="1"/>
      <c r="Z47" s="1"/>
      <c r="AA47" s="1"/>
      <c r="AB47" s="1"/>
      <c r="AC47" s="1"/>
    </row>
    <row r="48" spans="1:34" x14ac:dyDescent="0.35">
      <c r="A48" s="15"/>
      <c r="B48" s="4">
        <v>44</v>
      </c>
      <c r="C48" s="7" t="str">
        <f t="shared" si="2"/>
        <v/>
      </c>
      <c r="D48" s="7"/>
      <c r="E48" s="9"/>
      <c r="F48" s="10"/>
      <c r="G48" s="7"/>
      <c r="H48" s="12" t="str">
        <f t="shared" si="3"/>
        <v/>
      </c>
      <c r="I48" s="67"/>
      <c r="J48" s="31"/>
      <c r="K48" s="40"/>
      <c r="L48" s="44"/>
      <c r="M48" s="52"/>
      <c r="N48" s="56"/>
      <c r="O48" s="61"/>
      <c r="P48" s="48"/>
      <c r="Q48" s="65"/>
      <c r="R48" s="1"/>
      <c r="S48" s="83"/>
      <c r="T48" s="147" t="s">
        <v>22</v>
      </c>
      <c r="U48" s="147"/>
      <c r="V48" s="112" t="s">
        <v>206</v>
      </c>
      <c r="W48" s="112"/>
      <c r="X48" s="1"/>
      <c r="Y48" s="1"/>
      <c r="Z48" s="1"/>
      <c r="AA48" s="1"/>
      <c r="AB48" s="1"/>
      <c r="AC48" s="1"/>
    </row>
    <row r="49" spans="1:29" ht="21" customHeight="1" x14ac:dyDescent="0.35">
      <c r="A49" s="15"/>
      <c r="B49" s="4">
        <v>45</v>
      </c>
      <c r="C49" s="7" t="str">
        <f t="shared" si="2"/>
        <v/>
      </c>
      <c r="D49" s="7"/>
      <c r="E49" s="9"/>
      <c r="F49" s="10"/>
      <c r="G49" s="7"/>
      <c r="H49" s="12" t="str">
        <f t="shared" si="3"/>
        <v/>
      </c>
      <c r="I49" s="67"/>
      <c r="J49" s="31"/>
      <c r="K49" s="40"/>
      <c r="L49" s="44"/>
      <c r="M49" s="52"/>
      <c r="N49" s="56"/>
      <c r="O49" s="61"/>
      <c r="P49" s="48"/>
      <c r="Q49" s="65"/>
      <c r="R49" s="1"/>
      <c r="S49" s="83"/>
      <c r="T49" s="108" t="str">
        <f>VLOOKUP(9^9,H:Q,T47)&amp;" LP"</f>
        <v xml:space="preserve"> LP</v>
      </c>
      <c r="U49" s="108"/>
      <c r="V49" s="99"/>
      <c r="W49" s="99"/>
      <c r="X49" s="1"/>
      <c r="Y49" s="1"/>
      <c r="Z49" s="1"/>
      <c r="AA49" s="1"/>
      <c r="AB49" s="1"/>
      <c r="AC49" s="1"/>
    </row>
    <row r="50" spans="1:29" ht="31.5" x14ac:dyDescent="0.35">
      <c r="A50" s="15"/>
      <c r="B50" s="4">
        <v>46</v>
      </c>
      <c r="C50" s="7" t="str">
        <f t="shared" si="2"/>
        <v/>
      </c>
      <c r="D50" s="7"/>
      <c r="E50" s="9"/>
      <c r="F50" s="10"/>
      <c r="G50" s="7"/>
      <c r="H50" s="12" t="str">
        <f t="shared" si="3"/>
        <v/>
      </c>
      <c r="I50" s="67"/>
      <c r="J50" s="31"/>
      <c r="K50" s="40"/>
      <c r="L50" s="44"/>
      <c r="M50" s="52"/>
      <c r="N50" s="56"/>
      <c r="O50" s="61"/>
      <c r="P50" s="48"/>
      <c r="Q50" s="65"/>
      <c r="R50" s="1"/>
      <c r="S50" s="83"/>
      <c r="T50" s="89" t="s">
        <v>32</v>
      </c>
      <c r="U50" s="89" t="s">
        <v>33</v>
      </c>
      <c r="V50" s="99"/>
      <c r="W50" s="99"/>
      <c r="X50" s="1"/>
      <c r="Y50" s="1"/>
      <c r="Z50" s="1"/>
      <c r="AA50" s="1"/>
      <c r="AB50" s="1"/>
      <c r="AC50" s="1"/>
    </row>
    <row r="51" spans="1:29" x14ac:dyDescent="0.35">
      <c r="A51" s="15"/>
      <c r="B51" s="4">
        <v>47</v>
      </c>
      <c r="C51" s="7" t="str">
        <f t="shared" si="2"/>
        <v/>
      </c>
      <c r="D51" s="7"/>
      <c r="E51" s="9"/>
      <c r="F51" s="10"/>
      <c r="G51" s="7"/>
      <c r="H51" s="12" t="str">
        <f t="shared" si="3"/>
        <v/>
      </c>
      <c r="I51" s="67"/>
      <c r="J51" s="31"/>
      <c r="K51" s="40"/>
      <c r="L51" s="44"/>
      <c r="M51" s="52"/>
      <c r="N51" s="56"/>
      <c r="O51" s="61"/>
      <c r="P51" s="48"/>
      <c r="Q51" s="65"/>
      <c r="R51" s="1"/>
      <c r="S51" s="83"/>
      <c r="T51" s="89"/>
      <c r="U51" s="89"/>
      <c r="V51" s="99"/>
      <c r="W51" s="99"/>
      <c r="X51" s="1"/>
      <c r="Y51" s="1"/>
      <c r="Z51" s="1"/>
      <c r="AA51" s="1"/>
      <c r="AB51" s="1"/>
      <c r="AC51" s="1"/>
    </row>
    <row r="52" spans="1:29" x14ac:dyDescent="0.35">
      <c r="A52" s="15"/>
      <c r="B52" s="4">
        <v>48</v>
      </c>
      <c r="C52" s="7" t="str">
        <f t="shared" si="2"/>
        <v/>
      </c>
      <c r="D52" s="7"/>
      <c r="E52" s="9"/>
      <c r="F52" s="10"/>
      <c r="G52" s="7"/>
      <c r="H52" s="12" t="str">
        <f t="shared" si="3"/>
        <v/>
      </c>
      <c r="I52" s="67"/>
      <c r="J52" s="31"/>
      <c r="K52" s="40"/>
      <c r="L52" s="44"/>
      <c r="M52" s="52"/>
      <c r="N52" s="56"/>
      <c r="O52" s="61"/>
      <c r="P52" s="48"/>
      <c r="Q52" s="65"/>
      <c r="R52" s="1"/>
      <c r="S52" s="83"/>
      <c r="T52" s="98">
        <f>100-VLOOKUP(9^9,H:Q,T47)</f>
        <v>100</v>
      </c>
      <c r="U52" s="27">
        <f>ROUNDUP(T52/16,0)</f>
        <v>7</v>
      </c>
      <c r="V52" s="99">
        <f>NETWORKDAYS(A8,A27)</f>
        <v>4</v>
      </c>
      <c r="W52" s="99"/>
      <c r="X52" s="1"/>
      <c r="Y52" s="1"/>
      <c r="Z52" s="1"/>
      <c r="AA52" s="1"/>
      <c r="AB52" s="1"/>
      <c r="AC52" s="1"/>
    </row>
    <row r="53" spans="1:29" x14ac:dyDescent="0.35">
      <c r="A53" s="15"/>
      <c r="B53" s="4">
        <v>49</v>
      </c>
      <c r="C53" s="7" t="str">
        <f t="shared" si="2"/>
        <v/>
      </c>
      <c r="D53" s="7"/>
      <c r="E53" s="9"/>
      <c r="F53" s="10"/>
      <c r="G53" s="7"/>
      <c r="H53" s="12" t="str">
        <f t="shared" si="3"/>
        <v/>
      </c>
      <c r="I53" s="67"/>
      <c r="J53" s="31"/>
      <c r="K53" s="40"/>
      <c r="L53" s="44"/>
      <c r="M53" s="52"/>
      <c r="N53" s="56"/>
      <c r="O53" s="61"/>
      <c r="P53" s="48"/>
      <c r="Q53" s="65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x14ac:dyDescent="0.35">
      <c r="A54" s="15"/>
      <c r="B54" s="4">
        <v>50</v>
      </c>
      <c r="C54" s="7" t="str">
        <f t="shared" si="2"/>
        <v/>
      </c>
      <c r="D54" s="7"/>
      <c r="E54" s="9"/>
      <c r="F54" s="10"/>
      <c r="G54" s="7"/>
      <c r="H54" s="12" t="str">
        <f t="shared" si="3"/>
        <v/>
      </c>
      <c r="I54" s="67"/>
      <c r="J54" s="31"/>
      <c r="K54" s="40"/>
      <c r="L54" s="44"/>
      <c r="M54" s="52"/>
      <c r="N54" s="56"/>
      <c r="O54" s="61"/>
      <c r="P54" s="48"/>
      <c r="Q54" s="65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x14ac:dyDescent="0.35">
      <c r="A55" s="15"/>
      <c r="B55" s="4">
        <v>51</v>
      </c>
      <c r="C55" s="7" t="str">
        <f t="shared" si="2"/>
        <v/>
      </c>
      <c r="D55" s="7"/>
      <c r="E55" s="9"/>
      <c r="F55" s="10"/>
      <c r="G55" s="7"/>
      <c r="H55" s="12" t="str">
        <f t="shared" si="3"/>
        <v/>
      </c>
      <c r="I55" s="67"/>
      <c r="J55" s="31"/>
      <c r="K55" s="40"/>
      <c r="L55" s="44"/>
      <c r="M55" s="52"/>
      <c r="N55" s="56"/>
      <c r="O55" s="61"/>
      <c r="P55" s="48"/>
      <c r="Q55" s="65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x14ac:dyDescent="0.35">
      <c r="A56" s="15"/>
      <c r="B56" s="4">
        <v>52</v>
      </c>
      <c r="C56" s="7" t="str">
        <f t="shared" si="2"/>
        <v/>
      </c>
      <c r="D56" s="7"/>
      <c r="E56" s="9"/>
      <c r="F56" s="10"/>
      <c r="G56" s="7"/>
      <c r="H56" s="12" t="str">
        <f t="shared" si="3"/>
        <v/>
      </c>
      <c r="I56" s="67"/>
      <c r="J56" s="31"/>
      <c r="K56" s="40"/>
      <c r="L56" s="44"/>
      <c r="M56" s="52"/>
      <c r="N56" s="56"/>
      <c r="O56" s="61"/>
      <c r="P56" s="48"/>
      <c r="Q56" s="65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x14ac:dyDescent="0.35">
      <c r="A57" s="15"/>
      <c r="B57" s="4">
        <v>53</v>
      </c>
      <c r="C57" s="7" t="str">
        <f t="shared" si="2"/>
        <v/>
      </c>
      <c r="D57" s="7"/>
      <c r="E57" s="9"/>
      <c r="F57" s="10"/>
      <c r="G57" s="7"/>
      <c r="H57" s="12" t="str">
        <f t="shared" si="3"/>
        <v/>
      </c>
      <c r="I57" s="67"/>
      <c r="J57" s="31"/>
      <c r="K57" s="40"/>
      <c r="L57" s="44"/>
      <c r="M57" s="52"/>
      <c r="N57" s="56"/>
      <c r="O57" s="61"/>
      <c r="P57" s="48"/>
      <c r="Q57" s="65"/>
      <c r="R57" s="1"/>
      <c r="S57" s="1"/>
      <c r="T57" s="1"/>
      <c r="U57" s="1"/>
      <c r="V57" s="1"/>
      <c r="W57" s="1"/>
      <c r="X57" s="69"/>
      <c r="Y57" s="1"/>
      <c r="Z57" s="1"/>
      <c r="AA57" s="1"/>
      <c r="AB57" s="1"/>
      <c r="AC57" s="1"/>
    </row>
    <row r="58" spans="1:29" x14ac:dyDescent="0.35">
      <c r="A58" s="15"/>
      <c r="B58" s="4">
        <v>54</v>
      </c>
      <c r="C58" s="7" t="str">
        <f t="shared" si="2"/>
        <v/>
      </c>
      <c r="D58" s="7"/>
      <c r="E58" s="9"/>
      <c r="F58" s="10"/>
      <c r="G58" s="7"/>
      <c r="H58" s="12" t="str">
        <f t="shared" si="3"/>
        <v/>
      </c>
      <c r="I58" s="67"/>
      <c r="J58" s="31"/>
      <c r="K58" s="40"/>
      <c r="L58" s="44"/>
      <c r="M58" s="52"/>
      <c r="N58" s="56"/>
      <c r="O58" s="61"/>
      <c r="P58" s="48"/>
      <c r="Q58" s="65"/>
      <c r="R58" s="1"/>
      <c r="S58" s="1"/>
      <c r="T58" s="1"/>
      <c r="U58" s="1"/>
      <c r="V58" s="1"/>
      <c r="W58" s="1"/>
      <c r="X58" s="69"/>
      <c r="Y58" s="1"/>
      <c r="Z58" s="1"/>
      <c r="AA58" s="1"/>
      <c r="AB58" s="1"/>
      <c r="AC58" s="1"/>
    </row>
    <row r="59" spans="1:29" x14ac:dyDescent="0.35">
      <c r="A59" s="15"/>
      <c r="B59" s="4">
        <v>55</v>
      </c>
      <c r="C59" s="7" t="str">
        <f t="shared" si="2"/>
        <v/>
      </c>
      <c r="D59" s="7"/>
      <c r="E59" s="9"/>
      <c r="F59" s="10"/>
      <c r="G59" s="7"/>
      <c r="H59" s="12" t="str">
        <f t="shared" si="3"/>
        <v/>
      </c>
      <c r="I59" s="67"/>
      <c r="J59" s="31"/>
      <c r="K59" s="40"/>
      <c r="L59" s="44"/>
      <c r="M59" s="52"/>
      <c r="N59" s="56"/>
      <c r="O59" s="61"/>
      <c r="P59" s="48"/>
      <c r="Q59" s="65"/>
      <c r="R59" s="1"/>
      <c r="S59" s="1"/>
      <c r="T59" s="69"/>
      <c r="U59" s="69"/>
      <c r="V59" s="69"/>
      <c r="W59" s="69"/>
      <c r="X59" s="69"/>
      <c r="Y59" s="1"/>
      <c r="Z59" s="1"/>
      <c r="AA59" s="1"/>
      <c r="AB59" s="1"/>
      <c r="AC59" s="1"/>
    </row>
    <row r="60" spans="1:29" x14ac:dyDescent="0.35">
      <c r="A60" s="15"/>
      <c r="B60" s="4">
        <v>56</v>
      </c>
      <c r="C60" s="7" t="str">
        <f t="shared" si="2"/>
        <v/>
      </c>
      <c r="D60" s="7"/>
      <c r="E60" s="9"/>
      <c r="F60" s="10"/>
      <c r="G60" s="7"/>
      <c r="H60" s="12" t="str">
        <f t="shared" si="3"/>
        <v/>
      </c>
      <c r="I60" s="67"/>
      <c r="J60" s="31"/>
      <c r="K60" s="40"/>
      <c r="L60" s="44"/>
      <c r="M60" s="52"/>
      <c r="N60" s="56"/>
      <c r="O60" s="61"/>
      <c r="P60" s="48"/>
      <c r="Q60" s="65"/>
      <c r="R60" s="1"/>
      <c r="S60" s="1"/>
      <c r="T60" s="69"/>
      <c r="U60" s="69"/>
      <c r="V60" s="69"/>
      <c r="W60" s="69"/>
      <c r="X60" s="69"/>
      <c r="Y60" s="1"/>
      <c r="Z60" s="1"/>
      <c r="AA60" s="1"/>
      <c r="AB60" s="1"/>
      <c r="AC60" s="1"/>
    </row>
    <row r="61" spans="1:29" x14ac:dyDescent="0.35">
      <c r="A61" s="15"/>
      <c r="B61" s="4">
        <v>57</v>
      </c>
      <c r="C61" s="7" t="str">
        <f t="shared" si="2"/>
        <v/>
      </c>
      <c r="D61" s="7"/>
      <c r="E61" s="9"/>
      <c r="F61" s="10"/>
      <c r="G61" s="7"/>
      <c r="H61" s="12" t="str">
        <f t="shared" si="3"/>
        <v/>
      </c>
      <c r="I61" s="67"/>
      <c r="J61" s="31"/>
      <c r="K61" s="40"/>
      <c r="L61" s="44"/>
      <c r="M61" s="52"/>
      <c r="N61" s="56"/>
      <c r="O61" s="61"/>
      <c r="P61" s="48"/>
      <c r="Q61" s="65"/>
      <c r="R61" s="1"/>
      <c r="S61" s="1"/>
      <c r="T61" s="69"/>
      <c r="U61" s="69"/>
      <c r="V61" s="69"/>
      <c r="W61" s="69"/>
      <c r="X61" s="69"/>
      <c r="Y61" s="1"/>
      <c r="Z61" s="1"/>
      <c r="AA61" s="1"/>
      <c r="AB61" s="1"/>
      <c r="AC61" s="1"/>
    </row>
    <row r="62" spans="1:29" x14ac:dyDescent="0.35">
      <c r="A62" s="15"/>
      <c r="B62" s="4">
        <v>58</v>
      </c>
      <c r="C62" s="7" t="str">
        <f t="shared" si="2"/>
        <v/>
      </c>
      <c r="D62" s="7"/>
      <c r="E62" s="9"/>
      <c r="F62" s="10"/>
      <c r="G62" s="7"/>
      <c r="H62" s="12" t="str">
        <f t="shared" si="3"/>
        <v/>
      </c>
      <c r="I62" s="67"/>
      <c r="J62" s="31"/>
      <c r="K62" s="40"/>
      <c r="L62" s="44"/>
      <c r="M62" s="52"/>
      <c r="N62" s="56"/>
      <c r="O62" s="61"/>
      <c r="P62" s="48"/>
      <c r="Q62" s="65"/>
      <c r="R62" s="1"/>
      <c r="S62" s="1"/>
      <c r="T62" s="69"/>
      <c r="U62" s="69"/>
      <c r="V62" s="69"/>
      <c r="W62" s="69"/>
      <c r="X62" s="69"/>
      <c r="Y62" s="1"/>
      <c r="Z62" s="1"/>
      <c r="AA62" s="1"/>
      <c r="AB62" s="1"/>
      <c r="AC62" s="1"/>
    </row>
    <row r="63" spans="1:29" x14ac:dyDescent="0.35">
      <c r="A63" s="15"/>
      <c r="B63" s="4">
        <v>59</v>
      </c>
      <c r="C63" s="7" t="str">
        <f t="shared" si="2"/>
        <v/>
      </c>
      <c r="D63" s="7"/>
      <c r="E63" s="9"/>
      <c r="F63" s="10"/>
      <c r="G63" s="7"/>
      <c r="H63" s="12" t="str">
        <f t="shared" si="3"/>
        <v/>
      </c>
      <c r="I63" s="67"/>
      <c r="J63" s="31"/>
      <c r="K63" s="40"/>
      <c r="L63" s="44"/>
      <c r="M63" s="52"/>
      <c r="N63" s="56"/>
      <c r="O63" s="61"/>
      <c r="P63" s="48"/>
      <c r="Q63" s="65"/>
      <c r="R63" s="1"/>
      <c r="S63" s="1"/>
      <c r="T63" s="69"/>
      <c r="U63" s="69"/>
      <c r="V63" s="69"/>
      <c r="W63" s="69"/>
      <c r="X63" s="69"/>
      <c r="Y63" s="1"/>
      <c r="Z63" s="1"/>
      <c r="AA63" s="1"/>
      <c r="AB63" s="1"/>
      <c r="AC63" s="1"/>
    </row>
    <row r="64" spans="1:29" x14ac:dyDescent="0.35">
      <c r="A64" s="15"/>
      <c r="B64" s="4">
        <v>60</v>
      </c>
      <c r="C64" s="7" t="str">
        <f t="shared" si="2"/>
        <v/>
      </c>
      <c r="D64" s="7"/>
      <c r="E64" s="9"/>
      <c r="F64" s="10"/>
      <c r="G64" s="7"/>
      <c r="H64" s="12" t="str">
        <f t="shared" si="3"/>
        <v/>
      </c>
      <c r="I64" s="67"/>
      <c r="J64" s="31"/>
      <c r="K64" s="40"/>
      <c r="L64" s="44"/>
      <c r="M64" s="52"/>
      <c r="N64" s="56"/>
      <c r="O64" s="61"/>
      <c r="P64" s="48"/>
      <c r="Q64" s="65"/>
      <c r="R64" s="1"/>
      <c r="S64" s="1"/>
      <c r="T64" s="69"/>
      <c r="U64" s="69"/>
      <c r="V64" s="69"/>
      <c r="W64" s="69"/>
      <c r="X64" s="69"/>
      <c r="Y64" s="1"/>
      <c r="Z64" s="1"/>
      <c r="AA64" s="1"/>
      <c r="AB64" s="1"/>
      <c r="AC64" s="1"/>
    </row>
    <row r="65" spans="1:29" x14ac:dyDescent="0.35">
      <c r="A65" s="15"/>
      <c r="B65" s="4">
        <v>61</v>
      </c>
      <c r="C65" s="7" t="str">
        <f t="shared" si="2"/>
        <v/>
      </c>
      <c r="D65" s="7"/>
      <c r="E65" s="9"/>
      <c r="F65" s="10"/>
      <c r="G65" s="7"/>
      <c r="H65" s="12" t="str">
        <f t="shared" si="3"/>
        <v/>
      </c>
      <c r="I65" s="67"/>
      <c r="J65" s="31"/>
      <c r="K65" s="40"/>
      <c r="L65" s="44"/>
      <c r="M65" s="52"/>
      <c r="N65" s="56"/>
      <c r="O65" s="61"/>
      <c r="P65" s="48"/>
      <c r="Q65" s="65"/>
      <c r="R65" s="1"/>
      <c r="S65" s="1"/>
      <c r="T65" s="69"/>
      <c r="U65" s="69"/>
      <c r="V65" s="69"/>
      <c r="W65" s="69"/>
      <c r="X65" s="69"/>
      <c r="Y65" s="1"/>
      <c r="Z65" s="1"/>
      <c r="AA65" s="1"/>
      <c r="AB65" s="1"/>
      <c r="AC65" s="1"/>
    </row>
    <row r="66" spans="1:29" x14ac:dyDescent="0.35">
      <c r="A66" s="15"/>
      <c r="B66" s="4">
        <v>62</v>
      </c>
      <c r="C66" s="7" t="str">
        <f t="shared" si="2"/>
        <v/>
      </c>
      <c r="D66" s="7"/>
      <c r="E66" s="9"/>
      <c r="F66" s="10"/>
      <c r="G66" s="7"/>
      <c r="H66" s="12" t="str">
        <f t="shared" si="3"/>
        <v/>
      </c>
      <c r="I66" s="67"/>
      <c r="J66" s="31"/>
      <c r="K66" s="40"/>
      <c r="L66" s="44"/>
      <c r="M66" s="52"/>
      <c r="N66" s="56"/>
      <c r="O66" s="61"/>
      <c r="P66" s="48"/>
      <c r="Q66" s="65"/>
      <c r="R66" s="1"/>
      <c r="S66" s="1"/>
      <c r="T66" s="69"/>
      <c r="U66" s="69"/>
      <c r="V66" s="69"/>
      <c r="W66" s="69"/>
      <c r="X66" s="69"/>
      <c r="Y66" s="1"/>
      <c r="Z66" s="1"/>
      <c r="AA66" s="1"/>
      <c r="AB66" s="1"/>
      <c r="AC66" s="1"/>
    </row>
    <row r="67" spans="1:29" x14ac:dyDescent="0.35">
      <c r="A67" s="15"/>
      <c r="B67" s="4">
        <v>63</v>
      </c>
      <c r="C67" s="7" t="str">
        <f t="shared" si="2"/>
        <v/>
      </c>
      <c r="D67" s="7"/>
      <c r="E67" s="9"/>
      <c r="F67" s="10"/>
      <c r="G67" s="7"/>
      <c r="H67" s="12" t="str">
        <f t="shared" si="3"/>
        <v/>
      </c>
      <c r="I67" s="67"/>
      <c r="J67" s="31"/>
      <c r="K67" s="40"/>
      <c r="L67" s="44"/>
      <c r="M67" s="52"/>
      <c r="N67" s="56"/>
      <c r="O67" s="61"/>
      <c r="P67" s="48"/>
      <c r="Q67" s="65"/>
      <c r="R67" s="1"/>
      <c r="S67" s="1"/>
      <c r="T67" s="69"/>
      <c r="U67" s="69"/>
      <c r="V67" s="69"/>
      <c r="W67" s="69"/>
      <c r="X67" s="69"/>
      <c r="Y67" s="1"/>
      <c r="Z67" s="1"/>
      <c r="AA67" s="1"/>
      <c r="AB67" s="1"/>
      <c r="AC67" s="1"/>
    </row>
    <row r="68" spans="1:29" x14ac:dyDescent="0.35">
      <c r="A68" s="15"/>
      <c r="B68" s="4">
        <v>64</v>
      </c>
      <c r="C68" s="7" t="str">
        <f t="shared" si="2"/>
        <v/>
      </c>
      <c r="D68" s="7"/>
      <c r="E68" s="9"/>
      <c r="F68" s="10"/>
      <c r="G68" s="7"/>
      <c r="H68" s="12" t="str">
        <f t="shared" si="3"/>
        <v/>
      </c>
      <c r="I68" s="67"/>
      <c r="J68" s="31"/>
      <c r="K68" s="40"/>
      <c r="L68" s="44"/>
      <c r="M68" s="52"/>
      <c r="N68" s="56"/>
      <c r="O68" s="61"/>
      <c r="P68" s="48"/>
      <c r="Q68" s="65"/>
      <c r="R68" s="1"/>
      <c r="S68" s="1"/>
      <c r="T68" s="69"/>
      <c r="U68" s="69"/>
      <c r="V68" s="69"/>
      <c r="W68" s="69"/>
      <c r="X68" s="69"/>
      <c r="Y68" s="1"/>
      <c r="Z68" s="1"/>
      <c r="AA68" s="1"/>
      <c r="AB68" s="1"/>
      <c r="AC68" s="1"/>
    </row>
    <row r="69" spans="1:29" x14ac:dyDescent="0.35">
      <c r="A69" s="15"/>
      <c r="B69" s="4">
        <v>65</v>
      </c>
      <c r="C69" s="7" t="str">
        <f t="shared" si="2"/>
        <v/>
      </c>
      <c r="D69" s="7"/>
      <c r="E69" s="9"/>
      <c r="F69" s="10"/>
      <c r="G69" s="7"/>
      <c r="H69" s="12" t="str">
        <f t="shared" si="3"/>
        <v/>
      </c>
      <c r="I69" s="67"/>
      <c r="J69" s="31"/>
      <c r="K69" s="40"/>
      <c r="L69" s="44"/>
      <c r="M69" s="52"/>
      <c r="N69" s="56"/>
      <c r="O69" s="61"/>
      <c r="P69" s="48"/>
      <c r="Q69" s="65"/>
      <c r="R69" s="1"/>
      <c r="S69" s="1"/>
      <c r="T69" s="69"/>
      <c r="U69" s="69"/>
      <c r="V69" s="69"/>
      <c r="W69" s="69"/>
      <c r="X69" s="69"/>
      <c r="Y69" s="1"/>
      <c r="Z69" s="1"/>
      <c r="AA69" s="1"/>
      <c r="AB69" s="1"/>
      <c r="AC69" s="1"/>
    </row>
    <row r="70" spans="1:29" x14ac:dyDescent="0.35">
      <c r="A70" s="15"/>
      <c r="B70" s="4">
        <v>66</v>
      </c>
      <c r="C70" s="7" t="str">
        <f t="shared" si="2"/>
        <v/>
      </c>
      <c r="D70" s="7"/>
      <c r="E70" s="9"/>
      <c r="F70" s="10"/>
      <c r="G70" s="7"/>
      <c r="H70" s="12" t="str">
        <f t="shared" si="3"/>
        <v/>
      </c>
      <c r="I70" s="67"/>
      <c r="J70" s="31"/>
      <c r="K70" s="40"/>
      <c r="L70" s="44"/>
      <c r="M70" s="52"/>
      <c r="N70" s="56"/>
      <c r="O70" s="61"/>
      <c r="P70" s="48"/>
      <c r="Q70" s="65"/>
      <c r="R70" s="1"/>
      <c r="S70" s="1"/>
      <c r="T70" s="69"/>
      <c r="U70" s="69"/>
      <c r="V70" s="69"/>
      <c r="W70" s="69"/>
      <c r="X70" s="69"/>
      <c r="Y70" s="1"/>
      <c r="Z70" s="1"/>
      <c r="AA70" s="1"/>
      <c r="AB70" s="1"/>
      <c r="AC70" s="1"/>
    </row>
    <row r="71" spans="1:29" x14ac:dyDescent="0.35">
      <c r="A71" s="15"/>
      <c r="B71" s="4">
        <v>67</v>
      </c>
      <c r="C71" s="7" t="str">
        <f t="shared" si="2"/>
        <v/>
      </c>
      <c r="D71" s="7"/>
      <c r="E71" s="9"/>
      <c r="F71" s="10"/>
      <c r="G71" s="7"/>
      <c r="H71" s="12" t="str">
        <f t="shared" si="3"/>
        <v/>
      </c>
      <c r="I71" s="67"/>
      <c r="J71" s="31"/>
      <c r="K71" s="40"/>
      <c r="L71" s="44"/>
      <c r="M71" s="52"/>
      <c r="N71" s="56"/>
      <c r="O71" s="61"/>
      <c r="P71" s="48"/>
      <c r="Q71" s="65"/>
      <c r="R71" s="1"/>
      <c r="S71" s="1"/>
      <c r="T71" s="69"/>
      <c r="U71" s="69"/>
      <c r="V71" s="69"/>
      <c r="W71" s="69"/>
      <c r="X71" s="69"/>
      <c r="Y71" s="1"/>
      <c r="Z71" s="1"/>
      <c r="AA71" s="1"/>
      <c r="AB71" s="1"/>
      <c r="AC71" s="1"/>
    </row>
    <row r="72" spans="1:29" x14ac:dyDescent="0.35">
      <c r="A72" s="15"/>
      <c r="B72" s="4">
        <v>68</v>
      </c>
      <c r="C72" s="7" t="str">
        <f t="shared" si="2"/>
        <v/>
      </c>
      <c r="D72" s="7"/>
      <c r="E72" s="9"/>
      <c r="F72" s="10"/>
      <c r="G72" s="7"/>
      <c r="H72" s="12" t="str">
        <f t="shared" si="3"/>
        <v/>
      </c>
      <c r="I72" s="67"/>
      <c r="J72" s="31"/>
      <c r="K72" s="40"/>
      <c r="L72" s="44"/>
      <c r="M72" s="52"/>
      <c r="N72" s="56"/>
      <c r="O72" s="61"/>
      <c r="P72" s="48"/>
      <c r="Q72" s="65"/>
      <c r="R72" s="1"/>
      <c r="S72" s="1"/>
      <c r="T72" s="69"/>
      <c r="U72" s="69"/>
      <c r="V72" s="69"/>
      <c r="W72" s="69"/>
      <c r="X72" s="69"/>
      <c r="Y72" s="1"/>
      <c r="Z72" s="1"/>
      <c r="AA72" s="1"/>
      <c r="AB72" s="1"/>
      <c r="AC72" s="1"/>
    </row>
    <row r="73" spans="1:29" x14ac:dyDescent="0.35">
      <c r="A73" s="15"/>
      <c r="B73" s="4">
        <v>69</v>
      </c>
      <c r="C73" s="7" t="str">
        <f t="shared" si="2"/>
        <v/>
      </c>
      <c r="D73" s="7"/>
      <c r="E73" s="9"/>
      <c r="F73" s="10"/>
      <c r="G73" s="7"/>
      <c r="H73" s="12" t="str">
        <f t="shared" si="3"/>
        <v/>
      </c>
      <c r="I73" s="67"/>
      <c r="J73" s="31"/>
      <c r="K73" s="40"/>
      <c r="L73" s="44"/>
      <c r="M73" s="52"/>
      <c r="N73" s="56"/>
      <c r="O73" s="61"/>
      <c r="P73" s="48"/>
      <c r="Q73" s="65"/>
      <c r="R73" s="1"/>
      <c r="S73" s="1"/>
      <c r="T73" s="69"/>
      <c r="U73" s="69"/>
      <c r="V73" s="69"/>
      <c r="W73" s="69"/>
      <c r="X73" s="69"/>
      <c r="Y73" s="1"/>
      <c r="Z73" s="1"/>
      <c r="AA73" s="1"/>
      <c r="AB73" s="1"/>
      <c r="AC73" s="1"/>
    </row>
    <row r="74" spans="1:29" x14ac:dyDescent="0.35">
      <c r="A74" s="15"/>
      <c r="B74" s="4">
        <v>70</v>
      </c>
      <c r="C74" s="7" t="str">
        <f t="shared" si="2"/>
        <v/>
      </c>
      <c r="D74" s="7"/>
      <c r="E74" s="9"/>
      <c r="F74" s="10"/>
      <c r="G74" s="7"/>
      <c r="H74" s="12" t="str">
        <f t="shared" si="3"/>
        <v/>
      </c>
      <c r="I74" s="67"/>
      <c r="J74" s="31"/>
      <c r="K74" s="40"/>
      <c r="L74" s="44"/>
      <c r="M74" s="52"/>
      <c r="N74" s="56"/>
      <c r="O74" s="61"/>
      <c r="P74" s="48"/>
      <c r="Q74" s="65"/>
      <c r="R74" s="1"/>
      <c r="S74" s="1"/>
      <c r="T74" s="69"/>
      <c r="U74" s="69"/>
      <c r="V74" s="69"/>
      <c r="W74" s="69"/>
      <c r="X74" s="69"/>
      <c r="Y74" s="1"/>
      <c r="Z74" s="1"/>
      <c r="AA74" s="1"/>
      <c r="AB74" s="1"/>
      <c r="AC74" s="1"/>
    </row>
    <row r="75" spans="1:29" x14ac:dyDescent="0.35">
      <c r="A75" s="15"/>
      <c r="B75" s="4">
        <v>71</v>
      </c>
      <c r="C75" s="7" t="str">
        <f t="shared" si="2"/>
        <v/>
      </c>
      <c r="D75" s="7"/>
      <c r="E75" s="9"/>
      <c r="F75" s="10"/>
      <c r="G75" s="7"/>
      <c r="H75" s="12" t="str">
        <f t="shared" si="3"/>
        <v/>
      </c>
      <c r="I75" s="67"/>
      <c r="J75" s="31"/>
      <c r="K75" s="40"/>
      <c r="L75" s="44"/>
      <c r="M75" s="52"/>
      <c r="N75" s="56"/>
      <c r="O75" s="61"/>
      <c r="P75" s="48"/>
      <c r="Q75" s="65"/>
      <c r="R75" s="1"/>
      <c r="S75" s="1"/>
      <c r="T75" s="69"/>
      <c r="U75" s="69"/>
      <c r="V75" s="69"/>
      <c r="W75" s="69"/>
      <c r="X75" s="69"/>
      <c r="Y75" s="1"/>
      <c r="Z75" s="1"/>
      <c r="AA75" s="1"/>
      <c r="AB75" s="1"/>
      <c r="AC75" s="1"/>
    </row>
    <row r="76" spans="1:29" x14ac:dyDescent="0.35">
      <c r="A76" s="15"/>
      <c r="B76" s="4">
        <v>72</v>
      </c>
      <c r="C76" s="7" t="str">
        <f t="shared" si="2"/>
        <v/>
      </c>
      <c r="D76" s="7"/>
      <c r="E76" s="9"/>
      <c r="F76" s="10"/>
      <c r="G76" s="7"/>
      <c r="H76" s="12" t="str">
        <f t="shared" si="3"/>
        <v/>
      </c>
      <c r="I76" s="67"/>
      <c r="J76" s="31"/>
      <c r="K76" s="40"/>
      <c r="L76" s="44"/>
      <c r="M76" s="52"/>
      <c r="N76" s="56"/>
      <c r="O76" s="61"/>
      <c r="P76" s="48"/>
      <c r="Q76" s="65"/>
      <c r="R76" s="1"/>
      <c r="S76" s="1"/>
      <c r="T76" s="69"/>
      <c r="U76" s="69"/>
      <c r="V76" s="69"/>
      <c r="W76" s="69"/>
      <c r="X76" s="69"/>
      <c r="Y76" s="1"/>
      <c r="Z76" s="1"/>
      <c r="AA76" s="1"/>
      <c r="AB76" s="1"/>
      <c r="AC76" s="1"/>
    </row>
    <row r="77" spans="1:29" x14ac:dyDescent="0.35">
      <c r="A77" s="15"/>
      <c r="B77" s="4">
        <v>73</v>
      </c>
      <c r="C77" s="7" t="str">
        <f t="shared" si="2"/>
        <v/>
      </c>
      <c r="D77" s="7"/>
      <c r="E77" s="9"/>
      <c r="F77" s="10"/>
      <c r="G77" s="7"/>
      <c r="H77" s="12" t="str">
        <f t="shared" si="3"/>
        <v/>
      </c>
      <c r="I77" s="67"/>
      <c r="J77" s="31"/>
      <c r="K77" s="40"/>
      <c r="L77" s="44"/>
      <c r="M77" s="52"/>
      <c r="N77" s="56"/>
      <c r="O77" s="61"/>
      <c r="P77" s="48"/>
      <c r="Q77" s="65"/>
      <c r="R77" s="1"/>
      <c r="S77" s="1"/>
      <c r="T77" s="69"/>
      <c r="U77" s="69"/>
      <c r="V77" s="69"/>
      <c r="W77" s="69"/>
      <c r="X77" s="69"/>
      <c r="Y77" s="1"/>
      <c r="Z77" s="1"/>
      <c r="AA77" s="1"/>
      <c r="AB77" s="1"/>
      <c r="AC77" s="1"/>
    </row>
    <row r="78" spans="1:29" x14ac:dyDescent="0.35">
      <c r="A78" s="15"/>
      <c r="B78" s="4">
        <v>74</v>
      </c>
      <c r="C78" s="7" t="str">
        <f t="shared" si="2"/>
        <v/>
      </c>
      <c r="D78" s="7"/>
      <c r="E78" s="9"/>
      <c r="F78" s="10"/>
      <c r="G78" s="7"/>
      <c r="H78" s="12" t="str">
        <f t="shared" si="3"/>
        <v/>
      </c>
      <c r="I78" s="67"/>
      <c r="J78" s="31"/>
      <c r="K78" s="40"/>
      <c r="L78" s="44"/>
      <c r="M78" s="52"/>
      <c r="N78" s="56"/>
      <c r="O78" s="61"/>
      <c r="P78" s="48"/>
      <c r="Q78" s="65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x14ac:dyDescent="0.35">
      <c r="A79" s="15"/>
      <c r="B79" s="4">
        <v>75</v>
      </c>
      <c r="C79" s="7" t="str">
        <f t="shared" si="2"/>
        <v/>
      </c>
      <c r="D79" s="7"/>
      <c r="E79" s="9"/>
      <c r="F79" s="10"/>
      <c r="G79" s="7"/>
      <c r="H79" s="12" t="str">
        <f t="shared" si="3"/>
        <v/>
      </c>
      <c r="I79" s="67"/>
      <c r="J79" s="31"/>
      <c r="K79" s="40"/>
      <c r="L79" s="44"/>
      <c r="M79" s="52"/>
      <c r="N79" s="56"/>
      <c r="O79" s="61"/>
      <c r="P79" s="48"/>
      <c r="Q79" s="65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x14ac:dyDescent="0.35">
      <c r="A80" s="15"/>
      <c r="B80" s="4">
        <v>76</v>
      </c>
      <c r="C80" s="7" t="str">
        <f t="shared" si="2"/>
        <v/>
      </c>
      <c r="D80" s="7"/>
      <c r="E80" s="9"/>
      <c r="F80" s="10"/>
      <c r="G80" s="7"/>
      <c r="H80" s="12" t="str">
        <f t="shared" si="3"/>
        <v/>
      </c>
      <c r="I80" s="67"/>
      <c r="J80" s="31"/>
      <c r="K80" s="40"/>
      <c r="L80" s="44"/>
      <c r="M80" s="52"/>
      <c r="N80" s="56"/>
      <c r="O80" s="61"/>
      <c r="P80" s="48"/>
      <c r="Q80" s="65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x14ac:dyDescent="0.35">
      <c r="A81" s="15"/>
      <c r="B81" s="4">
        <v>77</v>
      </c>
      <c r="C81" s="7" t="str">
        <f t="shared" si="2"/>
        <v/>
      </c>
      <c r="D81" s="7"/>
      <c r="E81" s="9"/>
      <c r="F81" s="10"/>
      <c r="G81" s="7"/>
      <c r="H81" s="12" t="str">
        <f t="shared" si="3"/>
        <v/>
      </c>
      <c r="I81" s="67"/>
      <c r="J81" s="31"/>
      <c r="K81" s="40"/>
      <c r="L81" s="44"/>
      <c r="M81" s="52"/>
      <c r="N81" s="56"/>
      <c r="O81" s="61"/>
      <c r="P81" s="48"/>
      <c r="Q81" s="65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x14ac:dyDescent="0.35">
      <c r="A82" s="15"/>
      <c r="B82" s="4">
        <v>78</v>
      </c>
      <c r="C82" s="7" t="str">
        <f t="shared" si="2"/>
        <v/>
      </c>
      <c r="D82" s="7"/>
      <c r="E82" s="9"/>
      <c r="F82" s="10"/>
      <c r="G82" s="7"/>
      <c r="H82" s="12" t="str">
        <f t="shared" si="3"/>
        <v/>
      </c>
      <c r="I82" s="67"/>
      <c r="J82" s="31"/>
      <c r="K82" s="40"/>
      <c r="L82" s="44"/>
      <c r="M82" s="52"/>
      <c r="N82" s="56"/>
      <c r="O82" s="61"/>
      <c r="P82" s="48"/>
      <c r="Q82" s="65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x14ac:dyDescent="0.35">
      <c r="A83" s="15"/>
      <c r="B83" s="4">
        <v>79</v>
      </c>
      <c r="C83" s="7" t="str">
        <f t="shared" si="2"/>
        <v/>
      </c>
      <c r="D83" s="7"/>
      <c r="E83" s="9"/>
      <c r="F83" s="10"/>
      <c r="G83" s="7"/>
      <c r="H83" s="12" t="str">
        <f t="shared" si="3"/>
        <v/>
      </c>
      <c r="I83" s="67"/>
      <c r="J83" s="31"/>
      <c r="K83" s="40"/>
      <c r="L83" s="44"/>
      <c r="M83" s="52"/>
      <c r="N83" s="56"/>
      <c r="O83" s="61"/>
      <c r="P83" s="48"/>
      <c r="Q83" s="65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x14ac:dyDescent="0.35">
      <c r="A84" s="15"/>
      <c r="B84" s="4">
        <v>80</v>
      </c>
      <c r="C84" s="7" t="str">
        <f t="shared" si="2"/>
        <v/>
      </c>
      <c r="D84" s="7"/>
      <c r="E84" s="9"/>
      <c r="F84" s="10"/>
      <c r="G84" s="7"/>
      <c r="H84" s="12" t="str">
        <f t="shared" si="3"/>
        <v/>
      </c>
      <c r="I84" s="67"/>
      <c r="J84" s="31"/>
      <c r="K84" s="40"/>
      <c r="L84" s="44"/>
      <c r="M84" s="52"/>
      <c r="N84" s="56"/>
      <c r="O84" s="61"/>
      <c r="P84" s="48"/>
      <c r="Q84" s="65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35">
      <c r="A85" s="15"/>
      <c r="B85" s="4">
        <v>81</v>
      </c>
      <c r="C85" s="7" t="str">
        <f t="shared" si="2"/>
        <v/>
      </c>
      <c r="D85" s="7"/>
      <c r="E85" s="9"/>
      <c r="F85" s="10"/>
      <c r="G85" s="7"/>
      <c r="H85" s="12" t="str">
        <f t="shared" si="3"/>
        <v/>
      </c>
      <c r="I85" s="67"/>
      <c r="J85" s="31"/>
      <c r="K85" s="40"/>
      <c r="L85" s="44"/>
      <c r="M85" s="52"/>
      <c r="N85" s="56"/>
      <c r="O85" s="61"/>
      <c r="P85" s="48"/>
      <c r="Q85" s="65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x14ac:dyDescent="0.35">
      <c r="A86" s="15"/>
      <c r="B86" s="4">
        <v>82</v>
      </c>
      <c r="C86" s="7" t="str">
        <f t="shared" si="2"/>
        <v/>
      </c>
      <c r="D86" s="7"/>
      <c r="E86" s="9"/>
      <c r="F86" s="10"/>
      <c r="G86" s="7"/>
      <c r="H86" s="12" t="str">
        <f t="shared" si="3"/>
        <v/>
      </c>
      <c r="I86" s="67"/>
      <c r="J86" s="31"/>
      <c r="K86" s="40"/>
      <c r="L86" s="44"/>
      <c r="M86" s="52"/>
      <c r="N86" s="56"/>
      <c r="O86" s="61"/>
      <c r="P86" s="48"/>
      <c r="Q86" s="65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x14ac:dyDescent="0.35">
      <c r="A87" s="15"/>
      <c r="B87" s="4">
        <v>83</v>
      </c>
      <c r="C87" s="7" t="str">
        <f t="shared" si="2"/>
        <v/>
      </c>
      <c r="D87" s="7"/>
      <c r="E87" s="9"/>
      <c r="F87" s="10"/>
      <c r="G87" s="7"/>
      <c r="H87" s="12" t="str">
        <f t="shared" si="3"/>
        <v/>
      </c>
      <c r="I87" s="67"/>
      <c r="J87" s="31"/>
      <c r="K87" s="40"/>
      <c r="L87" s="44"/>
      <c r="M87" s="52"/>
      <c r="N87" s="56"/>
      <c r="O87" s="61"/>
      <c r="P87" s="48"/>
      <c r="Q87" s="65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x14ac:dyDescent="0.35">
      <c r="A88" s="15"/>
      <c r="B88" s="4">
        <v>84</v>
      </c>
      <c r="C88" s="7" t="str">
        <f t="shared" si="2"/>
        <v/>
      </c>
      <c r="D88" s="7"/>
      <c r="E88" s="9"/>
      <c r="F88" s="10"/>
      <c r="G88" s="7"/>
      <c r="H88" s="12" t="str">
        <f t="shared" si="3"/>
        <v/>
      </c>
      <c r="I88" s="67"/>
      <c r="J88" s="31"/>
      <c r="K88" s="40"/>
      <c r="L88" s="44"/>
      <c r="M88" s="52"/>
      <c r="N88" s="56"/>
      <c r="O88" s="61"/>
      <c r="P88" s="48"/>
      <c r="Q88" s="65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x14ac:dyDescent="0.35">
      <c r="A89" s="15"/>
      <c r="B89" s="4">
        <v>85</v>
      </c>
      <c r="C89" s="7" t="str">
        <f t="shared" ref="C89:C152" si="4">IF($H89&lt;&gt;"",IF(OR(AND($H89&gt;0,$J89=100,$K89&gt;0),AND($H89&gt;0,$K89=100,$L89&gt;0),AND($H89&gt;0,$I89=100,$J89&gt;0),AND($H89&gt;0,$L89=100,$M89&gt;0),AND($H89&gt;0,$M89=100,$N89&gt;0),AND($H89&gt;0,$N89=100,$O89&gt;0),AND($H89&gt;0,$O89=100,$P89&gt;0),AND($H89&gt;0,$P89=100,$Q89&gt;0)),"Promotion",
  IF(OR(AND($H89&lt;0,$J89=0,I89&gt;70,I89&lt;=100,$I88=0),AND($H89&lt;0,$K89=0,$J89&gt;=70,$J89&lt;=100,$J88=0),AND($H89&lt;0,$L89=0,$K89&gt;=70,$K89&lt;=100,$K88=0),AND($H89&lt;0,$M89=0,$L89&gt;=70,$L89&lt;=100,$L88=0),AND($H89&lt;0,$N89=0,$M89&gt;=70,$M89&lt;=100,$M88=0),AND($H89&lt;0,$O89=0,$N89&gt;=70,$N89&lt;=100,$N88=0),AND($H89&lt;0,$P89=0,$O89&gt;=70,$O89&lt;=100,$O88=0),AND($H89&lt;0,$Q89=0,$P89&gt;=70,$P89&lt;=100,$P88=0)),"Demote",
IF($H89&gt;0,"Victoire","Défaite"))),"")</f>
        <v/>
      </c>
      <c r="D89" s="7"/>
      <c r="E89" s="9"/>
      <c r="F89" s="10"/>
      <c r="G89" s="7"/>
      <c r="H89" s="12" t="str">
        <f t="shared" si="3"/>
        <v/>
      </c>
      <c r="I89" s="67"/>
      <c r="J89" s="31"/>
      <c r="K89" s="40"/>
      <c r="L89" s="44"/>
      <c r="M89" s="52"/>
      <c r="N89" s="56"/>
      <c r="O89" s="61"/>
      <c r="P89" s="48"/>
      <c r="Q89" s="65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x14ac:dyDescent="0.35">
      <c r="A90" s="15"/>
      <c r="B90" s="4">
        <v>86</v>
      </c>
      <c r="C90" s="7" t="str">
        <f t="shared" si="4"/>
        <v/>
      </c>
      <c r="D90" s="7"/>
      <c r="E90" s="9"/>
      <c r="F90" s="10"/>
      <c r="G90" s="7"/>
      <c r="H90" s="12" t="str">
        <f t="shared" si="3"/>
        <v/>
      </c>
      <c r="I90" s="67"/>
      <c r="J90" s="31"/>
      <c r="K90" s="40"/>
      <c r="L90" s="44"/>
      <c r="M90" s="52"/>
      <c r="N90" s="56"/>
      <c r="O90" s="61"/>
      <c r="P90" s="48"/>
      <c r="Q90" s="65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35">
      <c r="A91" s="15"/>
      <c r="B91" s="4">
        <v>87</v>
      </c>
      <c r="C91" s="7" t="str">
        <f t="shared" si="4"/>
        <v/>
      </c>
      <c r="D91" s="7"/>
      <c r="E91" s="9"/>
      <c r="F91" s="10"/>
      <c r="G91" s="7"/>
      <c r="H91" s="12" t="str">
        <f t="shared" si="3"/>
        <v/>
      </c>
      <c r="I91" s="67"/>
      <c r="J91" s="31"/>
      <c r="K91" s="40"/>
      <c r="L91" s="44"/>
      <c r="M91" s="52"/>
      <c r="N91" s="56"/>
      <c r="O91" s="61"/>
      <c r="P91" s="48"/>
      <c r="Q91" s="65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x14ac:dyDescent="0.35">
      <c r="A92" s="15"/>
      <c r="B92" s="4">
        <v>88</v>
      </c>
      <c r="C92" s="7" t="str">
        <f t="shared" si="4"/>
        <v/>
      </c>
      <c r="D92" s="7"/>
      <c r="E92" s="9"/>
      <c r="F92" s="10"/>
      <c r="G92" s="7"/>
      <c r="H92" s="12" t="str">
        <f t="shared" si="3"/>
        <v/>
      </c>
      <c r="I92" s="67"/>
      <c r="J92" s="31"/>
      <c r="K92" s="40"/>
      <c r="L92" s="44"/>
      <c r="M92" s="52"/>
      <c r="N92" s="56"/>
      <c r="O92" s="61"/>
      <c r="P92" s="48"/>
      <c r="Q92" s="65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x14ac:dyDescent="0.35">
      <c r="A93" s="15"/>
      <c r="B93" s="4">
        <v>89</v>
      </c>
      <c r="C93" s="7" t="str">
        <f t="shared" si="4"/>
        <v/>
      </c>
      <c r="D93" s="7"/>
      <c r="E93" s="9"/>
      <c r="F93" s="10"/>
      <c r="G93" s="7"/>
      <c r="H93" s="12" t="str">
        <f t="shared" si="3"/>
        <v/>
      </c>
      <c r="I93" s="67"/>
      <c r="J93" s="31"/>
      <c r="K93" s="40"/>
      <c r="L93" s="44"/>
      <c r="M93" s="52"/>
      <c r="N93" s="56"/>
      <c r="O93" s="61"/>
      <c r="P93" s="48"/>
      <c r="Q93" s="65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x14ac:dyDescent="0.35">
      <c r="A94" s="15"/>
      <c r="B94" s="4">
        <v>90</v>
      </c>
      <c r="C94" s="7" t="str">
        <f t="shared" si="4"/>
        <v/>
      </c>
      <c r="D94" s="7"/>
      <c r="E94" s="9"/>
      <c r="F94" s="10"/>
      <c r="G94" s="7"/>
      <c r="H94" s="12" t="str">
        <f t="shared" si="3"/>
        <v/>
      </c>
      <c r="I94" s="67"/>
      <c r="J94" s="31"/>
      <c r="K94" s="40"/>
      <c r="L94" s="44"/>
      <c r="M94" s="52"/>
      <c r="N94" s="56"/>
      <c r="O94" s="61"/>
      <c r="P94" s="48"/>
      <c r="Q94" s="65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35">
      <c r="A95" s="15"/>
      <c r="B95" s="4">
        <v>91</v>
      </c>
      <c r="C95" s="7" t="str">
        <f t="shared" si="4"/>
        <v/>
      </c>
      <c r="D95" s="7"/>
      <c r="E95" s="9"/>
      <c r="F95" s="10"/>
      <c r="G95" s="7"/>
      <c r="H95" s="12" t="str">
        <f t="shared" si="3"/>
        <v/>
      </c>
      <c r="I95" s="67"/>
      <c r="J95" s="31"/>
      <c r="K95" s="40"/>
      <c r="L95" s="44"/>
      <c r="M95" s="52"/>
      <c r="N95" s="56"/>
      <c r="O95" s="61"/>
      <c r="P95" s="48"/>
      <c r="Q95" s="65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x14ac:dyDescent="0.35">
      <c r="A96" s="15"/>
      <c r="B96" s="4">
        <v>92</v>
      </c>
      <c r="C96" s="7" t="str">
        <f t="shared" si="4"/>
        <v/>
      </c>
      <c r="D96" s="7"/>
      <c r="E96" s="9"/>
      <c r="F96" s="10"/>
      <c r="G96" s="7"/>
      <c r="H96" s="12" t="str">
        <f t="shared" si="3"/>
        <v/>
      </c>
      <c r="I96" s="67"/>
      <c r="J96" s="31"/>
      <c r="K96" s="40"/>
      <c r="L96" s="44"/>
      <c r="M96" s="52"/>
      <c r="N96" s="56"/>
      <c r="O96" s="61"/>
      <c r="P96" s="48"/>
      <c r="Q96" s="65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x14ac:dyDescent="0.35">
      <c r="A97" s="15"/>
      <c r="B97" s="4">
        <v>93</v>
      </c>
      <c r="C97" s="7" t="str">
        <f t="shared" si="4"/>
        <v/>
      </c>
      <c r="D97" s="7"/>
      <c r="E97" s="9"/>
      <c r="F97" s="10"/>
      <c r="G97" s="7"/>
      <c r="H97" s="12" t="str">
        <f t="shared" si="3"/>
        <v/>
      </c>
      <c r="I97" s="67"/>
      <c r="J97" s="31"/>
      <c r="K97" s="40"/>
      <c r="L97" s="44"/>
      <c r="M97" s="52"/>
      <c r="N97" s="56"/>
      <c r="O97" s="61"/>
      <c r="P97" s="48"/>
      <c r="Q97" s="65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35">
      <c r="A98" s="15"/>
      <c r="B98" s="4">
        <v>94</v>
      </c>
      <c r="C98" s="7" t="str">
        <f t="shared" si="4"/>
        <v/>
      </c>
      <c r="D98" s="7"/>
      <c r="E98" s="9"/>
      <c r="F98" s="10"/>
      <c r="G98" s="7"/>
      <c r="H98" s="12" t="str">
        <f t="shared" si="3"/>
        <v/>
      </c>
      <c r="I98" s="67"/>
      <c r="J98" s="31"/>
      <c r="K98" s="40"/>
      <c r="L98" s="44"/>
      <c r="M98" s="52"/>
      <c r="N98" s="56"/>
      <c r="O98" s="61"/>
      <c r="P98" s="48"/>
      <c r="Q98" s="65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35">
      <c r="A99" s="15"/>
      <c r="B99" s="4">
        <v>95</v>
      </c>
      <c r="C99" s="7" t="str">
        <f t="shared" si="4"/>
        <v/>
      </c>
      <c r="D99" s="7"/>
      <c r="E99" s="9"/>
      <c r="F99" s="10"/>
      <c r="G99" s="7"/>
      <c r="H99" s="12" t="str">
        <f t="shared" si="3"/>
        <v/>
      </c>
      <c r="I99" s="67"/>
      <c r="J99" s="31"/>
      <c r="K99" s="40"/>
      <c r="L99" s="44"/>
      <c r="M99" s="52"/>
      <c r="N99" s="56"/>
      <c r="O99" s="61"/>
      <c r="P99" s="48"/>
      <c r="Q99" s="65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35">
      <c r="A100" s="15"/>
      <c r="B100" s="4">
        <v>96</v>
      </c>
      <c r="C100" s="7" t="str">
        <f t="shared" si="4"/>
        <v/>
      </c>
      <c r="D100" s="7"/>
      <c r="E100" s="9"/>
      <c r="F100" s="10"/>
      <c r="G100" s="7"/>
      <c r="H100" s="12" t="str">
        <f t="shared" si="3"/>
        <v/>
      </c>
      <c r="I100" s="67"/>
      <c r="J100" s="31"/>
      <c r="K100" s="40"/>
      <c r="L100" s="44"/>
      <c r="M100" s="52"/>
      <c r="N100" s="56"/>
      <c r="O100" s="61"/>
      <c r="P100" s="48"/>
      <c r="Q100" s="65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35">
      <c r="A101" s="15"/>
      <c r="B101" s="4">
        <v>97</v>
      </c>
      <c r="C101" s="7" t="str">
        <f t="shared" si="4"/>
        <v/>
      </c>
      <c r="D101" s="7"/>
      <c r="E101" s="9"/>
      <c r="F101" s="10"/>
      <c r="G101" s="7"/>
      <c r="H101" s="12" t="str">
        <f t="shared" si="3"/>
        <v/>
      </c>
      <c r="I101" s="67"/>
      <c r="J101" s="31"/>
      <c r="K101" s="40"/>
      <c r="L101" s="44"/>
      <c r="M101" s="52"/>
      <c r="N101" s="56"/>
      <c r="O101" s="61"/>
      <c r="P101" s="48"/>
      <c r="Q101" s="65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35">
      <c r="A102" s="15"/>
      <c r="B102" s="4">
        <v>98</v>
      </c>
      <c r="C102" s="7" t="str">
        <f t="shared" si="4"/>
        <v/>
      </c>
      <c r="D102" s="7"/>
      <c r="E102" s="9"/>
      <c r="F102" s="10"/>
      <c r="G102" s="7"/>
      <c r="H102" s="12" t="str">
        <f t="shared" si="3"/>
        <v/>
      </c>
      <c r="I102" s="67"/>
      <c r="J102" s="31"/>
      <c r="K102" s="40"/>
      <c r="L102" s="44"/>
      <c r="M102" s="52"/>
      <c r="N102" s="56"/>
      <c r="O102" s="61"/>
      <c r="P102" s="48"/>
      <c r="Q102" s="65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35">
      <c r="A103" s="15"/>
      <c r="B103" s="4">
        <v>99</v>
      </c>
      <c r="C103" s="7" t="str">
        <f t="shared" si="4"/>
        <v/>
      </c>
      <c r="D103" s="7"/>
      <c r="E103" s="9"/>
      <c r="F103" s="10"/>
      <c r="G103" s="7"/>
      <c r="H103" s="12" t="str">
        <f t="shared" ref="H103:H166" si="5">IF(OR(AND($J103&lt;&gt;"",$J102&lt;&gt;""),AND($K103&lt;&gt;"",$K102&lt;&gt;""),AND($I103&lt;&gt;"",$I102&lt;&gt;""),AND($L103&lt;&gt;"",$L102&lt;&gt;""),AND($M103&lt;&gt;"",$M102&lt;&gt;""),AND($N103&lt;&gt;"",$N102&lt;&gt;""),AND($O103&lt;&gt;"",$O102&lt;&gt;""),AND($P103&lt;&gt;"",$P102&lt;&gt;""),AND($Q103&lt;&gt;"",$Q102&lt;&gt;"")),
IF(AND($K103=0,$J102="",$J103&gt;70),$J103-100,
IF(AND($J103=0,$I102="",$I103&gt;70),$I103-100,
IF(AND($L103=0,$K102="",$K103&gt;70),$K103-100,
IF(AND($M103=0,$L102="",$L103&gt;70),$L103-100,
IF(AND($N103=0,$M102="",$M103&gt;70),$M103-100,
IF(AND($O103=0,$N102="",$N103&gt;70),$N103-100,
IF(AND($P103=0,$O102="",$O103&gt;70),$O103-100,
IF(AND($Q103=0,$P102="",$P103&gt;70),$P103-100,
IF(AND($R103=0,$Q102="",$Q103&gt;70),$Q103-100,
IF(AND($I103=100,$J103&gt;0),$I103-$I102+$J103,
IF(AND($J103=100,$K103&gt;0),$J103-$J102+$K103,
IF(AND($K103=100,$L103&gt;0),$K103-$K102+$L103,
IF(AND($L103=100,$M103&gt;0),$L103-$L102+$M103,
IF(AND($M103=100,$N103&gt;0),$M103-$M102+$N103,
IF(AND($N103=100,$O103&gt;0),$N103-$N102+$O103,
IF(AND($O103=100,$P103&gt;0),$O103-$O102+$P103,
IF(AND($P103=100,$Q103&gt;0),$P103-$P102+$Q103,
IF(AND($J103&gt;=0,$K103="",$J102&gt;0),$J103-$J102,
IF(AND($K103&gt;=0,$L103="",$K102&gt;0),$K103-$K102,
IF(AND($L103&gt;=0,$M103="",$L102&gt;0),$L103-$L102,
IF(AND($I103&gt;=0,$J103="",$I102&gt;0),$I103-$I102,
IF(AND($M103&gt;=0,$N103="",$M102&gt;0),$M103-$M102,
IF(AND($N103&gt;=0,$O103="",$N102&gt;0),$N103-$N102,
IF(AND($O103&gt;=0,$P103="",$O102&gt;0),$O103-$O102,
IF(AND($P103&gt;=0,$Q103="",$P102&gt;0),$P103-$P102,
$Q103-$Q102)
)))))))))))))))))))))))),"")</f>
        <v/>
      </c>
      <c r="I103" s="67"/>
      <c r="J103" s="31"/>
      <c r="K103" s="40"/>
      <c r="L103" s="44"/>
      <c r="M103" s="52"/>
      <c r="N103" s="56"/>
      <c r="O103" s="61"/>
      <c r="P103" s="48"/>
      <c r="Q103" s="65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35">
      <c r="A104" s="15"/>
      <c r="B104" s="4">
        <v>100</v>
      </c>
      <c r="C104" s="7" t="str">
        <f t="shared" si="4"/>
        <v/>
      </c>
      <c r="D104" s="7"/>
      <c r="E104" s="9"/>
      <c r="F104" s="10"/>
      <c r="G104" s="7"/>
      <c r="H104" s="12" t="str">
        <f t="shared" si="5"/>
        <v/>
      </c>
      <c r="I104" s="67"/>
      <c r="J104" s="31"/>
      <c r="K104" s="40"/>
      <c r="L104" s="44"/>
      <c r="M104" s="52"/>
      <c r="N104" s="56"/>
      <c r="O104" s="61"/>
      <c r="P104" s="48"/>
      <c r="Q104" s="65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35">
      <c r="A105" s="15"/>
      <c r="B105" s="4">
        <v>101</v>
      </c>
      <c r="C105" s="7" t="str">
        <f t="shared" si="4"/>
        <v/>
      </c>
      <c r="D105" s="7"/>
      <c r="E105" s="9"/>
      <c r="F105" s="10"/>
      <c r="G105" s="7"/>
      <c r="H105" s="12" t="str">
        <f t="shared" si="5"/>
        <v/>
      </c>
      <c r="I105" s="67"/>
      <c r="J105" s="31"/>
      <c r="K105" s="40"/>
      <c r="L105" s="44"/>
      <c r="M105" s="52"/>
      <c r="N105" s="56"/>
      <c r="O105" s="61"/>
      <c r="P105" s="48"/>
      <c r="Q105" s="65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35">
      <c r="A106" s="15"/>
      <c r="B106" s="4">
        <v>102</v>
      </c>
      <c r="C106" s="7" t="str">
        <f t="shared" si="4"/>
        <v/>
      </c>
      <c r="D106" s="7"/>
      <c r="E106" s="9"/>
      <c r="F106" s="10"/>
      <c r="G106" s="7"/>
      <c r="H106" s="12" t="str">
        <f t="shared" si="5"/>
        <v/>
      </c>
      <c r="I106" s="67"/>
      <c r="J106" s="31"/>
      <c r="K106" s="40"/>
      <c r="L106" s="44"/>
      <c r="M106" s="52"/>
      <c r="N106" s="56"/>
      <c r="O106" s="61"/>
      <c r="P106" s="48"/>
      <c r="Q106" s="65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35">
      <c r="A107" s="15"/>
      <c r="B107" s="4">
        <v>103</v>
      </c>
      <c r="C107" s="7" t="str">
        <f t="shared" si="4"/>
        <v/>
      </c>
      <c r="D107" s="7"/>
      <c r="E107" s="9"/>
      <c r="F107" s="10"/>
      <c r="G107" s="7"/>
      <c r="H107" s="12" t="str">
        <f t="shared" si="5"/>
        <v/>
      </c>
      <c r="I107" s="67"/>
      <c r="J107" s="31"/>
      <c r="K107" s="40"/>
      <c r="L107" s="44"/>
      <c r="M107" s="52"/>
      <c r="N107" s="56"/>
      <c r="O107" s="61"/>
      <c r="P107" s="48"/>
      <c r="Q107" s="65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35">
      <c r="A108" s="15"/>
      <c r="B108" s="4">
        <v>104</v>
      </c>
      <c r="C108" s="7" t="str">
        <f t="shared" si="4"/>
        <v/>
      </c>
      <c r="D108" s="7"/>
      <c r="E108" s="9"/>
      <c r="F108" s="10"/>
      <c r="G108" s="7"/>
      <c r="H108" s="12" t="str">
        <f t="shared" si="5"/>
        <v/>
      </c>
      <c r="I108" s="67"/>
      <c r="J108" s="31"/>
      <c r="K108" s="40"/>
      <c r="L108" s="44"/>
      <c r="M108" s="52"/>
      <c r="N108" s="56"/>
      <c r="O108" s="61"/>
      <c r="P108" s="48"/>
      <c r="Q108" s="65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35">
      <c r="A109" s="15"/>
      <c r="B109" s="4">
        <v>105</v>
      </c>
      <c r="C109" s="7" t="str">
        <f t="shared" si="4"/>
        <v/>
      </c>
      <c r="D109" s="7"/>
      <c r="E109" s="9"/>
      <c r="F109" s="10"/>
      <c r="G109" s="7"/>
      <c r="H109" s="12" t="str">
        <f t="shared" si="5"/>
        <v/>
      </c>
      <c r="I109" s="67"/>
      <c r="J109" s="31"/>
      <c r="K109" s="40"/>
      <c r="L109" s="44"/>
      <c r="M109" s="52"/>
      <c r="N109" s="56"/>
      <c r="O109" s="61"/>
      <c r="P109" s="48"/>
      <c r="Q109" s="65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x14ac:dyDescent="0.35">
      <c r="A110" s="15"/>
      <c r="B110" s="4">
        <v>106</v>
      </c>
      <c r="C110" s="7" t="str">
        <f t="shared" si="4"/>
        <v/>
      </c>
      <c r="D110" s="7"/>
      <c r="E110" s="9"/>
      <c r="F110" s="10"/>
      <c r="G110" s="7"/>
      <c r="H110" s="12" t="str">
        <f t="shared" si="5"/>
        <v/>
      </c>
      <c r="I110" s="67"/>
      <c r="J110" s="31"/>
      <c r="K110" s="40"/>
      <c r="L110" s="44"/>
      <c r="M110" s="52"/>
      <c r="N110" s="56"/>
      <c r="O110" s="61"/>
      <c r="P110" s="48"/>
      <c r="Q110" s="65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x14ac:dyDescent="0.35">
      <c r="A111" s="15"/>
      <c r="B111" s="4">
        <v>107</v>
      </c>
      <c r="C111" s="7" t="str">
        <f t="shared" si="4"/>
        <v/>
      </c>
      <c r="D111" s="7"/>
      <c r="E111" s="9"/>
      <c r="F111" s="10"/>
      <c r="G111" s="7"/>
      <c r="H111" s="12" t="str">
        <f t="shared" si="5"/>
        <v/>
      </c>
      <c r="I111" s="67"/>
      <c r="J111" s="31"/>
      <c r="K111" s="40"/>
      <c r="L111" s="44"/>
      <c r="M111" s="52"/>
      <c r="N111" s="56"/>
      <c r="O111" s="61"/>
      <c r="P111" s="48"/>
      <c r="Q111" s="65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x14ac:dyDescent="0.35">
      <c r="A112" s="15"/>
      <c r="B112" s="4">
        <v>108</v>
      </c>
      <c r="C112" s="7" t="str">
        <f t="shared" si="4"/>
        <v/>
      </c>
      <c r="D112" s="7"/>
      <c r="E112" s="9"/>
      <c r="F112" s="10"/>
      <c r="G112" s="7"/>
      <c r="H112" s="12" t="str">
        <f t="shared" si="5"/>
        <v/>
      </c>
      <c r="I112" s="67"/>
      <c r="J112" s="31"/>
      <c r="K112" s="40"/>
      <c r="L112" s="44"/>
      <c r="M112" s="52"/>
      <c r="N112" s="56"/>
      <c r="O112" s="61"/>
      <c r="P112" s="48"/>
      <c r="Q112" s="65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x14ac:dyDescent="0.35">
      <c r="A113" s="15"/>
      <c r="B113" s="4">
        <v>109</v>
      </c>
      <c r="C113" s="7" t="str">
        <f t="shared" si="4"/>
        <v/>
      </c>
      <c r="D113" s="7"/>
      <c r="E113" s="9"/>
      <c r="F113" s="10"/>
      <c r="G113" s="7"/>
      <c r="H113" s="12" t="str">
        <f t="shared" si="5"/>
        <v/>
      </c>
      <c r="I113" s="67"/>
      <c r="J113" s="31"/>
      <c r="K113" s="40"/>
      <c r="L113" s="44"/>
      <c r="M113" s="52"/>
      <c r="N113" s="56"/>
      <c r="O113" s="61"/>
      <c r="P113" s="48"/>
      <c r="Q113" s="65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35">
      <c r="A114" s="15"/>
      <c r="B114" s="4">
        <v>110</v>
      </c>
      <c r="C114" s="7" t="str">
        <f t="shared" si="4"/>
        <v/>
      </c>
      <c r="D114" s="7"/>
      <c r="E114" s="9"/>
      <c r="F114" s="10"/>
      <c r="G114" s="7"/>
      <c r="H114" s="12" t="str">
        <f t="shared" si="5"/>
        <v/>
      </c>
      <c r="I114" s="67"/>
      <c r="J114" s="31"/>
      <c r="K114" s="40"/>
      <c r="L114" s="44"/>
      <c r="M114" s="52"/>
      <c r="N114" s="56"/>
      <c r="O114" s="61"/>
      <c r="P114" s="48"/>
      <c r="Q114" s="65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35">
      <c r="A115" s="15"/>
      <c r="B115" s="4">
        <v>111</v>
      </c>
      <c r="C115" s="7" t="str">
        <f t="shared" si="4"/>
        <v/>
      </c>
      <c r="D115" s="7"/>
      <c r="E115" s="9"/>
      <c r="F115" s="10"/>
      <c r="G115" s="7"/>
      <c r="H115" s="12" t="str">
        <f t="shared" si="5"/>
        <v/>
      </c>
      <c r="I115" s="67"/>
      <c r="J115" s="31"/>
      <c r="K115" s="40"/>
      <c r="L115" s="44"/>
      <c r="M115" s="52"/>
      <c r="N115" s="56"/>
      <c r="O115" s="61"/>
      <c r="P115" s="48"/>
      <c r="Q115" s="65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35">
      <c r="A116" s="15"/>
      <c r="B116" s="4">
        <v>112</v>
      </c>
      <c r="C116" s="7" t="str">
        <f t="shared" si="4"/>
        <v/>
      </c>
      <c r="D116" s="7"/>
      <c r="E116" s="9"/>
      <c r="F116" s="10"/>
      <c r="G116" s="7"/>
      <c r="H116" s="12" t="str">
        <f t="shared" si="5"/>
        <v/>
      </c>
      <c r="I116" s="67"/>
      <c r="J116" s="31"/>
      <c r="K116" s="40"/>
      <c r="L116" s="44"/>
      <c r="M116" s="52"/>
      <c r="N116" s="56"/>
      <c r="O116" s="61"/>
      <c r="P116" s="48"/>
      <c r="Q116" s="65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x14ac:dyDescent="0.35">
      <c r="A117" s="15"/>
      <c r="B117" s="4">
        <v>113</v>
      </c>
      <c r="C117" s="7" t="str">
        <f t="shared" si="4"/>
        <v/>
      </c>
      <c r="D117" s="7"/>
      <c r="E117" s="9"/>
      <c r="F117" s="10"/>
      <c r="G117" s="7"/>
      <c r="H117" s="12" t="str">
        <f t="shared" si="5"/>
        <v/>
      </c>
      <c r="I117" s="67"/>
      <c r="J117" s="31"/>
      <c r="K117" s="40"/>
      <c r="L117" s="44"/>
      <c r="M117" s="52"/>
      <c r="N117" s="56"/>
      <c r="O117" s="61"/>
      <c r="P117" s="48"/>
      <c r="Q117" s="65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35">
      <c r="A118" s="15"/>
      <c r="B118" s="4">
        <v>114</v>
      </c>
      <c r="C118" s="7" t="str">
        <f t="shared" si="4"/>
        <v/>
      </c>
      <c r="D118" s="7"/>
      <c r="E118" s="9"/>
      <c r="F118" s="10"/>
      <c r="G118" s="7"/>
      <c r="H118" s="12" t="str">
        <f t="shared" si="5"/>
        <v/>
      </c>
      <c r="I118" s="67"/>
      <c r="J118" s="31"/>
      <c r="K118" s="40"/>
      <c r="L118" s="44"/>
      <c r="M118" s="52"/>
      <c r="N118" s="56"/>
      <c r="O118" s="61"/>
      <c r="P118" s="48"/>
      <c r="Q118" s="65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x14ac:dyDescent="0.35">
      <c r="A119" s="15"/>
      <c r="B119" s="4">
        <v>115</v>
      </c>
      <c r="C119" s="7" t="str">
        <f t="shared" si="4"/>
        <v/>
      </c>
      <c r="D119" s="7"/>
      <c r="E119" s="9"/>
      <c r="F119" s="10"/>
      <c r="G119" s="7"/>
      <c r="H119" s="12" t="str">
        <f t="shared" si="5"/>
        <v/>
      </c>
      <c r="I119" s="67"/>
      <c r="J119" s="31"/>
      <c r="K119" s="40"/>
      <c r="L119" s="44"/>
      <c r="M119" s="52"/>
      <c r="N119" s="56"/>
      <c r="O119" s="61"/>
      <c r="P119" s="48"/>
      <c r="Q119" s="65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x14ac:dyDescent="0.35">
      <c r="A120" s="15"/>
      <c r="B120" s="4">
        <v>116</v>
      </c>
      <c r="C120" s="7" t="str">
        <f t="shared" si="4"/>
        <v/>
      </c>
      <c r="D120" s="7"/>
      <c r="E120" s="9"/>
      <c r="F120" s="10"/>
      <c r="G120" s="7"/>
      <c r="H120" s="12" t="str">
        <f t="shared" si="5"/>
        <v/>
      </c>
      <c r="I120" s="67"/>
      <c r="J120" s="31"/>
      <c r="K120" s="40"/>
      <c r="L120" s="44"/>
      <c r="M120" s="52"/>
      <c r="N120" s="56"/>
      <c r="O120" s="61"/>
      <c r="P120" s="48"/>
      <c r="Q120" s="65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x14ac:dyDescent="0.35">
      <c r="A121" s="15"/>
      <c r="B121" s="4">
        <v>117</v>
      </c>
      <c r="C121" s="7" t="str">
        <f t="shared" si="4"/>
        <v/>
      </c>
      <c r="D121" s="7"/>
      <c r="E121" s="9"/>
      <c r="F121" s="10"/>
      <c r="G121" s="7"/>
      <c r="H121" s="12" t="str">
        <f t="shared" si="5"/>
        <v/>
      </c>
      <c r="I121" s="67"/>
      <c r="J121" s="31"/>
      <c r="K121" s="40"/>
      <c r="L121" s="44"/>
      <c r="M121" s="52"/>
      <c r="N121" s="56"/>
      <c r="O121" s="61"/>
      <c r="P121" s="48"/>
      <c r="Q121" s="65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x14ac:dyDescent="0.35">
      <c r="A122" s="15"/>
      <c r="B122" s="4">
        <v>118</v>
      </c>
      <c r="C122" s="7" t="str">
        <f t="shared" si="4"/>
        <v/>
      </c>
      <c r="D122" s="7"/>
      <c r="E122" s="9"/>
      <c r="F122" s="10"/>
      <c r="G122" s="7"/>
      <c r="H122" s="12" t="str">
        <f t="shared" si="5"/>
        <v/>
      </c>
      <c r="I122" s="67"/>
      <c r="J122" s="31"/>
      <c r="K122" s="40"/>
      <c r="L122" s="44"/>
      <c r="M122" s="52"/>
      <c r="N122" s="56"/>
      <c r="O122" s="61"/>
      <c r="P122" s="48"/>
      <c r="Q122" s="65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x14ac:dyDescent="0.35">
      <c r="A123" s="15"/>
      <c r="B123" s="4">
        <v>119</v>
      </c>
      <c r="C123" s="7" t="str">
        <f t="shared" si="4"/>
        <v/>
      </c>
      <c r="D123" s="7"/>
      <c r="E123" s="9"/>
      <c r="F123" s="10"/>
      <c r="G123" s="7"/>
      <c r="H123" s="12" t="str">
        <f t="shared" si="5"/>
        <v/>
      </c>
      <c r="I123" s="67"/>
      <c r="J123" s="31"/>
      <c r="K123" s="40"/>
      <c r="L123" s="44"/>
      <c r="M123" s="52"/>
      <c r="N123" s="56"/>
      <c r="O123" s="61"/>
      <c r="P123" s="48"/>
      <c r="Q123" s="65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x14ac:dyDescent="0.35">
      <c r="A124" s="15"/>
      <c r="B124" s="4">
        <v>120</v>
      </c>
      <c r="C124" s="7" t="str">
        <f t="shared" si="4"/>
        <v/>
      </c>
      <c r="D124" s="7"/>
      <c r="E124" s="9"/>
      <c r="F124" s="10"/>
      <c r="G124" s="7"/>
      <c r="H124" s="12" t="str">
        <f t="shared" si="5"/>
        <v/>
      </c>
      <c r="I124" s="67"/>
      <c r="J124" s="31"/>
      <c r="K124" s="40"/>
      <c r="L124" s="44"/>
      <c r="M124" s="52"/>
      <c r="N124" s="56"/>
      <c r="O124" s="61"/>
      <c r="P124" s="48"/>
      <c r="Q124" s="65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35">
      <c r="A125" s="15"/>
      <c r="B125" s="4">
        <v>121</v>
      </c>
      <c r="C125" s="7" t="str">
        <f t="shared" si="4"/>
        <v/>
      </c>
      <c r="D125" s="7"/>
      <c r="E125" s="9"/>
      <c r="F125" s="10"/>
      <c r="G125" s="7"/>
      <c r="H125" s="12" t="str">
        <f t="shared" si="5"/>
        <v/>
      </c>
      <c r="I125" s="67"/>
      <c r="J125" s="31"/>
      <c r="K125" s="40"/>
      <c r="L125" s="44"/>
      <c r="M125" s="52"/>
      <c r="N125" s="56"/>
      <c r="O125" s="61"/>
      <c r="P125" s="48"/>
      <c r="Q125" s="65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x14ac:dyDescent="0.35">
      <c r="A126" s="15"/>
      <c r="B126" s="4">
        <v>122</v>
      </c>
      <c r="C126" s="7" t="str">
        <f t="shared" si="4"/>
        <v/>
      </c>
      <c r="D126" s="7"/>
      <c r="E126" s="9"/>
      <c r="F126" s="10"/>
      <c r="G126" s="7"/>
      <c r="H126" s="12" t="str">
        <f t="shared" si="5"/>
        <v/>
      </c>
      <c r="I126" s="67"/>
      <c r="J126" s="31"/>
      <c r="K126" s="40"/>
      <c r="L126" s="44"/>
      <c r="M126" s="52"/>
      <c r="N126" s="56"/>
      <c r="O126" s="61"/>
      <c r="P126" s="48"/>
      <c r="Q126" s="65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x14ac:dyDescent="0.35">
      <c r="A127" s="15"/>
      <c r="B127" s="4">
        <v>123</v>
      </c>
      <c r="C127" s="7" t="str">
        <f t="shared" si="4"/>
        <v/>
      </c>
      <c r="D127" s="7"/>
      <c r="E127" s="9"/>
      <c r="F127" s="10"/>
      <c r="G127" s="7"/>
      <c r="H127" s="12" t="str">
        <f t="shared" si="5"/>
        <v/>
      </c>
      <c r="I127" s="67"/>
      <c r="J127" s="31"/>
      <c r="K127" s="40"/>
      <c r="L127" s="44"/>
      <c r="M127" s="52"/>
      <c r="N127" s="56"/>
      <c r="O127" s="61"/>
      <c r="P127" s="48"/>
      <c r="Q127" s="65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x14ac:dyDescent="0.35">
      <c r="A128" s="15"/>
      <c r="B128" s="4">
        <v>124</v>
      </c>
      <c r="C128" s="7" t="str">
        <f t="shared" si="4"/>
        <v/>
      </c>
      <c r="D128" s="7"/>
      <c r="E128" s="9"/>
      <c r="F128" s="10"/>
      <c r="G128" s="7"/>
      <c r="H128" s="12" t="str">
        <f t="shared" si="5"/>
        <v/>
      </c>
      <c r="I128" s="67"/>
      <c r="J128" s="31"/>
      <c r="K128" s="40"/>
      <c r="L128" s="44"/>
      <c r="M128" s="52"/>
      <c r="N128" s="56"/>
      <c r="O128" s="61"/>
      <c r="P128" s="48"/>
      <c r="Q128" s="65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x14ac:dyDescent="0.35">
      <c r="A129" s="15"/>
      <c r="B129" s="4">
        <v>125</v>
      </c>
      <c r="C129" s="7" t="str">
        <f t="shared" si="4"/>
        <v/>
      </c>
      <c r="D129" s="7"/>
      <c r="E129" s="9"/>
      <c r="F129" s="10"/>
      <c r="G129" s="7"/>
      <c r="H129" s="12" t="str">
        <f t="shared" si="5"/>
        <v/>
      </c>
      <c r="I129" s="67"/>
      <c r="J129" s="31"/>
      <c r="K129" s="40"/>
      <c r="L129" s="44"/>
      <c r="M129" s="52"/>
      <c r="N129" s="56"/>
      <c r="O129" s="61"/>
      <c r="P129" s="48"/>
      <c r="Q129" s="65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35">
      <c r="A130" s="15"/>
      <c r="B130" s="4">
        <v>126</v>
      </c>
      <c r="C130" s="7" t="str">
        <f t="shared" si="4"/>
        <v/>
      </c>
      <c r="D130" s="7"/>
      <c r="E130" s="9"/>
      <c r="F130" s="10"/>
      <c r="G130" s="7"/>
      <c r="H130" s="12" t="str">
        <f t="shared" si="5"/>
        <v/>
      </c>
      <c r="I130" s="67"/>
      <c r="J130" s="31"/>
      <c r="K130" s="40"/>
      <c r="L130" s="44"/>
      <c r="M130" s="52"/>
      <c r="N130" s="56"/>
      <c r="O130" s="61"/>
      <c r="P130" s="48"/>
      <c r="Q130" s="65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x14ac:dyDescent="0.35">
      <c r="A131" s="15"/>
      <c r="B131" s="4">
        <v>127</v>
      </c>
      <c r="C131" s="7" t="str">
        <f t="shared" si="4"/>
        <v/>
      </c>
      <c r="D131" s="7"/>
      <c r="E131" s="9"/>
      <c r="F131" s="10"/>
      <c r="G131" s="7"/>
      <c r="H131" s="12" t="str">
        <f t="shared" si="5"/>
        <v/>
      </c>
      <c r="I131" s="67"/>
      <c r="J131" s="31"/>
      <c r="K131" s="40"/>
      <c r="L131" s="44"/>
      <c r="M131" s="52"/>
      <c r="N131" s="56"/>
      <c r="O131" s="61"/>
      <c r="P131" s="48"/>
      <c r="Q131" s="65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35">
      <c r="A132" s="15"/>
      <c r="B132" s="4">
        <v>128</v>
      </c>
      <c r="C132" s="7" t="str">
        <f t="shared" si="4"/>
        <v/>
      </c>
      <c r="D132" s="7"/>
      <c r="E132" s="9"/>
      <c r="F132" s="10"/>
      <c r="G132" s="7"/>
      <c r="H132" s="12" t="str">
        <f t="shared" si="5"/>
        <v/>
      </c>
      <c r="I132" s="67"/>
      <c r="J132" s="31"/>
      <c r="K132" s="40"/>
      <c r="L132" s="44"/>
      <c r="M132" s="52"/>
      <c r="N132" s="56"/>
      <c r="O132" s="61"/>
      <c r="P132" s="48"/>
      <c r="Q132" s="65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x14ac:dyDescent="0.35">
      <c r="A133" s="15"/>
      <c r="B133" s="4">
        <v>129</v>
      </c>
      <c r="C133" s="7" t="str">
        <f t="shared" si="4"/>
        <v/>
      </c>
      <c r="D133" s="7"/>
      <c r="E133" s="9"/>
      <c r="F133" s="10"/>
      <c r="G133" s="7"/>
      <c r="H133" s="12" t="str">
        <f t="shared" si="5"/>
        <v/>
      </c>
      <c r="I133" s="67"/>
      <c r="J133" s="31"/>
      <c r="K133" s="40"/>
      <c r="L133" s="44"/>
      <c r="M133" s="52"/>
      <c r="N133" s="56"/>
      <c r="O133" s="61"/>
      <c r="P133" s="48"/>
      <c r="Q133" s="65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x14ac:dyDescent="0.35">
      <c r="A134" s="15"/>
      <c r="B134" s="4">
        <v>130</v>
      </c>
      <c r="C134" s="7" t="str">
        <f t="shared" si="4"/>
        <v/>
      </c>
      <c r="D134" s="7"/>
      <c r="E134" s="9"/>
      <c r="F134" s="10"/>
      <c r="G134" s="7"/>
      <c r="H134" s="12" t="str">
        <f t="shared" si="5"/>
        <v/>
      </c>
      <c r="I134" s="67"/>
      <c r="J134" s="31"/>
      <c r="K134" s="40"/>
      <c r="L134" s="44"/>
      <c r="M134" s="52"/>
      <c r="N134" s="56"/>
      <c r="O134" s="61"/>
      <c r="P134" s="48"/>
      <c r="Q134" s="65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x14ac:dyDescent="0.35">
      <c r="A135" s="15"/>
      <c r="B135" s="4">
        <v>131</v>
      </c>
      <c r="C135" s="7" t="str">
        <f t="shared" si="4"/>
        <v/>
      </c>
      <c r="D135" s="7"/>
      <c r="E135" s="9"/>
      <c r="F135" s="10"/>
      <c r="G135" s="7"/>
      <c r="H135" s="12" t="str">
        <f t="shared" si="5"/>
        <v/>
      </c>
      <c r="I135" s="67"/>
      <c r="J135" s="31"/>
      <c r="K135" s="40"/>
      <c r="L135" s="44"/>
      <c r="M135" s="52"/>
      <c r="N135" s="56"/>
      <c r="O135" s="61"/>
      <c r="P135" s="48"/>
      <c r="Q135" s="65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x14ac:dyDescent="0.35">
      <c r="A136" s="15"/>
      <c r="B136" s="4">
        <v>132</v>
      </c>
      <c r="C136" s="7" t="str">
        <f t="shared" si="4"/>
        <v/>
      </c>
      <c r="D136" s="7"/>
      <c r="E136" s="9"/>
      <c r="F136" s="10"/>
      <c r="G136" s="7"/>
      <c r="H136" s="12" t="str">
        <f t="shared" si="5"/>
        <v/>
      </c>
      <c r="I136" s="67"/>
      <c r="J136" s="31"/>
      <c r="K136" s="40"/>
      <c r="L136" s="44"/>
      <c r="M136" s="52"/>
      <c r="N136" s="56"/>
      <c r="O136" s="61"/>
      <c r="P136" s="48"/>
      <c r="Q136" s="65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x14ac:dyDescent="0.35">
      <c r="A137" s="15"/>
      <c r="B137" s="4">
        <v>133</v>
      </c>
      <c r="C137" s="7" t="str">
        <f t="shared" si="4"/>
        <v/>
      </c>
      <c r="D137" s="7"/>
      <c r="E137" s="9"/>
      <c r="F137" s="10"/>
      <c r="G137" s="7"/>
      <c r="H137" s="12" t="str">
        <f t="shared" si="5"/>
        <v/>
      </c>
      <c r="I137" s="67"/>
      <c r="J137" s="31"/>
      <c r="K137" s="40"/>
      <c r="L137" s="44"/>
      <c r="M137" s="52"/>
      <c r="N137" s="56"/>
      <c r="O137" s="61"/>
      <c r="P137" s="48"/>
      <c r="Q137" s="65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x14ac:dyDescent="0.35">
      <c r="A138" s="15"/>
      <c r="B138" s="4">
        <v>134</v>
      </c>
      <c r="C138" s="7" t="str">
        <f t="shared" si="4"/>
        <v/>
      </c>
      <c r="D138" s="7"/>
      <c r="E138" s="9"/>
      <c r="F138" s="10"/>
      <c r="G138" s="7"/>
      <c r="H138" s="12" t="str">
        <f t="shared" si="5"/>
        <v/>
      </c>
      <c r="I138" s="67"/>
      <c r="J138" s="31"/>
      <c r="K138" s="40"/>
      <c r="L138" s="44"/>
      <c r="M138" s="52"/>
      <c r="N138" s="56"/>
      <c r="O138" s="61"/>
      <c r="P138" s="48"/>
      <c r="Q138" s="65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x14ac:dyDescent="0.35">
      <c r="A139" s="15"/>
      <c r="B139" s="4">
        <v>135</v>
      </c>
      <c r="C139" s="7" t="str">
        <f t="shared" si="4"/>
        <v/>
      </c>
      <c r="D139" s="7"/>
      <c r="E139" s="9"/>
      <c r="F139" s="10"/>
      <c r="G139" s="7"/>
      <c r="H139" s="12" t="str">
        <f t="shared" si="5"/>
        <v/>
      </c>
      <c r="I139" s="67"/>
      <c r="J139" s="31"/>
      <c r="K139" s="40"/>
      <c r="L139" s="44"/>
      <c r="M139" s="52"/>
      <c r="N139" s="56"/>
      <c r="O139" s="61"/>
      <c r="P139" s="48"/>
      <c r="Q139" s="65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x14ac:dyDescent="0.35">
      <c r="A140" s="15"/>
      <c r="B140" s="4">
        <v>136</v>
      </c>
      <c r="C140" s="7" t="str">
        <f t="shared" si="4"/>
        <v/>
      </c>
      <c r="D140" s="7"/>
      <c r="E140" s="9"/>
      <c r="F140" s="10"/>
      <c r="G140" s="7"/>
      <c r="H140" s="12" t="str">
        <f t="shared" si="5"/>
        <v/>
      </c>
      <c r="I140" s="67"/>
      <c r="J140" s="31"/>
      <c r="K140" s="40"/>
      <c r="L140" s="44"/>
      <c r="M140" s="52"/>
      <c r="N140" s="56"/>
      <c r="O140" s="61"/>
      <c r="P140" s="48"/>
      <c r="Q140" s="65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x14ac:dyDescent="0.35">
      <c r="A141" s="15"/>
      <c r="B141" s="4">
        <v>137</v>
      </c>
      <c r="C141" s="7" t="str">
        <f t="shared" si="4"/>
        <v/>
      </c>
      <c r="D141" s="7"/>
      <c r="E141" s="9"/>
      <c r="F141" s="10"/>
      <c r="G141" s="7"/>
      <c r="H141" s="12" t="str">
        <f t="shared" si="5"/>
        <v/>
      </c>
      <c r="I141" s="67"/>
      <c r="J141" s="31"/>
      <c r="K141" s="40"/>
      <c r="L141" s="44"/>
      <c r="M141" s="52"/>
      <c r="N141" s="56"/>
      <c r="O141" s="61"/>
      <c r="P141" s="48"/>
      <c r="Q141" s="65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x14ac:dyDescent="0.35">
      <c r="A142" s="15"/>
      <c r="B142" s="4">
        <v>138</v>
      </c>
      <c r="C142" s="7" t="str">
        <f t="shared" si="4"/>
        <v/>
      </c>
      <c r="D142" s="7"/>
      <c r="E142" s="9"/>
      <c r="F142" s="10"/>
      <c r="G142" s="7"/>
      <c r="H142" s="12" t="str">
        <f t="shared" si="5"/>
        <v/>
      </c>
      <c r="I142" s="67"/>
      <c r="J142" s="31"/>
      <c r="K142" s="40"/>
      <c r="L142" s="44"/>
      <c r="M142" s="52"/>
      <c r="N142" s="56"/>
      <c r="O142" s="61"/>
      <c r="P142" s="48"/>
      <c r="Q142" s="65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x14ac:dyDescent="0.35">
      <c r="A143" s="15"/>
      <c r="B143" s="4">
        <v>139</v>
      </c>
      <c r="C143" s="7" t="str">
        <f t="shared" si="4"/>
        <v/>
      </c>
      <c r="D143" s="7"/>
      <c r="E143" s="9"/>
      <c r="F143" s="10"/>
      <c r="G143" s="7"/>
      <c r="H143" s="12" t="str">
        <f t="shared" si="5"/>
        <v/>
      </c>
      <c r="I143" s="67"/>
      <c r="J143" s="31"/>
      <c r="K143" s="40"/>
      <c r="L143" s="44"/>
      <c r="M143" s="52"/>
      <c r="N143" s="56"/>
      <c r="O143" s="61"/>
      <c r="P143" s="48"/>
      <c r="Q143" s="65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x14ac:dyDescent="0.35">
      <c r="A144" s="15"/>
      <c r="B144" s="4">
        <v>140</v>
      </c>
      <c r="C144" s="7" t="str">
        <f t="shared" si="4"/>
        <v/>
      </c>
      <c r="D144" s="7"/>
      <c r="E144" s="9"/>
      <c r="F144" s="10"/>
      <c r="G144" s="7"/>
      <c r="H144" s="12" t="str">
        <f t="shared" si="5"/>
        <v/>
      </c>
      <c r="I144" s="67"/>
      <c r="J144" s="31"/>
      <c r="K144" s="40"/>
      <c r="L144" s="44"/>
      <c r="M144" s="52"/>
      <c r="N144" s="56"/>
      <c r="O144" s="61"/>
      <c r="P144" s="48"/>
      <c r="Q144" s="65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x14ac:dyDescent="0.35">
      <c r="A145" s="15"/>
      <c r="B145" s="4">
        <v>141</v>
      </c>
      <c r="C145" s="7" t="str">
        <f t="shared" si="4"/>
        <v/>
      </c>
      <c r="D145" s="7"/>
      <c r="E145" s="9"/>
      <c r="F145" s="10"/>
      <c r="G145" s="7"/>
      <c r="H145" s="12" t="str">
        <f t="shared" si="5"/>
        <v/>
      </c>
      <c r="I145" s="67"/>
      <c r="J145" s="31"/>
      <c r="K145" s="40"/>
      <c r="L145" s="44"/>
      <c r="M145" s="52"/>
      <c r="N145" s="56"/>
      <c r="O145" s="61"/>
      <c r="P145" s="48"/>
      <c r="Q145" s="65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x14ac:dyDescent="0.35">
      <c r="A146" s="15"/>
      <c r="B146" s="4">
        <v>142</v>
      </c>
      <c r="C146" s="7" t="str">
        <f t="shared" si="4"/>
        <v/>
      </c>
      <c r="D146" s="7"/>
      <c r="E146" s="9"/>
      <c r="F146" s="10"/>
      <c r="G146" s="7"/>
      <c r="H146" s="12" t="str">
        <f t="shared" si="5"/>
        <v/>
      </c>
      <c r="I146" s="67"/>
      <c r="J146" s="31"/>
      <c r="K146" s="40"/>
      <c r="L146" s="44"/>
      <c r="M146" s="52"/>
      <c r="N146" s="56"/>
      <c r="O146" s="61"/>
      <c r="P146" s="48"/>
      <c r="Q146" s="65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x14ac:dyDescent="0.35">
      <c r="A147" s="15"/>
      <c r="B147" s="4">
        <v>143</v>
      </c>
      <c r="C147" s="7" t="str">
        <f t="shared" si="4"/>
        <v/>
      </c>
      <c r="D147" s="7"/>
      <c r="E147" s="9"/>
      <c r="F147" s="10"/>
      <c r="G147" s="7"/>
      <c r="H147" s="12" t="str">
        <f t="shared" si="5"/>
        <v/>
      </c>
      <c r="I147" s="67"/>
      <c r="J147" s="31"/>
      <c r="K147" s="40"/>
      <c r="L147" s="44"/>
      <c r="M147" s="52"/>
      <c r="N147" s="56"/>
      <c r="O147" s="61"/>
      <c r="P147" s="48"/>
      <c r="Q147" s="65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x14ac:dyDescent="0.35">
      <c r="A148" s="15"/>
      <c r="B148" s="4">
        <v>144</v>
      </c>
      <c r="C148" s="7" t="str">
        <f t="shared" si="4"/>
        <v/>
      </c>
      <c r="D148" s="7"/>
      <c r="E148" s="9"/>
      <c r="F148" s="10"/>
      <c r="G148" s="7"/>
      <c r="H148" s="12" t="str">
        <f t="shared" si="5"/>
        <v/>
      </c>
      <c r="I148" s="67"/>
      <c r="J148" s="31"/>
      <c r="K148" s="40"/>
      <c r="L148" s="44"/>
      <c r="M148" s="52"/>
      <c r="N148" s="56"/>
      <c r="O148" s="61"/>
      <c r="P148" s="48"/>
      <c r="Q148" s="65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x14ac:dyDescent="0.35">
      <c r="A149" s="15"/>
      <c r="B149" s="4">
        <v>145</v>
      </c>
      <c r="C149" s="7" t="str">
        <f t="shared" si="4"/>
        <v/>
      </c>
      <c r="D149" s="7"/>
      <c r="E149" s="9"/>
      <c r="F149" s="10"/>
      <c r="G149" s="7"/>
      <c r="H149" s="12" t="str">
        <f t="shared" si="5"/>
        <v/>
      </c>
      <c r="I149" s="67"/>
      <c r="J149" s="31"/>
      <c r="K149" s="40"/>
      <c r="L149" s="44"/>
      <c r="M149" s="52"/>
      <c r="N149" s="56"/>
      <c r="O149" s="61"/>
      <c r="P149" s="48"/>
      <c r="Q149" s="65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x14ac:dyDescent="0.35">
      <c r="A150" s="15"/>
      <c r="B150" s="4">
        <v>146</v>
      </c>
      <c r="C150" s="7" t="str">
        <f t="shared" si="4"/>
        <v/>
      </c>
      <c r="D150" s="7"/>
      <c r="E150" s="9"/>
      <c r="F150" s="10"/>
      <c r="G150" s="7"/>
      <c r="H150" s="12" t="str">
        <f t="shared" si="5"/>
        <v/>
      </c>
      <c r="I150" s="67"/>
      <c r="J150" s="31"/>
      <c r="K150" s="40"/>
      <c r="L150" s="44"/>
      <c r="M150" s="52"/>
      <c r="N150" s="56"/>
      <c r="O150" s="61"/>
      <c r="P150" s="48"/>
      <c r="Q150" s="65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x14ac:dyDescent="0.35">
      <c r="A151" s="15"/>
      <c r="B151" s="4">
        <v>147</v>
      </c>
      <c r="C151" s="7" t="str">
        <f t="shared" si="4"/>
        <v/>
      </c>
      <c r="D151" s="7"/>
      <c r="E151" s="9"/>
      <c r="F151" s="10"/>
      <c r="G151" s="7"/>
      <c r="H151" s="12" t="str">
        <f t="shared" si="5"/>
        <v/>
      </c>
      <c r="I151" s="67"/>
      <c r="J151" s="31"/>
      <c r="K151" s="40"/>
      <c r="L151" s="44"/>
      <c r="M151" s="52"/>
      <c r="N151" s="56"/>
      <c r="O151" s="61"/>
      <c r="P151" s="48"/>
      <c r="Q151" s="65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x14ac:dyDescent="0.35">
      <c r="A152" s="15"/>
      <c r="B152" s="4">
        <v>148</v>
      </c>
      <c r="C152" s="7" t="str">
        <f t="shared" si="4"/>
        <v/>
      </c>
      <c r="D152" s="7"/>
      <c r="E152" s="9"/>
      <c r="F152" s="10"/>
      <c r="G152" s="7"/>
      <c r="H152" s="12" t="str">
        <f t="shared" si="5"/>
        <v/>
      </c>
      <c r="I152" s="67"/>
      <c r="J152" s="31"/>
      <c r="K152" s="40"/>
      <c r="L152" s="44"/>
      <c r="M152" s="52"/>
      <c r="N152" s="56"/>
      <c r="O152" s="61"/>
      <c r="P152" s="48"/>
      <c r="Q152" s="65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x14ac:dyDescent="0.35">
      <c r="A153" s="15"/>
      <c r="B153" s="4">
        <v>149</v>
      </c>
      <c r="C153" s="7" t="str">
        <f t="shared" ref="C153:C204" si="6">IF($H153&lt;&gt;"",IF(OR(AND($H153&gt;0,$J153=100,$K153&gt;0),AND($H153&gt;0,$K153=100,$L153&gt;0),AND($H153&gt;0,$I153=100,$J153&gt;0),AND($H153&gt;0,$L153=100,$M153&gt;0),AND($H153&gt;0,$M153=100,$N153&gt;0),AND($H153&gt;0,$N153=100,$O153&gt;0),AND($H153&gt;0,$O153=100,$P153&gt;0),AND($H153&gt;0,$P153=100,$Q153&gt;0)),"Promotion",
  IF(OR(AND($H153&lt;0,$J153=0,I153&gt;70,I153&lt;=100,$I152=0),AND($H153&lt;0,$K153=0,$J153&gt;=70,$J153&lt;=100,$J152=0),AND($H153&lt;0,$L153=0,$K153&gt;=70,$K153&lt;=100,$K152=0),AND($H153&lt;0,$M153=0,$L153&gt;=70,$L153&lt;=100,$L152=0),AND($H153&lt;0,$N153=0,$M153&gt;=70,$M153&lt;=100,$M152=0),AND($H153&lt;0,$O153=0,$N153&gt;=70,$N153&lt;=100,$N152=0),AND($H153&lt;0,$P153=0,$O153&gt;=70,$O153&lt;=100,$O152=0),AND($H153&lt;0,$Q153=0,$P153&gt;=70,$P153&lt;=100,$P152=0)),"Demote",
IF($H153&gt;0,"Victoire","Défaite"))),"")</f>
        <v/>
      </c>
      <c r="D153" s="7"/>
      <c r="E153" s="9"/>
      <c r="F153" s="10"/>
      <c r="G153" s="7"/>
      <c r="H153" s="12" t="str">
        <f t="shared" si="5"/>
        <v/>
      </c>
      <c r="I153" s="67"/>
      <c r="J153" s="31"/>
      <c r="K153" s="40"/>
      <c r="L153" s="44"/>
      <c r="M153" s="52"/>
      <c r="N153" s="56"/>
      <c r="O153" s="61"/>
      <c r="P153" s="48"/>
      <c r="Q153" s="65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x14ac:dyDescent="0.35">
      <c r="A154" s="15"/>
      <c r="B154" s="4">
        <v>150</v>
      </c>
      <c r="C154" s="7" t="str">
        <f t="shared" si="6"/>
        <v/>
      </c>
      <c r="D154" s="7"/>
      <c r="E154" s="9"/>
      <c r="F154" s="10"/>
      <c r="G154" s="7"/>
      <c r="H154" s="12" t="str">
        <f t="shared" si="5"/>
        <v/>
      </c>
      <c r="I154" s="67"/>
      <c r="J154" s="31"/>
      <c r="K154" s="40"/>
      <c r="L154" s="44"/>
      <c r="M154" s="52"/>
      <c r="N154" s="56"/>
      <c r="O154" s="61"/>
      <c r="P154" s="48"/>
      <c r="Q154" s="65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x14ac:dyDescent="0.35">
      <c r="A155" s="15"/>
      <c r="B155" s="4">
        <v>151</v>
      </c>
      <c r="C155" s="7" t="str">
        <f t="shared" si="6"/>
        <v/>
      </c>
      <c r="D155" s="7"/>
      <c r="E155" s="9"/>
      <c r="F155" s="10"/>
      <c r="G155" s="7"/>
      <c r="H155" s="12" t="str">
        <f t="shared" si="5"/>
        <v/>
      </c>
      <c r="I155" s="67"/>
      <c r="J155" s="31"/>
      <c r="K155" s="40"/>
      <c r="L155" s="44"/>
      <c r="M155" s="52"/>
      <c r="N155" s="56"/>
      <c r="O155" s="61"/>
      <c r="P155" s="48"/>
      <c r="Q155" s="65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x14ac:dyDescent="0.35">
      <c r="A156" s="15"/>
      <c r="B156" s="4">
        <v>152</v>
      </c>
      <c r="C156" s="7" t="str">
        <f t="shared" si="6"/>
        <v/>
      </c>
      <c r="D156" s="7"/>
      <c r="E156" s="9"/>
      <c r="F156" s="10"/>
      <c r="G156" s="7"/>
      <c r="H156" s="12" t="str">
        <f t="shared" si="5"/>
        <v/>
      </c>
      <c r="I156" s="67"/>
      <c r="J156" s="31"/>
      <c r="K156" s="40"/>
      <c r="L156" s="44"/>
      <c r="M156" s="52"/>
      <c r="N156" s="56"/>
      <c r="O156" s="61"/>
      <c r="P156" s="48"/>
      <c r="Q156" s="65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x14ac:dyDescent="0.35">
      <c r="A157" s="15"/>
      <c r="B157" s="4">
        <v>153</v>
      </c>
      <c r="C157" s="7" t="str">
        <f t="shared" si="6"/>
        <v/>
      </c>
      <c r="D157" s="7"/>
      <c r="E157" s="9"/>
      <c r="F157" s="10"/>
      <c r="G157" s="7"/>
      <c r="H157" s="12" t="str">
        <f t="shared" si="5"/>
        <v/>
      </c>
      <c r="I157" s="67"/>
      <c r="J157" s="31"/>
      <c r="K157" s="40"/>
      <c r="L157" s="44"/>
      <c r="M157" s="52"/>
      <c r="N157" s="56"/>
      <c r="O157" s="61"/>
      <c r="P157" s="48"/>
      <c r="Q157" s="65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x14ac:dyDescent="0.35">
      <c r="A158" s="15"/>
      <c r="B158" s="4">
        <v>154</v>
      </c>
      <c r="C158" s="7" t="str">
        <f t="shared" si="6"/>
        <v/>
      </c>
      <c r="D158" s="7"/>
      <c r="E158" s="9"/>
      <c r="F158" s="10"/>
      <c r="G158" s="7"/>
      <c r="H158" s="12" t="str">
        <f t="shared" si="5"/>
        <v/>
      </c>
      <c r="I158" s="67"/>
      <c r="J158" s="31"/>
      <c r="K158" s="40"/>
      <c r="L158" s="44"/>
      <c r="M158" s="52"/>
      <c r="N158" s="56"/>
      <c r="O158" s="61"/>
      <c r="P158" s="48"/>
      <c r="Q158" s="65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x14ac:dyDescent="0.35">
      <c r="A159" s="15"/>
      <c r="B159" s="4">
        <v>155</v>
      </c>
      <c r="C159" s="7" t="str">
        <f t="shared" si="6"/>
        <v/>
      </c>
      <c r="D159" s="7"/>
      <c r="E159" s="9"/>
      <c r="F159" s="10"/>
      <c r="G159" s="7"/>
      <c r="H159" s="12" t="str">
        <f t="shared" si="5"/>
        <v/>
      </c>
      <c r="I159" s="67"/>
      <c r="J159" s="31"/>
      <c r="K159" s="40"/>
      <c r="L159" s="44"/>
      <c r="M159" s="52"/>
      <c r="N159" s="56"/>
      <c r="O159" s="61"/>
      <c r="P159" s="48"/>
      <c r="Q159" s="65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x14ac:dyDescent="0.35">
      <c r="A160" s="15"/>
      <c r="B160" s="4">
        <v>156</v>
      </c>
      <c r="C160" s="7" t="str">
        <f t="shared" si="6"/>
        <v/>
      </c>
      <c r="D160" s="7"/>
      <c r="E160" s="9"/>
      <c r="F160" s="10"/>
      <c r="G160" s="7"/>
      <c r="H160" s="12" t="str">
        <f t="shared" si="5"/>
        <v/>
      </c>
      <c r="I160" s="67"/>
      <c r="J160" s="31"/>
      <c r="K160" s="40"/>
      <c r="L160" s="44"/>
      <c r="M160" s="52"/>
      <c r="N160" s="56"/>
      <c r="O160" s="61"/>
      <c r="P160" s="48"/>
      <c r="Q160" s="65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x14ac:dyDescent="0.35">
      <c r="A161" s="15"/>
      <c r="B161" s="4">
        <v>157</v>
      </c>
      <c r="C161" s="7" t="str">
        <f t="shared" si="6"/>
        <v/>
      </c>
      <c r="D161" s="7"/>
      <c r="E161" s="9"/>
      <c r="F161" s="10"/>
      <c r="G161" s="7"/>
      <c r="H161" s="12" t="str">
        <f t="shared" si="5"/>
        <v/>
      </c>
      <c r="I161" s="67"/>
      <c r="J161" s="31"/>
      <c r="K161" s="40"/>
      <c r="L161" s="44"/>
      <c r="M161" s="52"/>
      <c r="N161" s="56"/>
      <c r="O161" s="61"/>
      <c r="P161" s="48"/>
      <c r="Q161" s="65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x14ac:dyDescent="0.35">
      <c r="A162" s="15"/>
      <c r="B162" s="4">
        <v>158</v>
      </c>
      <c r="C162" s="7" t="str">
        <f t="shared" si="6"/>
        <v/>
      </c>
      <c r="D162" s="7"/>
      <c r="E162" s="9"/>
      <c r="F162" s="10"/>
      <c r="G162" s="7"/>
      <c r="H162" s="12" t="str">
        <f t="shared" si="5"/>
        <v/>
      </c>
      <c r="I162" s="67"/>
      <c r="J162" s="31"/>
      <c r="K162" s="40"/>
      <c r="L162" s="44"/>
      <c r="M162" s="52"/>
      <c r="N162" s="56"/>
      <c r="O162" s="61"/>
      <c r="P162" s="48"/>
      <c r="Q162" s="65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x14ac:dyDescent="0.35">
      <c r="A163" s="15"/>
      <c r="B163" s="4">
        <v>159</v>
      </c>
      <c r="C163" s="7" t="str">
        <f t="shared" si="6"/>
        <v/>
      </c>
      <c r="D163" s="7"/>
      <c r="E163" s="9"/>
      <c r="F163" s="10"/>
      <c r="G163" s="7"/>
      <c r="H163" s="12" t="str">
        <f t="shared" si="5"/>
        <v/>
      </c>
      <c r="I163" s="67"/>
      <c r="J163" s="31"/>
      <c r="K163" s="40"/>
      <c r="L163" s="44"/>
      <c r="M163" s="52"/>
      <c r="N163" s="56"/>
      <c r="O163" s="61"/>
      <c r="P163" s="48"/>
      <c r="Q163" s="65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35">
      <c r="A164" s="15"/>
      <c r="B164" s="4">
        <v>160</v>
      </c>
      <c r="C164" s="7" t="str">
        <f t="shared" si="6"/>
        <v/>
      </c>
      <c r="D164" s="7"/>
      <c r="E164" s="9"/>
      <c r="F164" s="10"/>
      <c r="G164" s="7"/>
      <c r="H164" s="12" t="str">
        <f t="shared" si="5"/>
        <v/>
      </c>
      <c r="I164" s="67"/>
      <c r="J164" s="31"/>
      <c r="K164" s="40"/>
      <c r="L164" s="44"/>
      <c r="M164" s="52"/>
      <c r="N164" s="56"/>
      <c r="O164" s="61"/>
      <c r="P164" s="48"/>
      <c r="Q164" s="65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x14ac:dyDescent="0.35">
      <c r="A165" s="15"/>
      <c r="B165" s="4">
        <v>161</v>
      </c>
      <c r="C165" s="7" t="str">
        <f t="shared" si="6"/>
        <v/>
      </c>
      <c r="D165" s="7"/>
      <c r="E165" s="9"/>
      <c r="F165" s="10"/>
      <c r="G165" s="7"/>
      <c r="H165" s="12" t="str">
        <f t="shared" si="5"/>
        <v/>
      </c>
      <c r="I165" s="67"/>
      <c r="J165" s="31"/>
      <c r="K165" s="40"/>
      <c r="L165" s="44"/>
      <c r="M165" s="52"/>
      <c r="N165" s="56"/>
      <c r="O165" s="61"/>
      <c r="P165" s="48"/>
      <c r="Q165" s="65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x14ac:dyDescent="0.35">
      <c r="A166" s="15"/>
      <c r="B166" s="4">
        <v>162</v>
      </c>
      <c r="C166" s="7" t="str">
        <f t="shared" si="6"/>
        <v/>
      </c>
      <c r="D166" s="7"/>
      <c r="E166" s="9"/>
      <c r="F166" s="10"/>
      <c r="G166" s="7"/>
      <c r="H166" s="12" t="str">
        <f t="shared" si="5"/>
        <v/>
      </c>
      <c r="I166" s="67"/>
      <c r="J166" s="31"/>
      <c r="K166" s="40"/>
      <c r="L166" s="44"/>
      <c r="M166" s="52"/>
      <c r="N166" s="56"/>
      <c r="O166" s="61"/>
      <c r="P166" s="48"/>
      <c r="Q166" s="65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x14ac:dyDescent="0.35">
      <c r="A167" s="15"/>
      <c r="B167" s="4">
        <v>163</v>
      </c>
      <c r="C167" s="7" t="str">
        <f t="shared" si="6"/>
        <v/>
      </c>
      <c r="D167" s="7"/>
      <c r="E167" s="9"/>
      <c r="F167" s="10"/>
      <c r="G167" s="7"/>
      <c r="H167" s="12" t="str">
        <f t="shared" ref="H167:H204" si="7">IF(OR(AND($J167&lt;&gt;"",$J166&lt;&gt;""),AND($K167&lt;&gt;"",$K166&lt;&gt;""),AND($I167&lt;&gt;"",$I166&lt;&gt;""),AND($L167&lt;&gt;"",$L166&lt;&gt;""),AND($M167&lt;&gt;"",$M166&lt;&gt;""),AND($N167&lt;&gt;"",$N166&lt;&gt;""),AND($O167&lt;&gt;"",$O166&lt;&gt;""),AND($P167&lt;&gt;"",$P166&lt;&gt;""),AND($Q167&lt;&gt;"",$Q166&lt;&gt;"")),
IF(AND($K167=0,$J166="",$J167&gt;70),$J167-100,
IF(AND($J167=0,$I166="",$I167&gt;70),$I167-100,
IF(AND($L167=0,$K166="",$K167&gt;70),$K167-100,
IF(AND($M167=0,$L166="",$L167&gt;70),$L167-100,
IF(AND($N167=0,$M166="",$M167&gt;70),$M167-100,
IF(AND($O167=0,$N166="",$N167&gt;70),$N167-100,
IF(AND($P167=0,$O166="",$O167&gt;70),$O167-100,
IF(AND($Q167=0,$P166="",$P167&gt;70),$P167-100,
IF(AND($R167=0,$Q166="",$Q167&gt;70),$Q167-100,
IF(AND($I167=100,$J167&gt;0),$I167-$I166+$J167,
IF(AND($J167=100,$K167&gt;0),$J167-$J166+$K167,
IF(AND($K167=100,$L167&gt;0),$K167-$K166+$L167,
IF(AND($L167=100,$M167&gt;0),$L167-$L166+$M167,
IF(AND($M167=100,$N167&gt;0),$M167-$M166+$N167,
IF(AND($N167=100,$O167&gt;0),$N167-$N166+$O167,
IF(AND($O167=100,$P167&gt;0),$O167-$O166+$P167,
IF(AND($P167=100,$Q167&gt;0),$P167-$P166+$Q167,
IF(AND($J167&gt;=0,$K167="",$J166&gt;0),$J167-$J166,
IF(AND($K167&gt;=0,$L167="",$K166&gt;0),$K167-$K166,
IF(AND($L167&gt;=0,$M167="",$L166&gt;0),$L167-$L166,
IF(AND($I167&gt;=0,$J167="",$I166&gt;0),$I167-$I166,
IF(AND($M167&gt;=0,$N167="",$M166&gt;0),$M167-$M166,
IF(AND($N167&gt;=0,$O167="",$N166&gt;0),$N167-$N166,
IF(AND($O167&gt;=0,$P167="",$O166&gt;0),$O167-$O166,
IF(AND($P167&gt;=0,$Q167="",$P166&gt;0),$P167-$P166,
$Q167-$Q166)
)))))))))))))))))))))))),"")</f>
        <v/>
      </c>
      <c r="I167" s="67"/>
      <c r="J167" s="31"/>
      <c r="K167" s="40"/>
      <c r="L167" s="44"/>
      <c r="M167" s="52"/>
      <c r="N167" s="56"/>
      <c r="O167" s="61"/>
      <c r="P167" s="48"/>
      <c r="Q167" s="65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x14ac:dyDescent="0.35">
      <c r="A168" s="15"/>
      <c r="B168" s="4">
        <v>164</v>
      </c>
      <c r="C168" s="7" t="str">
        <f t="shared" si="6"/>
        <v/>
      </c>
      <c r="D168" s="7"/>
      <c r="E168" s="9"/>
      <c r="F168" s="10"/>
      <c r="G168" s="7"/>
      <c r="H168" s="12" t="str">
        <f t="shared" si="7"/>
        <v/>
      </c>
      <c r="I168" s="67"/>
      <c r="J168" s="31"/>
      <c r="K168" s="40"/>
      <c r="L168" s="44"/>
      <c r="M168" s="52"/>
      <c r="N168" s="56"/>
      <c r="O168" s="61"/>
      <c r="P168" s="48"/>
      <c r="Q168" s="65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x14ac:dyDescent="0.35">
      <c r="A169" s="15"/>
      <c r="B169" s="4">
        <v>165</v>
      </c>
      <c r="C169" s="7" t="str">
        <f t="shared" si="6"/>
        <v/>
      </c>
      <c r="D169" s="7"/>
      <c r="E169" s="9"/>
      <c r="F169" s="10"/>
      <c r="G169" s="7"/>
      <c r="H169" s="12" t="str">
        <f t="shared" si="7"/>
        <v/>
      </c>
      <c r="I169" s="67"/>
      <c r="J169" s="31"/>
      <c r="K169" s="40"/>
      <c r="L169" s="44"/>
      <c r="M169" s="52"/>
      <c r="N169" s="56"/>
      <c r="O169" s="61"/>
      <c r="P169" s="48"/>
      <c r="Q169" s="65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x14ac:dyDescent="0.35">
      <c r="A170" s="15"/>
      <c r="B170" s="4">
        <v>166</v>
      </c>
      <c r="C170" s="7" t="str">
        <f t="shared" si="6"/>
        <v/>
      </c>
      <c r="D170" s="7"/>
      <c r="E170" s="9"/>
      <c r="F170" s="10"/>
      <c r="G170" s="7"/>
      <c r="H170" s="12" t="str">
        <f t="shared" si="7"/>
        <v/>
      </c>
      <c r="I170" s="67"/>
      <c r="J170" s="31"/>
      <c r="K170" s="40"/>
      <c r="L170" s="44"/>
      <c r="M170" s="52"/>
      <c r="N170" s="56"/>
      <c r="O170" s="61"/>
      <c r="P170" s="48"/>
      <c r="Q170" s="65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x14ac:dyDescent="0.35">
      <c r="A171" s="15"/>
      <c r="B171" s="4">
        <v>167</v>
      </c>
      <c r="C171" s="7" t="str">
        <f t="shared" si="6"/>
        <v/>
      </c>
      <c r="D171" s="7"/>
      <c r="E171" s="9"/>
      <c r="F171" s="10"/>
      <c r="G171" s="7"/>
      <c r="H171" s="12" t="str">
        <f t="shared" si="7"/>
        <v/>
      </c>
      <c r="I171" s="67"/>
      <c r="J171" s="31"/>
      <c r="K171" s="40"/>
      <c r="L171" s="44"/>
      <c r="M171" s="52"/>
      <c r="N171" s="56"/>
      <c r="O171" s="61"/>
      <c r="P171" s="48"/>
      <c r="Q171" s="65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x14ac:dyDescent="0.35">
      <c r="A172" s="15"/>
      <c r="B172" s="4">
        <v>168</v>
      </c>
      <c r="C172" s="7" t="str">
        <f t="shared" si="6"/>
        <v/>
      </c>
      <c r="D172" s="7"/>
      <c r="E172" s="9"/>
      <c r="F172" s="10"/>
      <c r="G172" s="7"/>
      <c r="H172" s="12" t="str">
        <f t="shared" si="7"/>
        <v/>
      </c>
      <c r="I172" s="67"/>
      <c r="J172" s="31"/>
      <c r="K172" s="40"/>
      <c r="L172" s="44"/>
      <c r="M172" s="52"/>
      <c r="N172" s="56"/>
      <c r="O172" s="61"/>
      <c r="P172" s="48"/>
      <c r="Q172" s="65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x14ac:dyDescent="0.35">
      <c r="A173" s="15"/>
      <c r="B173" s="4">
        <v>169</v>
      </c>
      <c r="C173" s="7" t="str">
        <f t="shared" si="6"/>
        <v/>
      </c>
      <c r="D173" s="7"/>
      <c r="E173" s="9"/>
      <c r="F173" s="10"/>
      <c r="G173" s="7"/>
      <c r="H173" s="12" t="str">
        <f t="shared" si="7"/>
        <v/>
      </c>
      <c r="I173" s="67"/>
      <c r="J173" s="31"/>
      <c r="K173" s="40"/>
      <c r="L173" s="44"/>
      <c r="M173" s="52"/>
      <c r="N173" s="56"/>
      <c r="O173" s="61"/>
      <c r="P173" s="48"/>
      <c r="Q173" s="65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x14ac:dyDescent="0.35">
      <c r="A174" s="15"/>
      <c r="B174" s="4">
        <v>170</v>
      </c>
      <c r="C174" s="7" t="str">
        <f t="shared" si="6"/>
        <v/>
      </c>
      <c r="D174" s="7"/>
      <c r="E174" s="9"/>
      <c r="F174" s="10"/>
      <c r="G174" s="7"/>
      <c r="H174" s="12" t="str">
        <f t="shared" si="7"/>
        <v/>
      </c>
      <c r="I174" s="67"/>
      <c r="J174" s="31"/>
      <c r="K174" s="40"/>
      <c r="L174" s="44"/>
      <c r="M174" s="52"/>
      <c r="N174" s="56"/>
      <c r="O174" s="61"/>
      <c r="P174" s="48"/>
      <c r="Q174" s="65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x14ac:dyDescent="0.35">
      <c r="A175" s="15"/>
      <c r="B175" s="4">
        <v>171</v>
      </c>
      <c r="C175" s="7" t="str">
        <f t="shared" si="6"/>
        <v/>
      </c>
      <c r="D175" s="7"/>
      <c r="E175" s="9"/>
      <c r="F175" s="10"/>
      <c r="G175" s="7"/>
      <c r="H175" s="12" t="str">
        <f t="shared" si="7"/>
        <v/>
      </c>
      <c r="I175" s="67"/>
      <c r="J175" s="31"/>
      <c r="K175" s="40"/>
      <c r="L175" s="44"/>
      <c r="M175" s="52"/>
      <c r="N175" s="56"/>
      <c r="O175" s="61"/>
      <c r="P175" s="48"/>
      <c r="Q175" s="65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x14ac:dyDescent="0.35">
      <c r="A176" s="15"/>
      <c r="B176" s="4">
        <v>172</v>
      </c>
      <c r="C176" s="7" t="str">
        <f t="shared" si="6"/>
        <v/>
      </c>
      <c r="D176" s="7"/>
      <c r="E176" s="9"/>
      <c r="F176" s="10"/>
      <c r="G176" s="7"/>
      <c r="H176" s="12" t="str">
        <f t="shared" si="7"/>
        <v/>
      </c>
      <c r="I176" s="67"/>
      <c r="J176" s="31"/>
      <c r="K176" s="40"/>
      <c r="L176" s="44"/>
      <c r="M176" s="52"/>
      <c r="N176" s="56"/>
      <c r="O176" s="61"/>
      <c r="P176" s="48"/>
      <c r="Q176" s="65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x14ac:dyDescent="0.35">
      <c r="A177" s="15"/>
      <c r="B177" s="4">
        <v>173</v>
      </c>
      <c r="C177" s="7" t="str">
        <f t="shared" si="6"/>
        <v/>
      </c>
      <c r="D177" s="7"/>
      <c r="E177" s="9"/>
      <c r="F177" s="10"/>
      <c r="G177" s="7"/>
      <c r="H177" s="12" t="str">
        <f t="shared" si="7"/>
        <v/>
      </c>
      <c r="I177" s="67"/>
      <c r="J177" s="31"/>
      <c r="K177" s="40"/>
      <c r="L177" s="44"/>
      <c r="M177" s="52"/>
      <c r="N177" s="56"/>
      <c r="O177" s="61"/>
      <c r="P177" s="48"/>
      <c r="Q177" s="65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x14ac:dyDescent="0.35">
      <c r="A178" s="15"/>
      <c r="B178" s="4">
        <v>174</v>
      </c>
      <c r="C178" s="7" t="str">
        <f t="shared" si="6"/>
        <v/>
      </c>
      <c r="D178" s="7"/>
      <c r="E178" s="9"/>
      <c r="F178" s="10"/>
      <c r="G178" s="7"/>
      <c r="H178" s="12" t="str">
        <f t="shared" si="7"/>
        <v/>
      </c>
      <c r="I178" s="67"/>
      <c r="J178" s="31"/>
      <c r="K178" s="40"/>
      <c r="L178" s="44"/>
      <c r="M178" s="52"/>
      <c r="N178" s="56"/>
      <c r="O178" s="61"/>
      <c r="P178" s="48"/>
      <c r="Q178" s="65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x14ac:dyDescent="0.35">
      <c r="A179" s="15"/>
      <c r="B179" s="4">
        <v>175</v>
      </c>
      <c r="C179" s="7" t="str">
        <f t="shared" si="6"/>
        <v/>
      </c>
      <c r="D179" s="7"/>
      <c r="E179" s="9"/>
      <c r="F179" s="10"/>
      <c r="G179" s="7"/>
      <c r="H179" s="12" t="str">
        <f t="shared" si="7"/>
        <v/>
      </c>
      <c r="I179" s="67"/>
      <c r="J179" s="31"/>
      <c r="K179" s="40"/>
      <c r="L179" s="44"/>
      <c r="M179" s="52"/>
      <c r="N179" s="56"/>
      <c r="O179" s="61"/>
      <c r="P179" s="48"/>
      <c r="Q179" s="65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x14ac:dyDescent="0.35">
      <c r="A180" s="15"/>
      <c r="B180" s="4">
        <v>176</v>
      </c>
      <c r="C180" s="7" t="str">
        <f t="shared" si="6"/>
        <v/>
      </c>
      <c r="D180" s="7"/>
      <c r="E180" s="9"/>
      <c r="F180" s="10"/>
      <c r="G180" s="7"/>
      <c r="H180" s="12" t="str">
        <f t="shared" si="7"/>
        <v/>
      </c>
      <c r="I180" s="67"/>
      <c r="J180" s="31"/>
      <c r="K180" s="40"/>
      <c r="L180" s="44"/>
      <c r="M180" s="52"/>
      <c r="N180" s="56"/>
      <c r="O180" s="61"/>
      <c r="P180" s="48"/>
      <c r="Q180" s="65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x14ac:dyDescent="0.35">
      <c r="A181" s="15"/>
      <c r="B181" s="4">
        <v>177</v>
      </c>
      <c r="C181" s="7" t="str">
        <f t="shared" si="6"/>
        <v/>
      </c>
      <c r="D181" s="7"/>
      <c r="E181" s="9"/>
      <c r="F181" s="10"/>
      <c r="G181" s="7"/>
      <c r="H181" s="12" t="str">
        <f t="shared" si="7"/>
        <v/>
      </c>
      <c r="I181" s="67"/>
      <c r="J181" s="31"/>
      <c r="K181" s="40"/>
      <c r="L181" s="44"/>
      <c r="M181" s="52"/>
      <c r="N181" s="56"/>
      <c r="O181" s="61"/>
      <c r="P181" s="48"/>
      <c r="Q181" s="65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x14ac:dyDescent="0.35">
      <c r="A182" s="15"/>
      <c r="B182" s="4">
        <v>178</v>
      </c>
      <c r="C182" s="7" t="str">
        <f t="shared" si="6"/>
        <v/>
      </c>
      <c r="D182" s="7"/>
      <c r="E182" s="9"/>
      <c r="F182" s="10"/>
      <c r="G182" s="7"/>
      <c r="H182" s="12" t="str">
        <f t="shared" si="7"/>
        <v/>
      </c>
      <c r="I182" s="67"/>
      <c r="J182" s="31"/>
      <c r="K182" s="40"/>
      <c r="L182" s="44"/>
      <c r="M182" s="52"/>
      <c r="N182" s="56"/>
      <c r="O182" s="61"/>
      <c r="P182" s="48"/>
      <c r="Q182" s="65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x14ac:dyDescent="0.35">
      <c r="A183" s="15"/>
      <c r="B183" s="4">
        <v>179</v>
      </c>
      <c r="C183" s="7" t="str">
        <f t="shared" si="6"/>
        <v/>
      </c>
      <c r="D183" s="7"/>
      <c r="E183" s="9"/>
      <c r="F183" s="10"/>
      <c r="G183" s="7"/>
      <c r="H183" s="12" t="str">
        <f t="shared" si="7"/>
        <v/>
      </c>
      <c r="I183" s="67"/>
      <c r="J183" s="31"/>
      <c r="K183" s="40"/>
      <c r="L183" s="44"/>
      <c r="M183" s="52"/>
      <c r="N183" s="56"/>
      <c r="O183" s="61"/>
      <c r="P183" s="48"/>
      <c r="Q183" s="65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x14ac:dyDescent="0.35">
      <c r="A184" s="15"/>
      <c r="B184" s="4">
        <v>180</v>
      </c>
      <c r="C184" s="7" t="str">
        <f t="shared" si="6"/>
        <v/>
      </c>
      <c r="D184" s="7"/>
      <c r="E184" s="9"/>
      <c r="F184" s="10"/>
      <c r="G184" s="7"/>
      <c r="H184" s="12" t="str">
        <f t="shared" si="7"/>
        <v/>
      </c>
      <c r="I184" s="67"/>
      <c r="J184" s="31"/>
      <c r="K184" s="40"/>
      <c r="L184" s="44"/>
      <c r="M184" s="52"/>
      <c r="N184" s="56"/>
      <c r="O184" s="61"/>
      <c r="P184" s="48"/>
      <c r="Q184" s="65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x14ac:dyDescent="0.35">
      <c r="A185" s="15"/>
      <c r="B185" s="4">
        <v>181</v>
      </c>
      <c r="C185" s="7" t="str">
        <f t="shared" si="6"/>
        <v/>
      </c>
      <c r="D185" s="7"/>
      <c r="E185" s="9"/>
      <c r="F185" s="10"/>
      <c r="G185" s="7"/>
      <c r="H185" s="12" t="str">
        <f t="shared" si="7"/>
        <v/>
      </c>
      <c r="I185" s="67"/>
      <c r="J185" s="31"/>
      <c r="K185" s="40"/>
      <c r="L185" s="44"/>
      <c r="M185" s="52"/>
      <c r="N185" s="56"/>
      <c r="O185" s="61"/>
      <c r="P185" s="48"/>
      <c r="Q185" s="65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x14ac:dyDescent="0.35">
      <c r="A186" s="15"/>
      <c r="B186" s="4">
        <v>182</v>
      </c>
      <c r="C186" s="7" t="str">
        <f t="shared" si="6"/>
        <v/>
      </c>
      <c r="D186" s="7"/>
      <c r="E186" s="9"/>
      <c r="F186" s="10"/>
      <c r="G186" s="7"/>
      <c r="H186" s="12" t="str">
        <f t="shared" si="7"/>
        <v/>
      </c>
      <c r="I186" s="67"/>
      <c r="J186" s="31"/>
      <c r="K186" s="40"/>
      <c r="L186" s="44"/>
      <c r="M186" s="52"/>
      <c r="N186" s="56"/>
      <c r="O186" s="61"/>
      <c r="P186" s="48"/>
      <c r="Q186" s="65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x14ac:dyDescent="0.35">
      <c r="A187" s="15"/>
      <c r="B187" s="4">
        <v>183</v>
      </c>
      <c r="C187" s="7" t="str">
        <f t="shared" si="6"/>
        <v/>
      </c>
      <c r="D187" s="7"/>
      <c r="E187" s="9"/>
      <c r="F187" s="10"/>
      <c r="G187" s="7"/>
      <c r="H187" s="12" t="str">
        <f t="shared" si="7"/>
        <v/>
      </c>
      <c r="I187" s="67"/>
      <c r="J187" s="31"/>
      <c r="K187" s="40"/>
      <c r="L187" s="44"/>
      <c r="M187" s="52"/>
      <c r="N187" s="56"/>
      <c r="O187" s="61"/>
      <c r="P187" s="48"/>
      <c r="Q187" s="65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x14ac:dyDescent="0.35">
      <c r="A188" s="15"/>
      <c r="B188" s="4">
        <v>184</v>
      </c>
      <c r="C188" s="7" t="str">
        <f t="shared" si="6"/>
        <v/>
      </c>
      <c r="D188" s="7"/>
      <c r="E188" s="9"/>
      <c r="F188" s="10"/>
      <c r="G188" s="7"/>
      <c r="H188" s="12" t="str">
        <f t="shared" si="7"/>
        <v/>
      </c>
      <c r="I188" s="67"/>
      <c r="J188" s="31"/>
      <c r="K188" s="40"/>
      <c r="L188" s="44"/>
      <c r="M188" s="52"/>
      <c r="N188" s="56"/>
      <c r="O188" s="61"/>
      <c r="P188" s="48"/>
      <c r="Q188" s="65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x14ac:dyDescent="0.35">
      <c r="A189" s="15"/>
      <c r="B189" s="4">
        <v>185</v>
      </c>
      <c r="C189" s="7" t="str">
        <f t="shared" si="6"/>
        <v/>
      </c>
      <c r="D189" s="7"/>
      <c r="E189" s="9"/>
      <c r="F189" s="10"/>
      <c r="G189" s="7"/>
      <c r="H189" s="12" t="str">
        <f t="shared" si="7"/>
        <v/>
      </c>
      <c r="I189" s="67"/>
      <c r="J189" s="31"/>
      <c r="K189" s="40"/>
      <c r="L189" s="44"/>
      <c r="M189" s="52"/>
      <c r="N189" s="56"/>
      <c r="O189" s="61"/>
      <c r="P189" s="48"/>
      <c r="Q189" s="65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x14ac:dyDescent="0.35">
      <c r="A190" s="15"/>
      <c r="B190" s="4">
        <v>186</v>
      </c>
      <c r="C190" s="7" t="str">
        <f t="shared" si="6"/>
        <v/>
      </c>
      <c r="D190" s="7"/>
      <c r="E190" s="9"/>
      <c r="F190" s="10"/>
      <c r="G190" s="7"/>
      <c r="H190" s="12" t="str">
        <f t="shared" si="7"/>
        <v/>
      </c>
      <c r="I190" s="67"/>
      <c r="J190" s="31"/>
      <c r="K190" s="40"/>
      <c r="L190" s="44"/>
      <c r="M190" s="52"/>
      <c r="N190" s="56"/>
      <c r="O190" s="61"/>
      <c r="P190" s="48"/>
      <c r="Q190" s="65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x14ac:dyDescent="0.35">
      <c r="A191" s="15"/>
      <c r="B191" s="4">
        <v>187</v>
      </c>
      <c r="C191" s="7" t="str">
        <f t="shared" si="6"/>
        <v/>
      </c>
      <c r="D191" s="7"/>
      <c r="E191" s="9"/>
      <c r="F191" s="10"/>
      <c r="G191" s="7"/>
      <c r="H191" s="12" t="str">
        <f t="shared" si="7"/>
        <v/>
      </c>
      <c r="I191" s="67"/>
      <c r="J191" s="31"/>
      <c r="K191" s="40"/>
      <c r="L191" s="44"/>
      <c r="M191" s="52"/>
      <c r="N191" s="56"/>
      <c r="O191" s="61"/>
      <c r="P191" s="48"/>
      <c r="Q191" s="65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x14ac:dyDescent="0.35">
      <c r="A192" s="15"/>
      <c r="B192" s="4">
        <v>188</v>
      </c>
      <c r="C192" s="7" t="str">
        <f t="shared" si="6"/>
        <v/>
      </c>
      <c r="D192" s="7"/>
      <c r="E192" s="9"/>
      <c r="F192" s="10"/>
      <c r="G192" s="7"/>
      <c r="H192" s="12" t="str">
        <f t="shared" si="7"/>
        <v/>
      </c>
      <c r="I192" s="67"/>
      <c r="J192" s="31"/>
      <c r="K192" s="40"/>
      <c r="L192" s="44"/>
      <c r="M192" s="52"/>
      <c r="N192" s="56"/>
      <c r="O192" s="61"/>
      <c r="P192" s="48"/>
      <c r="Q192" s="65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x14ac:dyDescent="0.35">
      <c r="A193" s="15"/>
      <c r="B193" s="4">
        <v>189</v>
      </c>
      <c r="C193" s="7" t="str">
        <f t="shared" si="6"/>
        <v/>
      </c>
      <c r="D193" s="7"/>
      <c r="E193" s="9"/>
      <c r="F193" s="10"/>
      <c r="G193" s="7"/>
      <c r="H193" s="12" t="str">
        <f t="shared" si="7"/>
        <v/>
      </c>
      <c r="I193" s="67"/>
      <c r="J193" s="31"/>
      <c r="K193" s="40"/>
      <c r="L193" s="44"/>
      <c r="M193" s="52"/>
      <c r="N193" s="56"/>
      <c r="O193" s="61"/>
      <c r="P193" s="48"/>
      <c r="Q193" s="65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x14ac:dyDescent="0.35">
      <c r="A194" s="15"/>
      <c r="B194" s="4">
        <v>190</v>
      </c>
      <c r="C194" s="7" t="str">
        <f t="shared" si="6"/>
        <v/>
      </c>
      <c r="D194" s="7"/>
      <c r="E194" s="9"/>
      <c r="F194" s="10"/>
      <c r="G194" s="7"/>
      <c r="H194" s="12" t="str">
        <f t="shared" si="7"/>
        <v/>
      </c>
      <c r="I194" s="67"/>
      <c r="J194" s="31"/>
      <c r="K194" s="40"/>
      <c r="L194" s="44"/>
      <c r="M194" s="52"/>
      <c r="N194" s="56"/>
      <c r="O194" s="61"/>
      <c r="P194" s="48"/>
      <c r="Q194" s="65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x14ac:dyDescent="0.35">
      <c r="A195" s="15"/>
      <c r="B195" s="4">
        <v>191</v>
      </c>
      <c r="C195" s="7" t="str">
        <f t="shared" si="6"/>
        <v/>
      </c>
      <c r="D195" s="7"/>
      <c r="E195" s="9"/>
      <c r="F195" s="10"/>
      <c r="G195" s="7"/>
      <c r="H195" s="12" t="str">
        <f t="shared" si="7"/>
        <v/>
      </c>
      <c r="I195" s="67"/>
      <c r="J195" s="31"/>
      <c r="K195" s="40"/>
      <c r="L195" s="44"/>
      <c r="M195" s="52"/>
      <c r="N195" s="56"/>
      <c r="O195" s="61"/>
      <c r="P195" s="48"/>
      <c r="Q195" s="65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x14ac:dyDescent="0.35">
      <c r="A196" s="15"/>
      <c r="B196" s="4">
        <v>192</v>
      </c>
      <c r="C196" s="7" t="str">
        <f t="shared" si="6"/>
        <v/>
      </c>
      <c r="D196" s="7"/>
      <c r="E196" s="9"/>
      <c r="F196" s="10"/>
      <c r="G196" s="7"/>
      <c r="H196" s="12" t="str">
        <f t="shared" si="7"/>
        <v/>
      </c>
      <c r="I196" s="67"/>
      <c r="J196" s="31"/>
      <c r="K196" s="40"/>
      <c r="L196" s="44"/>
      <c r="M196" s="52"/>
      <c r="N196" s="56"/>
      <c r="O196" s="61"/>
      <c r="P196" s="48"/>
      <c r="Q196" s="65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x14ac:dyDescent="0.35">
      <c r="A197" s="15"/>
      <c r="B197" s="4">
        <v>193</v>
      </c>
      <c r="C197" s="7" t="str">
        <f t="shared" si="6"/>
        <v/>
      </c>
      <c r="D197" s="7"/>
      <c r="E197" s="9"/>
      <c r="F197" s="10"/>
      <c r="G197" s="7"/>
      <c r="H197" s="12" t="str">
        <f t="shared" si="7"/>
        <v/>
      </c>
      <c r="I197" s="67"/>
      <c r="J197" s="31"/>
      <c r="K197" s="40"/>
      <c r="L197" s="44"/>
      <c r="M197" s="52"/>
      <c r="N197" s="56"/>
      <c r="O197" s="61"/>
      <c r="P197" s="48"/>
      <c r="Q197" s="65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x14ac:dyDescent="0.35">
      <c r="A198" s="15"/>
      <c r="B198" s="4">
        <v>194</v>
      </c>
      <c r="C198" s="7" t="str">
        <f t="shared" si="6"/>
        <v/>
      </c>
      <c r="D198" s="7"/>
      <c r="E198" s="9"/>
      <c r="F198" s="10"/>
      <c r="G198" s="7"/>
      <c r="H198" s="12" t="str">
        <f t="shared" si="7"/>
        <v/>
      </c>
      <c r="I198" s="67"/>
      <c r="J198" s="31"/>
      <c r="K198" s="40"/>
      <c r="L198" s="44"/>
      <c r="M198" s="52"/>
      <c r="N198" s="56"/>
      <c r="O198" s="61"/>
      <c r="P198" s="48"/>
      <c r="Q198" s="65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x14ac:dyDescent="0.35">
      <c r="A199" s="15"/>
      <c r="B199" s="4">
        <v>195</v>
      </c>
      <c r="C199" s="7" t="str">
        <f t="shared" si="6"/>
        <v/>
      </c>
      <c r="D199" s="7"/>
      <c r="E199" s="9"/>
      <c r="F199" s="10"/>
      <c r="G199" s="7"/>
      <c r="H199" s="12" t="str">
        <f t="shared" si="7"/>
        <v/>
      </c>
      <c r="I199" s="67"/>
      <c r="J199" s="31"/>
      <c r="K199" s="40"/>
      <c r="L199" s="44"/>
      <c r="M199" s="52"/>
      <c r="N199" s="56"/>
      <c r="O199" s="61"/>
      <c r="P199" s="48"/>
      <c r="Q199" s="65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x14ac:dyDescent="0.35">
      <c r="A200" s="15"/>
      <c r="B200" s="4">
        <v>196</v>
      </c>
      <c r="C200" s="7" t="str">
        <f t="shared" si="6"/>
        <v/>
      </c>
      <c r="D200" s="7"/>
      <c r="E200" s="9"/>
      <c r="F200" s="10"/>
      <c r="G200" s="7"/>
      <c r="H200" s="12" t="str">
        <f t="shared" si="7"/>
        <v/>
      </c>
      <c r="I200" s="67"/>
      <c r="J200" s="31"/>
      <c r="K200" s="40"/>
      <c r="L200" s="44"/>
      <c r="M200" s="52"/>
      <c r="N200" s="56"/>
      <c r="O200" s="61"/>
      <c r="P200" s="48"/>
      <c r="Q200" s="65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x14ac:dyDescent="0.35">
      <c r="A201" s="15"/>
      <c r="B201" s="4">
        <v>197</v>
      </c>
      <c r="C201" s="7" t="str">
        <f t="shared" si="6"/>
        <v/>
      </c>
      <c r="D201" s="7"/>
      <c r="E201" s="9"/>
      <c r="F201" s="10"/>
      <c r="G201" s="7"/>
      <c r="H201" s="12" t="str">
        <f t="shared" si="7"/>
        <v/>
      </c>
      <c r="I201" s="67"/>
      <c r="J201" s="31"/>
      <c r="K201" s="40"/>
      <c r="L201" s="44"/>
      <c r="M201" s="52"/>
      <c r="N201" s="56"/>
      <c r="O201" s="61"/>
      <c r="P201" s="48"/>
      <c r="Q201" s="65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x14ac:dyDescent="0.35">
      <c r="A202" s="15"/>
      <c r="B202" s="4">
        <v>198</v>
      </c>
      <c r="C202" s="7" t="str">
        <f t="shared" si="6"/>
        <v/>
      </c>
      <c r="D202" s="7"/>
      <c r="E202" s="9"/>
      <c r="F202" s="10"/>
      <c r="G202" s="7"/>
      <c r="H202" s="12" t="str">
        <f t="shared" si="7"/>
        <v/>
      </c>
      <c r="I202" s="67"/>
      <c r="J202" s="31"/>
      <c r="K202" s="40"/>
      <c r="L202" s="44"/>
      <c r="M202" s="52"/>
      <c r="N202" s="56"/>
      <c r="O202" s="61"/>
      <c r="P202" s="48"/>
      <c r="Q202" s="65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x14ac:dyDescent="0.35">
      <c r="A203" s="15"/>
      <c r="B203" s="4">
        <v>199</v>
      </c>
      <c r="C203" s="7" t="str">
        <f t="shared" si="6"/>
        <v/>
      </c>
      <c r="D203" s="7"/>
      <c r="E203" s="9"/>
      <c r="F203" s="10"/>
      <c r="G203" s="7"/>
      <c r="H203" s="12" t="str">
        <f t="shared" si="7"/>
        <v/>
      </c>
      <c r="I203" s="67"/>
      <c r="J203" s="31"/>
      <c r="K203" s="40"/>
      <c r="L203" s="44"/>
      <c r="M203" s="52"/>
      <c r="N203" s="56"/>
      <c r="O203" s="61"/>
      <c r="P203" s="48"/>
      <c r="Q203" s="65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x14ac:dyDescent="0.35">
      <c r="A204" s="15"/>
      <c r="B204" s="4">
        <v>200</v>
      </c>
      <c r="C204" s="7" t="str">
        <f t="shared" si="6"/>
        <v/>
      </c>
      <c r="D204" s="7"/>
      <c r="E204" s="9"/>
      <c r="F204" s="10"/>
      <c r="G204" s="7"/>
      <c r="H204" s="12" t="str">
        <f t="shared" si="7"/>
        <v/>
      </c>
      <c r="I204" s="67"/>
      <c r="J204" s="31"/>
      <c r="K204" s="40"/>
      <c r="L204" s="44"/>
      <c r="M204" s="52"/>
      <c r="N204" s="56"/>
      <c r="O204" s="61"/>
      <c r="P204" s="48"/>
      <c r="Q204" s="65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x14ac:dyDescent="0.35">
      <c r="A205" s="68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x14ac:dyDescent="0.35">
      <c r="A206" s="68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x14ac:dyDescent="0.35">
      <c r="A207" s="68"/>
    </row>
    <row r="208" spans="1:29" x14ac:dyDescent="0.35">
      <c r="A208" s="68"/>
    </row>
    <row r="209" spans="1:1" x14ac:dyDescent="0.35">
      <c r="A209" s="68"/>
    </row>
  </sheetData>
  <mergeCells count="47">
    <mergeCell ref="T48:U48"/>
    <mergeCell ref="T46:U46"/>
    <mergeCell ref="X27:Y28"/>
    <mergeCell ref="X29:Y29"/>
    <mergeCell ref="X30:Y31"/>
    <mergeCell ref="T33:U34"/>
    <mergeCell ref="T31:U31"/>
    <mergeCell ref="V33:W34"/>
    <mergeCell ref="T32:W32"/>
    <mergeCell ref="V31:W31"/>
    <mergeCell ref="Z27:AA28"/>
    <mergeCell ref="Z20:AA20"/>
    <mergeCell ref="Z29:AA29"/>
    <mergeCell ref="Z30:AA31"/>
    <mergeCell ref="T47:U47"/>
    <mergeCell ref="Z26:AA26"/>
    <mergeCell ref="AB29:AC31"/>
    <mergeCell ref="T38:U38"/>
    <mergeCell ref="V38:W38"/>
    <mergeCell ref="X38:Y38"/>
    <mergeCell ref="Z32:AA32"/>
    <mergeCell ref="Z33:AA34"/>
    <mergeCell ref="AB32:AB34"/>
    <mergeCell ref="AB19:AC19"/>
    <mergeCell ref="Z21:AA22"/>
    <mergeCell ref="X20:Y20"/>
    <mergeCell ref="Z23:AA23"/>
    <mergeCell ref="Z24:AA25"/>
    <mergeCell ref="X21:Y22"/>
    <mergeCell ref="X23:Y23"/>
    <mergeCell ref="X24:Y25"/>
    <mergeCell ref="T49:U49"/>
    <mergeCell ref="T39:Y39"/>
    <mergeCell ref="X26:Y26"/>
    <mergeCell ref="A1:G3"/>
    <mergeCell ref="V48:W48"/>
    <mergeCell ref="X40:Y40"/>
    <mergeCell ref="T43:U44"/>
    <mergeCell ref="T40:U40"/>
    <mergeCell ref="V40:W40"/>
    <mergeCell ref="E4:G4"/>
    <mergeCell ref="T20:U20"/>
    <mergeCell ref="T21:U22"/>
    <mergeCell ref="V20:W20"/>
    <mergeCell ref="V21:W22"/>
    <mergeCell ref="R5:R11"/>
    <mergeCell ref="R12:R27"/>
  </mergeCells>
  <conditionalFormatting sqref="C5:G204">
    <cfRule type="expression" dxfId="5" priority="8">
      <formula>$C5="Défaite"</formula>
    </cfRule>
  </conditionalFormatting>
  <conditionalFormatting sqref="A24:A204">
    <cfRule type="expression" dxfId="4" priority="5">
      <formula>ISERROR($A24)</formula>
    </cfRule>
  </conditionalFormatting>
  <conditionalFormatting sqref="C5:D204">
    <cfRule type="expression" dxfId="3" priority="3">
      <formula>$C5="Promotion"</formula>
    </cfRule>
    <cfRule type="expression" dxfId="2" priority="4">
      <formula>$C5="demote"</formula>
    </cfRule>
  </conditionalFormatting>
  <conditionalFormatting sqref="H5:H204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T47:U47">
      <formula1>$H$3:$Q$3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où j''ai joué'!$B$4:$B$147</xm:f>
          </x14:formula1>
          <xm:sqref>T39</xm:sqref>
        </x14:dataValidation>
        <x14:dataValidation type="list" allowBlank="1" showInputMessage="1" showErrorMessage="1">
          <x14:formula1>
            <xm:f>Champs!$B$1:$B$153</xm:f>
          </x14:formula1>
          <xm:sqref>S31 T32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512"/>
  <sheetViews>
    <sheetView workbookViewId="0">
      <selection activeCell="D2" sqref="D2:D512"/>
    </sheetView>
  </sheetViews>
  <sheetFormatPr baseColWidth="10" defaultRowHeight="15.75" x14ac:dyDescent="0.25"/>
  <cols>
    <col min="1" max="1" width="11.42578125" style="1"/>
    <col min="2" max="2" width="11.42578125" style="82"/>
    <col min="3" max="3" width="22.140625" style="85" bestFit="1" customWidth="1"/>
    <col min="4" max="4" width="15" style="1" customWidth="1"/>
    <col min="5" max="23" width="11.42578125" style="1"/>
  </cols>
  <sheetData>
    <row r="1" spans="2:4" x14ac:dyDescent="0.25">
      <c r="C1" s="87"/>
      <c r="D1" s="1" t="s">
        <v>204</v>
      </c>
    </row>
    <row r="2" spans="2:4" ht="23.25" x14ac:dyDescent="0.35">
      <c r="B2" s="84" t="s">
        <v>36</v>
      </c>
      <c r="C2" s="86" t="s">
        <v>37</v>
      </c>
    </row>
    <row r="3" spans="2:4" x14ac:dyDescent="0.25">
      <c r="B3" s="81">
        <v>44417</v>
      </c>
    </row>
    <row r="4" spans="2:4" x14ac:dyDescent="0.25">
      <c r="B4" s="81">
        <v>44418</v>
      </c>
      <c r="C4" s="85">
        <v>1</v>
      </c>
      <c r="D4" s="83"/>
    </row>
    <row r="5" spans="2:4" x14ac:dyDescent="0.25">
      <c r="B5" s="81">
        <v>44419</v>
      </c>
      <c r="C5" s="85">
        <v>1</v>
      </c>
      <c r="D5" s="83"/>
    </row>
    <row r="6" spans="2:4" x14ac:dyDescent="0.25">
      <c r="B6" s="81">
        <v>44420</v>
      </c>
      <c r="C6" s="85">
        <v>1</v>
      </c>
      <c r="D6" s="83"/>
    </row>
    <row r="7" spans="2:4" x14ac:dyDescent="0.25">
      <c r="B7" s="81">
        <v>44421</v>
      </c>
      <c r="C7" s="85">
        <v>1</v>
      </c>
      <c r="D7" s="83"/>
    </row>
    <row r="8" spans="2:4" x14ac:dyDescent="0.25">
      <c r="B8" s="81">
        <v>44422</v>
      </c>
      <c r="C8" s="85">
        <v>1</v>
      </c>
      <c r="D8" s="83"/>
    </row>
    <row r="9" spans="2:4" x14ac:dyDescent="0.25">
      <c r="B9" s="81">
        <v>44423</v>
      </c>
      <c r="D9" s="83"/>
    </row>
    <row r="10" spans="2:4" x14ac:dyDescent="0.25">
      <c r="B10" s="81">
        <v>44424</v>
      </c>
      <c r="D10" s="83"/>
    </row>
    <row r="11" spans="2:4" x14ac:dyDescent="0.25">
      <c r="B11" s="81">
        <v>44425</v>
      </c>
      <c r="D11" s="83"/>
    </row>
    <row r="12" spans="2:4" x14ac:dyDescent="0.25">
      <c r="B12" s="81">
        <v>44426</v>
      </c>
      <c r="D12" s="83"/>
    </row>
    <row r="13" spans="2:4" x14ac:dyDescent="0.25">
      <c r="B13" s="81">
        <v>44427</v>
      </c>
      <c r="D13" s="83"/>
    </row>
    <row r="14" spans="2:4" x14ac:dyDescent="0.25">
      <c r="B14" s="81">
        <v>44428</v>
      </c>
      <c r="D14" s="83"/>
    </row>
    <row r="15" spans="2:4" x14ac:dyDescent="0.25">
      <c r="B15" s="81">
        <v>44429</v>
      </c>
      <c r="D15" s="83"/>
    </row>
    <row r="16" spans="2:4" x14ac:dyDescent="0.25">
      <c r="B16" s="81">
        <v>44430</v>
      </c>
      <c r="D16" s="83"/>
    </row>
    <row r="17" spans="2:4" x14ac:dyDescent="0.25">
      <c r="B17" s="81">
        <v>44431</v>
      </c>
      <c r="D17" s="83"/>
    </row>
    <row r="18" spans="2:4" x14ac:dyDescent="0.25">
      <c r="B18" s="81">
        <v>44432</v>
      </c>
      <c r="D18" s="83"/>
    </row>
    <row r="19" spans="2:4" x14ac:dyDescent="0.25">
      <c r="B19" s="81">
        <v>44433</v>
      </c>
      <c r="D19" s="83"/>
    </row>
    <row r="20" spans="2:4" x14ac:dyDescent="0.25">
      <c r="B20" s="81">
        <v>44434</v>
      </c>
      <c r="D20" s="83"/>
    </row>
    <row r="21" spans="2:4" x14ac:dyDescent="0.25">
      <c r="B21" s="81">
        <v>44435</v>
      </c>
      <c r="D21" s="83"/>
    </row>
    <row r="22" spans="2:4" x14ac:dyDescent="0.25">
      <c r="B22" s="81">
        <v>44436</v>
      </c>
      <c r="D22" s="83"/>
    </row>
    <row r="23" spans="2:4" x14ac:dyDescent="0.25">
      <c r="B23" s="81">
        <v>44437</v>
      </c>
      <c r="D23" s="83"/>
    </row>
    <row r="24" spans="2:4" x14ac:dyDescent="0.25">
      <c r="B24" s="81">
        <v>44438</v>
      </c>
      <c r="D24" s="83"/>
    </row>
    <row r="25" spans="2:4" x14ac:dyDescent="0.25">
      <c r="B25" s="81">
        <v>44439</v>
      </c>
      <c r="D25" s="83"/>
    </row>
    <row r="26" spans="2:4" x14ac:dyDescent="0.25">
      <c r="B26" s="81">
        <v>44440</v>
      </c>
      <c r="D26" s="83"/>
    </row>
    <row r="27" spans="2:4" x14ac:dyDescent="0.25">
      <c r="B27" s="81">
        <v>44441</v>
      </c>
      <c r="D27" s="83"/>
    </row>
    <row r="28" spans="2:4" x14ac:dyDescent="0.25">
      <c r="B28" s="81">
        <v>44442</v>
      </c>
      <c r="D28" s="83"/>
    </row>
    <row r="29" spans="2:4" x14ac:dyDescent="0.25">
      <c r="B29" s="81">
        <v>44443</v>
      </c>
      <c r="D29" s="83"/>
    </row>
    <row r="30" spans="2:4" x14ac:dyDescent="0.25">
      <c r="B30" s="81">
        <v>44444</v>
      </c>
      <c r="D30" s="83"/>
    </row>
    <row r="31" spans="2:4" x14ac:dyDescent="0.25">
      <c r="B31" s="81">
        <v>44445</v>
      </c>
      <c r="D31" s="83"/>
    </row>
    <row r="32" spans="2:4" x14ac:dyDescent="0.25">
      <c r="B32" s="81">
        <v>44446</v>
      </c>
      <c r="D32" s="83"/>
    </row>
    <row r="33" spans="2:4" x14ac:dyDescent="0.25">
      <c r="B33" s="81">
        <v>44447</v>
      </c>
      <c r="D33" s="83"/>
    </row>
    <row r="34" spans="2:4" x14ac:dyDescent="0.25">
      <c r="B34" s="81">
        <v>44448</v>
      </c>
      <c r="D34" s="83"/>
    </row>
    <row r="35" spans="2:4" x14ac:dyDescent="0.25">
      <c r="B35" s="81">
        <v>44449</v>
      </c>
      <c r="D35" s="83"/>
    </row>
    <row r="36" spans="2:4" x14ac:dyDescent="0.25">
      <c r="B36" s="81">
        <v>44450</v>
      </c>
      <c r="D36" s="83"/>
    </row>
    <row r="37" spans="2:4" x14ac:dyDescent="0.25">
      <c r="B37" s="81">
        <v>44451</v>
      </c>
      <c r="D37" s="83"/>
    </row>
    <row r="38" spans="2:4" x14ac:dyDescent="0.25">
      <c r="B38" s="81">
        <v>44452</v>
      </c>
      <c r="D38" s="83"/>
    </row>
    <row r="39" spans="2:4" x14ac:dyDescent="0.25">
      <c r="B39" s="81">
        <v>44453</v>
      </c>
      <c r="D39" s="83"/>
    </row>
    <row r="40" spans="2:4" x14ac:dyDescent="0.25">
      <c r="B40" s="81">
        <v>44454</v>
      </c>
      <c r="D40" s="83"/>
    </row>
    <row r="41" spans="2:4" x14ac:dyDescent="0.25">
      <c r="B41" s="81">
        <v>44455</v>
      </c>
      <c r="D41" s="83"/>
    </row>
    <row r="42" spans="2:4" x14ac:dyDescent="0.25">
      <c r="B42" s="81">
        <v>44456</v>
      </c>
      <c r="D42" s="83"/>
    </row>
    <row r="43" spans="2:4" x14ac:dyDescent="0.25">
      <c r="B43" s="81">
        <v>44457</v>
      </c>
      <c r="D43" s="83"/>
    </row>
    <row r="44" spans="2:4" x14ac:dyDescent="0.25">
      <c r="B44" s="81">
        <v>44458</v>
      </c>
      <c r="D44" s="83"/>
    </row>
    <row r="45" spans="2:4" x14ac:dyDescent="0.25">
      <c r="B45" s="81">
        <v>44459</v>
      </c>
      <c r="D45" s="83"/>
    </row>
    <row r="46" spans="2:4" x14ac:dyDescent="0.25">
      <c r="B46" s="81">
        <v>44460</v>
      </c>
      <c r="D46" s="83"/>
    </row>
    <row r="47" spans="2:4" x14ac:dyDescent="0.25">
      <c r="B47" s="81">
        <v>44461</v>
      </c>
      <c r="D47" s="83"/>
    </row>
    <row r="48" spans="2:4" x14ac:dyDescent="0.25">
      <c r="B48" s="81">
        <v>44462</v>
      </c>
      <c r="D48" s="83"/>
    </row>
    <row r="49" spans="2:4" x14ac:dyDescent="0.25">
      <c r="B49" s="81">
        <v>44463</v>
      </c>
      <c r="D49" s="83"/>
    </row>
    <row r="50" spans="2:4" x14ac:dyDescent="0.25">
      <c r="B50" s="81">
        <v>44464</v>
      </c>
      <c r="D50" s="83"/>
    </row>
    <row r="51" spans="2:4" x14ac:dyDescent="0.25">
      <c r="B51" s="81">
        <v>44465</v>
      </c>
      <c r="D51" s="83"/>
    </row>
    <row r="52" spans="2:4" x14ac:dyDescent="0.25">
      <c r="B52" s="81">
        <v>44466</v>
      </c>
      <c r="D52" s="83"/>
    </row>
    <row r="53" spans="2:4" x14ac:dyDescent="0.25">
      <c r="B53" s="81">
        <v>44467</v>
      </c>
      <c r="D53" s="83"/>
    </row>
    <row r="54" spans="2:4" x14ac:dyDescent="0.25">
      <c r="B54" s="81">
        <v>44468</v>
      </c>
      <c r="D54" s="83"/>
    </row>
    <row r="55" spans="2:4" x14ac:dyDescent="0.25">
      <c r="B55" s="81">
        <v>44469</v>
      </c>
      <c r="D55" s="83"/>
    </row>
    <row r="56" spans="2:4" x14ac:dyDescent="0.25">
      <c r="B56" s="81">
        <v>44470</v>
      </c>
      <c r="D56" s="83"/>
    </row>
    <row r="57" spans="2:4" x14ac:dyDescent="0.25">
      <c r="B57" s="81">
        <v>44471</v>
      </c>
      <c r="D57" s="83"/>
    </row>
    <row r="58" spans="2:4" x14ac:dyDescent="0.25">
      <c r="B58" s="81">
        <v>44472</v>
      </c>
      <c r="D58" s="83"/>
    </row>
    <row r="59" spans="2:4" x14ac:dyDescent="0.25">
      <c r="B59" s="81">
        <v>44473</v>
      </c>
      <c r="D59" s="83"/>
    </row>
    <row r="60" spans="2:4" x14ac:dyDescent="0.25">
      <c r="B60" s="81">
        <v>44474</v>
      </c>
      <c r="D60" s="83"/>
    </row>
    <row r="61" spans="2:4" x14ac:dyDescent="0.25">
      <c r="B61" s="81">
        <v>44475</v>
      </c>
      <c r="D61" s="83"/>
    </row>
    <row r="62" spans="2:4" x14ac:dyDescent="0.25">
      <c r="B62" s="81">
        <v>44476</v>
      </c>
      <c r="D62" s="83"/>
    </row>
    <row r="63" spans="2:4" x14ac:dyDescent="0.25">
      <c r="B63" s="81">
        <v>44477</v>
      </c>
      <c r="D63" s="83"/>
    </row>
    <row r="64" spans="2:4" x14ac:dyDescent="0.25">
      <c r="B64" s="81">
        <v>44478</v>
      </c>
      <c r="D64" s="83"/>
    </row>
    <row r="65" spans="2:4" x14ac:dyDescent="0.25">
      <c r="B65" s="81">
        <v>44479</v>
      </c>
      <c r="D65" s="83"/>
    </row>
    <row r="66" spans="2:4" x14ac:dyDescent="0.25">
      <c r="B66" s="81">
        <v>44480</v>
      </c>
      <c r="D66" s="83"/>
    </row>
    <row r="67" spans="2:4" x14ac:dyDescent="0.25">
      <c r="B67" s="81">
        <v>44481</v>
      </c>
      <c r="D67" s="83"/>
    </row>
    <row r="68" spans="2:4" x14ac:dyDescent="0.25">
      <c r="B68" s="81">
        <v>44482</v>
      </c>
      <c r="D68" s="83"/>
    </row>
    <row r="69" spans="2:4" x14ac:dyDescent="0.25">
      <c r="B69" s="81">
        <v>44483</v>
      </c>
      <c r="D69" s="83"/>
    </row>
    <row r="70" spans="2:4" x14ac:dyDescent="0.25">
      <c r="B70" s="81">
        <v>44484</v>
      </c>
      <c r="D70" s="83"/>
    </row>
    <row r="71" spans="2:4" x14ac:dyDescent="0.25">
      <c r="B71" s="81">
        <v>44485</v>
      </c>
      <c r="D71" s="83"/>
    </row>
    <row r="72" spans="2:4" x14ac:dyDescent="0.25">
      <c r="B72" s="81">
        <v>44486</v>
      </c>
      <c r="D72" s="83"/>
    </row>
    <row r="73" spans="2:4" x14ac:dyDescent="0.25">
      <c r="B73" s="81">
        <v>44487</v>
      </c>
      <c r="D73" s="83"/>
    </row>
    <row r="74" spans="2:4" x14ac:dyDescent="0.25">
      <c r="B74" s="81">
        <v>44488</v>
      </c>
      <c r="D74" s="83"/>
    </row>
    <row r="75" spans="2:4" x14ac:dyDescent="0.25">
      <c r="B75" s="81">
        <v>44489</v>
      </c>
      <c r="D75" s="83"/>
    </row>
    <row r="76" spans="2:4" x14ac:dyDescent="0.25">
      <c r="B76" s="81">
        <v>44490</v>
      </c>
      <c r="D76" s="83"/>
    </row>
    <row r="77" spans="2:4" x14ac:dyDescent="0.25">
      <c r="B77" s="81">
        <v>44491</v>
      </c>
      <c r="D77" s="83"/>
    </row>
    <row r="78" spans="2:4" x14ac:dyDescent="0.25">
      <c r="B78" s="81">
        <v>44492</v>
      </c>
      <c r="D78" s="83"/>
    </row>
    <row r="79" spans="2:4" x14ac:dyDescent="0.25">
      <c r="B79" s="81">
        <v>44493</v>
      </c>
      <c r="D79" s="83"/>
    </row>
    <row r="80" spans="2:4" x14ac:dyDescent="0.25">
      <c r="B80" s="81">
        <v>44494</v>
      </c>
      <c r="D80" s="83"/>
    </row>
    <row r="81" spans="2:4" x14ac:dyDescent="0.25">
      <c r="B81" s="81">
        <v>44495</v>
      </c>
      <c r="D81" s="83"/>
    </row>
    <row r="82" spans="2:4" x14ac:dyDescent="0.25">
      <c r="B82" s="81">
        <v>44496</v>
      </c>
      <c r="D82" s="83"/>
    </row>
    <row r="83" spans="2:4" x14ac:dyDescent="0.25">
      <c r="B83" s="81">
        <v>44497</v>
      </c>
      <c r="D83" s="83"/>
    </row>
    <row r="84" spans="2:4" x14ac:dyDescent="0.25">
      <c r="B84" s="81">
        <v>44498</v>
      </c>
      <c r="D84" s="83"/>
    </row>
    <row r="85" spans="2:4" x14ac:dyDescent="0.25">
      <c r="B85" s="81">
        <v>44499</v>
      </c>
      <c r="D85" s="83"/>
    </row>
    <row r="86" spans="2:4" x14ac:dyDescent="0.25">
      <c r="B86" s="81">
        <v>44500</v>
      </c>
      <c r="D86" s="83"/>
    </row>
    <row r="87" spans="2:4" x14ac:dyDescent="0.25">
      <c r="B87" s="81">
        <v>44501</v>
      </c>
      <c r="D87" s="83"/>
    </row>
    <row r="88" spans="2:4" x14ac:dyDescent="0.25">
      <c r="B88" s="81">
        <v>44502</v>
      </c>
      <c r="D88" s="83"/>
    </row>
    <row r="89" spans="2:4" x14ac:dyDescent="0.25">
      <c r="B89" s="81">
        <v>44503</v>
      </c>
      <c r="D89" s="83"/>
    </row>
    <row r="90" spans="2:4" x14ac:dyDescent="0.25">
      <c r="B90" s="81">
        <v>44504</v>
      </c>
      <c r="D90" s="83"/>
    </row>
    <row r="91" spans="2:4" x14ac:dyDescent="0.25">
      <c r="B91" s="81">
        <v>44505</v>
      </c>
      <c r="D91" s="83"/>
    </row>
    <row r="92" spans="2:4" x14ac:dyDescent="0.25">
      <c r="B92" s="81">
        <v>44506</v>
      </c>
      <c r="D92" s="83"/>
    </row>
    <row r="93" spans="2:4" x14ac:dyDescent="0.25">
      <c r="B93" s="81">
        <v>44507</v>
      </c>
      <c r="D93" s="83"/>
    </row>
    <row r="94" spans="2:4" x14ac:dyDescent="0.25">
      <c r="B94" s="81">
        <v>44508</v>
      </c>
      <c r="D94" s="83"/>
    </row>
    <row r="95" spans="2:4" x14ac:dyDescent="0.25">
      <c r="B95" s="81">
        <v>44509</v>
      </c>
      <c r="D95" s="83"/>
    </row>
    <row r="96" spans="2:4" x14ac:dyDescent="0.25">
      <c r="B96" s="81">
        <v>44510</v>
      </c>
      <c r="D96" s="83"/>
    </row>
    <row r="97" spans="2:4" x14ac:dyDescent="0.25">
      <c r="B97" s="81">
        <v>44511</v>
      </c>
      <c r="D97" s="83"/>
    </row>
    <row r="98" spans="2:4" x14ac:dyDescent="0.25">
      <c r="B98" s="81">
        <v>44512</v>
      </c>
      <c r="D98" s="83"/>
    </row>
    <row r="99" spans="2:4" x14ac:dyDescent="0.25">
      <c r="B99" s="81">
        <v>44513</v>
      </c>
      <c r="D99" s="83"/>
    </row>
    <row r="100" spans="2:4" x14ac:dyDescent="0.25">
      <c r="B100" s="81">
        <v>44514</v>
      </c>
      <c r="D100" s="83"/>
    </row>
    <row r="101" spans="2:4" x14ac:dyDescent="0.25">
      <c r="B101" s="81">
        <v>44515</v>
      </c>
      <c r="D101" s="83"/>
    </row>
    <row r="102" spans="2:4" x14ac:dyDescent="0.25">
      <c r="B102" s="81">
        <v>44516</v>
      </c>
      <c r="D102" s="83"/>
    </row>
    <row r="103" spans="2:4" x14ac:dyDescent="0.25">
      <c r="B103" s="81">
        <v>44517</v>
      </c>
      <c r="D103" s="83"/>
    </row>
    <row r="104" spans="2:4" x14ac:dyDescent="0.25">
      <c r="B104" s="81">
        <v>44518</v>
      </c>
      <c r="D104" s="83"/>
    </row>
    <row r="105" spans="2:4" x14ac:dyDescent="0.25">
      <c r="B105" s="81">
        <v>44519</v>
      </c>
      <c r="D105" s="83"/>
    </row>
    <row r="106" spans="2:4" x14ac:dyDescent="0.25">
      <c r="B106" s="81">
        <v>44520</v>
      </c>
      <c r="D106" s="83"/>
    </row>
    <row r="107" spans="2:4" x14ac:dyDescent="0.25">
      <c r="B107" s="81">
        <v>44521</v>
      </c>
      <c r="D107" s="83"/>
    </row>
    <row r="108" spans="2:4" x14ac:dyDescent="0.25">
      <c r="B108" s="81">
        <v>44522</v>
      </c>
      <c r="D108" s="83"/>
    </row>
    <row r="109" spans="2:4" x14ac:dyDescent="0.25">
      <c r="B109" s="81">
        <v>44523</v>
      </c>
      <c r="D109" s="83"/>
    </row>
    <row r="110" spans="2:4" x14ac:dyDescent="0.25">
      <c r="B110" s="81">
        <v>44524</v>
      </c>
      <c r="D110" s="83"/>
    </row>
    <row r="111" spans="2:4" x14ac:dyDescent="0.25">
      <c r="B111" s="81">
        <v>44525</v>
      </c>
      <c r="D111" s="83"/>
    </row>
    <row r="112" spans="2:4" x14ac:dyDescent="0.25">
      <c r="B112" s="81">
        <v>44526</v>
      </c>
      <c r="D112" s="83"/>
    </row>
    <row r="113" spans="2:4" x14ac:dyDescent="0.25">
      <c r="B113" s="81">
        <v>44527</v>
      </c>
      <c r="D113" s="83"/>
    </row>
    <row r="114" spans="2:4" x14ac:dyDescent="0.25">
      <c r="B114" s="81">
        <v>44528</v>
      </c>
      <c r="D114" s="83"/>
    </row>
    <row r="115" spans="2:4" x14ac:dyDescent="0.25">
      <c r="B115" s="81">
        <v>44529</v>
      </c>
      <c r="D115" s="83"/>
    </row>
    <row r="116" spans="2:4" x14ac:dyDescent="0.25">
      <c r="B116" s="81">
        <v>44530</v>
      </c>
      <c r="D116" s="83"/>
    </row>
    <row r="117" spans="2:4" x14ac:dyDescent="0.25">
      <c r="B117" s="81">
        <v>44531</v>
      </c>
      <c r="D117" s="83"/>
    </row>
    <row r="118" spans="2:4" x14ac:dyDescent="0.25">
      <c r="B118" s="81">
        <v>44532</v>
      </c>
      <c r="D118" s="83"/>
    </row>
    <row r="119" spans="2:4" x14ac:dyDescent="0.25">
      <c r="B119" s="81">
        <v>44533</v>
      </c>
      <c r="D119" s="83"/>
    </row>
    <row r="120" spans="2:4" x14ac:dyDescent="0.25">
      <c r="B120" s="81">
        <v>44534</v>
      </c>
      <c r="D120" s="83"/>
    </row>
    <row r="121" spans="2:4" x14ac:dyDescent="0.25">
      <c r="B121" s="81">
        <v>44535</v>
      </c>
      <c r="D121" s="83"/>
    </row>
    <row r="122" spans="2:4" x14ac:dyDescent="0.25">
      <c r="B122" s="81">
        <v>44536</v>
      </c>
      <c r="D122" s="83"/>
    </row>
    <row r="123" spans="2:4" x14ac:dyDescent="0.25">
      <c r="B123" s="81">
        <v>44537</v>
      </c>
      <c r="D123" s="83"/>
    </row>
    <row r="124" spans="2:4" x14ac:dyDescent="0.25">
      <c r="B124" s="81">
        <v>44538</v>
      </c>
      <c r="D124" s="83"/>
    </row>
    <row r="125" spans="2:4" x14ac:dyDescent="0.25">
      <c r="B125" s="81">
        <v>44539</v>
      </c>
      <c r="D125" s="83"/>
    </row>
    <row r="126" spans="2:4" x14ac:dyDescent="0.25">
      <c r="B126" s="81">
        <v>44540</v>
      </c>
      <c r="D126" s="83"/>
    </row>
    <row r="127" spans="2:4" x14ac:dyDescent="0.25">
      <c r="B127" s="81">
        <v>44541</v>
      </c>
      <c r="D127" s="83"/>
    </row>
    <row r="128" spans="2:4" x14ac:dyDescent="0.25">
      <c r="B128" s="81">
        <v>44542</v>
      </c>
      <c r="D128" s="83"/>
    </row>
    <row r="129" spans="2:4" x14ac:dyDescent="0.25">
      <c r="B129" s="81">
        <v>44543</v>
      </c>
      <c r="D129" s="83"/>
    </row>
    <row r="130" spans="2:4" x14ac:dyDescent="0.25">
      <c r="B130" s="81">
        <v>44544</v>
      </c>
      <c r="D130" s="83"/>
    </row>
    <row r="131" spans="2:4" x14ac:dyDescent="0.25">
      <c r="B131" s="81">
        <v>44545</v>
      </c>
      <c r="D131" s="83"/>
    </row>
    <row r="132" spans="2:4" x14ac:dyDescent="0.25">
      <c r="B132" s="81">
        <v>44546</v>
      </c>
      <c r="D132" s="83"/>
    </row>
    <row r="133" spans="2:4" x14ac:dyDescent="0.25">
      <c r="B133" s="81">
        <v>44547</v>
      </c>
      <c r="D133" s="83"/>
    </row>
    <row r="134" spans="2:4" x14ac:dyDescent="0.25">
      <c r="B134" s="81">
        <v>44548</v>
      </c>
      <c r="D134" s="83"/>
    </row>
    <row r="135" spans="2:4" x14ac:dyDescent="0.25">
      <c r="B135" s="81">
        <v>44549</v>
      </c>
      <c r="D135" s="83"/>
    </row>
    <row r="136" spans="2:4" x14ac:dyDescent="0.25">
      <c r="B136" s="81">
        <v>44550</v>
      </c>
      <c r="D136" s="83"/>
    </row>
    <row r="137" spans="2:4" x14ac:dyDescent="0.25">
      <c r="B137" s="81">
        <v>44551</v>
      </c>
      <c r="D137" s="83"/>
    </row>
    <row r="138" spans="2:4" x14ac:dyDescent="0.25">
      <c r="B138" s="81">
        <v>44552</v>
      </c>
      <c r="D138" s="83"/>
    </row>
    <row r="139" spans="2:4" x14ac:dyDescent="0.25">
      <c r="B139" s="81">
        <v>44553</v>
      </c>
      <c r="D139" s="83"/>
    </row>
    <row r="140" spans="2:4" x14ac:dyDescent="0.25">
      <c r="B140" s="81">
        <v>44554</v>
      </c>
      <c r="D140" s="83"/>
    </row>
    <row r="141" spans="2:4" x14ac:dyDescent="0.25">
      <c r="B141" s="81">
        <v>44555</v>
      </c>
      <c r="D141" s="83"/>
    </row>
    <row r="142" spans="2:4" x14ac:dyDescent="0.25">
      <c r="B142" s="81">
        <v>44556</v>
      </c>
      <c r="D142" s="83"/>
    </row>
    <row r="143" spans="2:4" x14ac:dyDescent="0.25">
      <c r="B143" s="81">
        <v>44557</v>
      </c>
      <c r="D143" s="83"/>
    </row>
    <row r="144" spans="2:4" x14ac:dyDescent="0.25">
      <c r="B144" s="81">
        <v>44558</v>
      </c>
      <c r="D144" s="83"/>
    </row>
    <row r="145" spans="2:4" x14ac:dyDescent="0.25">
      <c r="B145" s="81">
        <v>44559</v>
      </c>
      <c r="D145" s="83"/>
    </row>
    <row r="146" spans="2:4" x14ac:dyDescent="0.25">
      <c r="B146" s="81">
        <v>44560</v>
      </c>
      <c r="D146" s="83"/>
    </row>
    <row r="147" spans="2:4" x14ac:dyDescent="0.25">
      <c r="B147" s="81">
        <v>44561</v>
      </c>
      <c r="D147" s="83"/>
    </row>
    <row r="148" spans="2:4" x14ac:dyDescent="0.25">
      <c r="B148" s="81">
        <v>44562</v>
      </c>
      <c r="D148" s="83"/>
    </row>
    <row r="149" spans="2:4" x14ac:dyDescent="0.25">
      <c r="B149" s="81">
        <v>44563</v>
      </c>
      <c r="D149" s="83"/>
    </row>
    <row r="150" spans="2:4" x14ac:dyDescent="0.25">
      <c r="B150" s="81">
        <v>44564</v>
      </c>
      <c r="D150" s="83"/>
    </row>
    <row r="151" spans="2:4" x14ac:dyDescent="0.25">
      <c r="B151" s="81">
        <v>44565</v>
      </c>
      <c r="D151" s="83"/>
    </row>
    <row r="152" spans="2:4" x14ac:dyDescent="0.25">
      <c r="B152" s="81">
        <v>44566</v>
      </c>
      <c r="D152" s="83"/>
    </row>
    <row r="153" spans="2:4" x14ac:dyDescent="0.25">
      <c r="B153" s="81">
        <v>44567</v>
      </c>
      <c r="D153" s="83"/>
    </row>
    <row r="154" spans="2:4" x14ac:dyDescent="0.25">
      <c r="B154" s="81">
        <v>44568</v>
      </c>
      <c r="D154" s="83"/>
    </row>
    <row r="155" spans="2:4" x14ac:dyDescent="0.25">
      <c r="B155" s="81">
        <v>44569</v>
      </c>
      <c r="D155" s="83"/>
    </row>
    <row r="156" spans="2:4" x14ac:dyDescent="0.25">
      <c r="B156" s="81">
        <v>44570</v>
      </c>
      <c r="D156" s="83"/>
    </row>
    <row r="157" spans="2:4" x14ac:dyDescent="0.25">
      <c r="B157" s="81">
        <v>44571</v>
      </c>
      <c r="D157" s="83"/>
    </row>
    <row r="158" spans="2:4" x14ac:dyDescent="0.25">
      <c r="B158" s="81">
        <v>44572</v>
      </c>
      <c r="D158" s="83"/>
    </row>
    <row r="159" spans="2:4" x14ac:dyDescent="0.25">
      <c r="B159" s="81">
        <v>44573</v>
      </c>
      <c r="D159" s="83"/>
    </row>
    <row r="160" spans="2:4" x14ac:dyDescent="0.25">
      <c r="B160" s="81">
        <v>44574</v>
      </c>
      <c r="D160" s="83"/>
    </row>
    <row r="161" spans="2:4" x14ac:dyDescent="0.25">
      <c r="B161" s="81">
        <v>44575</v>
      </c>
      <c r="D161" s="83"/>
    </row>
    <row r="162" spans="2:4" x14ac:dyDescent="0.25">
      <c r="B162" s="81">
        <v>44576</v>
      </c>
      <c r="D162" s="83"/>
    </row>
    <row r="163" spans="2:4" x14ac:dyDescent="0.25">
      <c r="B163" s="81">
        <v>44577</v>
      </c>
      <c r="D163" s="83"/>
    </row>
    <row r="164" spans="2:4" x14ac:dyDescent="0.25">
      <c r="B164" s="81">
        <v>44578</v>
      </c>
      <c r="D164" s="83"/>
    </row>
    <row r="165" spans="2:4" x14ac:dyDescent="0.25">
      <c r="B165" s="81">
        <v>44579</v>
      </c>
      <c r="D165" s="83"/>
    </row>
    <row r="166" spans="2:4" x14ac:dyDescent="0.25">
      <c r="B166" s="81">
        <v>44580</v>
      </c>
      <c r="D166" s="83"/>
    </row>
    <row r="167" spans="2:4" x14ac:dyDescent="0.25">
      <c r="B167" s="81">
        <v>44581</v>
      </c>
      <c r="D167" s="83"/>
    </row>
    <row r="168" spans="2:4" x14ac:dyDescent="0.25">
      <c r="B168" s="81">
        <v>44582</v>
      </c>
      <c r="D168" s="83"/>
    </row>
    <row r="169" spans="2:4" x14ac:dyDescent="0.25">
      <c r="B169" s="81">
        <v>44583</v>
      </c>
      <c r="D169" s="83"/>
    </row>
    <row r="170" spans="2:4" x14ac:dyDescent="0.25">
      <c r="B170" s="81">
        <v>44584</v>
      </c>
      <c r="D170" s="83"/>
    </row>
    <row r="171" spans="2:4" x14ac:dyDescent="0.25">
      <c r="B171" s="81">
        <v>44585</v>
      </c>
      <c r="D171" s="83"/>
    </row>
    <row r="172" spans="2:4" x14ac:dyDescent="0.25">
      <c r="B172" s="81">
        <v>44586</v>
      </c>
      <c r="D172" s="83"/>
    </row>
    <row r="173" spans="2:4" x14ac:dyDescent="0.25">
      <c r="B173" s="81">
        <v>44587</v>
      </c>
      <c r="D173" s="83"/>
    </row>
    <row r="174" spans="2:4" x14ac:dyDescent="0.25">
      <c r="B174" s="81">
        <v>44588</v>
      </c>
      <c r="D174" s="83"/>
    </row>
    <row r="175" spans="2:4" x14ac:dyDescent="0.25">
      <c r="B175" s="81">
        <v>44589</v>
      </c>
      <c r="D175" s="83"/>
    </row>
    <row r="176" spans="2:4" x14ac:dyDescent="0.25">
      <c r="B176" s="81">
        <v>44590</v>
      </c>
      <c r="D176" s="83"/>
    </row>
    <row r="177" spans="2:4" x14ac:dyDescent="0.25">
      <c r="B177" s="81">
        <v>44591</v>
      </c>
      <c r="D177" s="83"/>
    </row>
    <row r="178" spans="2:4" x14ac:dyDescent="0.25">
      <c r="B178" s="81">
        <v>44592</v>
      </c>
      <c r="D178" s="83"/>
    </row>
    <row r="179" spans="2:4" x14ac:dyDescent="0.25">
      <c r="B179" s="81">
        <v>44593</v>
      </c>
      <c r="D179" s="83"/>
    </row>
    <row r="180" spans="2:4" x14ac:dyDescent="0.25">
      <c r="B180" s="81">
        <v>44594</v>
      </c>
      <c r="D180" s="83"/>
    </row>
    <row r="181" spans="2:4" x14ac:dyDescent="0.25">
      <c r="B181" s="81">
        <v>44595</v>
      </c>
      <c r="D181" s="83"/>
    </row>
    <row r="182" spans="2:4" x14ac:dyDescent="0.25">
      <c r="B182" s="81">
        <v>44596</v>
      </c>
      <c r="D182" s="83"/>
    </row>
    <row r="183" spans="2:4" x14ac:dyDescent="0.25">
      <c r="B183" s="81">
        <v>44597</v>
      </c>
      <c r="D183" s="83"/>
    </row>
    <row r="184" spans="2:4" x14ac:dyDescent="0.25">
      <c r="B184" s="81">
        <v>44598</v>
      </c>
      <c r="D184" s="83"/>
    </row>
    <row r="185" spans="2:4" x14ac:dyDescent="0.25">
      <c r="B185" s="81">
        <v>44599</v>
      </c>
      <c r="D185" s="83"/>
    </row>
    <row r="186" spans="2:4" x14ac:dyDescent="0.25">
      <c r="B186" s="81">
        <v>44600</v>
      </c>
      <c r="D186" s="83"/>
    </row>
    <row r="187" spans="2:4" x14ac:dyDescent="0.25">
      <c r="B187" s="81">
        <v>44601</v>
      </c>
      <c r="D187" s="83"/>
    </row>
    <row r="188" spans="2:4" x14ac:dyDescent="0.25">
      <c r="B188" s="81">
        <v>44602</v>
      </c>
      <c r="D188" s="83"/>
    </row>
    <row r="189" spans="2:4" x14ac:dyDescent="0.25">
      <c r="B189" s="81">
        <v>44603</v>
      </c>
      <c r="D189" s="83"/>
    </row>
    <row r="190" spans="2:4" x14ac:dyDescent="0.25">
      <c r="B190" s="81">
        <v>44604</v>
      </c>
      <c r="D190" s="83"/>
    </row>
    <row r="191" spans="2:4" x14ac:dyDescent="0.25">
      <c r="B191" s="81">
        <v>44605</v>
      </c>
      <c r="D191" s="83"/>
    </row>
    <row r="192" spans="2:4" x14ac:dyDescent="0.25">
      <c r="B192" s="81">
        <v>44606</v>
      </c>
      <c r="D192" s="83"/>
    </row>
    <row r="193" spans="2:4" x14ac:dyDescent="0.25">
      <c r="B193" s="81">
        <v>44607</v>
      </c>
      <c r="D193" s="83"/>
    </row>
    <row r="194" spans="2:4" x14ac:dyDescent="0.25">
      <c r="B194" s="81">
        <v>44608</v>
      </c>
      <c r="D194" s="83"/>
    </row>
    <row r="195" spans="2:4" x14ac:dyDescent="0.25">
      <c r="B195" s="81">
        <v>44609</v>
      </c>
      <c r="D195" s="83"/>
    </row>
    <row r="196" spans="2:4" x14ac:dyDescent="0.25">
      <c r="B196" s="81">
        <v>44610</v>
      </c>
      <c r="D196" s="83"/>
    </row>
    <row r="197" spans="2:4" x14ac:dyDescent="0.25">
      <c r="B197" s="81">
        <v>44611</v>
      </c>
      <c r="D197" s="83"/>
    </row>
    <row r="198" spans="2:4" x14ac:dyDescent="0.25">
      <c r="B198" s="81">
        <v>44612</v>
      </c>
      <c r="D198" s="83"/>
    </row>
    <row r="199" spans="2:4" x14ac:dyDescent="0.25">
      <c r="B199" s="81">
        <v>44613</v>
      </c>
      <c r="D199" s="83"/>
    </row>
    <row r="200" spans="2:4" x14ac:dyDescent="0.25">
      <c r="B200" s="81">
        <v>44614</v>
      </c>
      <c r="D200" s="83"/>
    </row>
    <row r="201" spans="2:4" x14ac:dyDescent="0.25">
      <c r="B201" s="81">
        <v>44615</v>
      </c>
      <c r="D201" s="83"/>
    </row>
    <row r="202" spans="2:4" x14ac:dyDescent="0.25">
      <c r="B202" s="81">
        <v>44616</v>
      </c>
      <c r="D202" s="83"/>
    </row>
    <row r="203" spans="2:4" x14ac:dyDescent="0.25">
      <c r="B203" s="81">
        <v>44617</v>
      </c>
      <c r="D203" s="83"/>
    </row>
    <row r="204" spans="2:4" x14ac:dyDescent="0.25">
      <c r="B204" s="81">
        <v>44618</v>
      </c>
    </row>
    <row r="205" spans="2:4" x14ac:dyDescent="0.25">
      <c r="B205" s="81">
        <v>44619</v>
      </c>
    </row>
    <row r="206" spans="2:4" x14ac:dyDescent="0.25">
      <c r="B206" s="81">
        <v>44620</v>
      </c>
    </row>
    <row r="207" spans="2:4" x14ac:dyDescent="0.25">
      <c r="B207" s="81">
        <v>44621</v>
      </c>
    </row>
    <row r="208" spans="2:4" x14ac:dyDescent="0.25">
      <c r="B208" s="81">
        <v>44622</v>
      </c>
    </row>
    <row r="209" spans="2:2" x14ac:dyDescent="0.25">
      <c r="B209" s="81">
        <v>44623</v>
      </c>
    </row>
    <row r="210" spans="2:2" x14ac:dyDescent="0.25">
      <c r="B210" s="81">
        <v>44624</v>
      </c>
    </row>
    <row r="211" spans="2:2" x14ac:dyDescent="0.25">
      <c r="B211" s="81">
        <v>44625</v>
      </c>
    </row>
    <row r="212" spans="2:2" x14ac:dyDescent="0.25">
      <c r="B212" s="81">
        <v>44626</v>
      </c>
    </row>
    <row r="213" spans="2:2" x14ac:dyDescent="0.25">
      <c r="B213" s="81">
        <v>44627</v>
      </c>
    </row>
    <row r="214" spans="2:2" x14ac:dyDescent="0.25">
      <c r="B214" s="81">
        <v>44628</v>
      </c>
    </row>
    <row r="215" spans="2:2" x14ac:dyDescent="0.25">
      <c r="B215" s="81">
        <v>44629</v>
      </c>
    </row>
    <row r="216" spans="2:2" x14ac:dyDescent="0.25">
      <c r="B216" s="81">
        <v>44630</v>
      </c>
    </row>
    <row r="217" spans="2:2" x14ac:dyDescent="0.25">
      <c r="B217" s="81">
        <v>44631</v>
      </c>
    </row>
    <row r="218" spans="2:2" x14ac:dyDescent="0.25">
      <c r="B218" s="81">
        <v>44632</v>
      </c>
    </row>
    <row r="219" spans="2:2" x14ac:dyDescent="0.25">
      <c r="B219" s="81">
        <v>44633</v>
      </c>
    </row>
    <row r="220" spans="2:2" x14ac:dyDescent="0.25">
      <c r="B220" s="81">
        <v>44634</v>
      </c>
    </row>
    <row r="221" spans="2:2" x14ac:dyDescent="0.25">
      <c r="B221" s="81">
        <v>44635</v>
      </c>
    </row>
    <row r="222" spans="2:2" x14ac:dyDescent="0.25">
      <c r="B222" s="81">
        <v>44636</v>
      </c>
    </row>
    <row r="223" spans="2:2" x14ac:dyDescent="0.25">
      <c r="B223" s="81">
        <v>44637</v>
      </c>
    </row>
    <row r="224" spans="2:2" x14ac:dyDescent="0.25">
      <c r="B224" s="81">
        <v>44638</v>
      </c>
    </row>
    <row r="225" spans="2:2" x14ac:dyDescent="0.25">
      <c r="B225" s="81">
        <v>44639</v>
      </c>
    </row>
    <row r="226" spans="2:2" x14ac:dyDescent="0.25">
      <c r="B226" s="81">
        <v>44640</v>
      </c>
    </row>
    <row r="227" spans="2:2" x14ac:dyDescent="0.25">
      <c r="B227" s="81">
        <v>44641</v>
      </c>
    </row>
    <row r="228" spans="2:2" x14ac:dyDescent="0.25">
      <c r="B228" s="81">
        <v>44642</v>
      </c>
    </row>
    <row r="229" spans="2:2" x14ac:dyDescent="0.25">
      <c r="B229" s="81">
        <v>44643</v>
      </c>
    </row>
    <row r="230" spans="2:2" x14ac:dyDescent="0.25">
      <c r="B230" s="81">
        <v>44644</v>
      </c>
    </row>
    <row r="231" spans="2:2" x14ac:dyDescent="0.25">
      <c r="B231" s="81">
        <v>44645</v>
      </c>
    </row>
    <row r="232" spans="2:2" x14ac:dyDescent="0.25">
      <c r="B232" s="81">
        <v>44646</v>
      </c>
    </row>
    <row r="233" spans="2:2" x14ac:dyDescent="0.25">
      <c r="B233" s="81">
        <v>44647</v>
      </c>
    </row>
    <row r="234" spans="2:2" x14ac:dyDescent="0.25">
      <c r="B234" s="81">
        <v>44648</v>
      </c>
    </row>
    <row r="235" spans="2:2" x14ac:dyDescent="0.25">
      <c r="B235" s="81">
        <v>44649</v>
      </c>
    </row>
    <row r="236" spans="2:2" x14ac:dyDescent="0.25">
      <c r="B236" s="81">
        <v>44650</v>
      </c>
    </row>
    <row r="237" spans="2:2" x14ac:dyDescent="0.25">
      <c r="B237" s="81">
        <v>44651</v>
      </c>
    </row>
    <row r="238" spans="2:2" x14ac:dyDescent="0.25">
      <c r="B238" s="81">
        <v>44652</v>
      </c>
    </row>
    <row r="239" spans="2:2" x14ac:dyDescent="0.25">
      <c r="B239" s="81">
        <v>44653</v>
      </c>
    </row>
    <row r="240" spans="2:2" x14ac:dyDescent="0.25">
      <c r="B240" s="81">
        <v>44654</v>
      </c>
    </row>
    <row r="241" spans="2:2" x14ac:dyDescent="0.25">
      <c r="B241" s="81">
        <v>44655</v>
      </c>
    </row>
    <row r="242" spans="2:2" x14ac:dyDescent="0.25">
      <c r="B242" s="81">
        <v>44656</v>
      </c>
    </row>
    <row r="243" spans="2:2" x14ac:dyDescent="0.25">
      <c r="B243" s="81">
        <v>44657</v>
      </c>
    </row>
    <row r="244" spans="2:2" x14ac:dyDescent="0.25">
      <c r="B244" s="81">
        <v>44658</v>
      </c>
    </row>
    <row r="245" spans="2:2" x14ac:dyDescent="0.25">
      <c r="B245" s="81">
        <v>44659</v>
      </c>
    </row>
    <row r="246" spans="2:2" x14ac:dyDescent="0.25">
      <c r="B246" s="81">
        <v>44660</v>
      </c>
    </row>
    <row r="247" spans="2:2" x14ac:dyDescent="0.25">
      <c r="B247" s="81">
        <v>44661</v>
      </c>
    </row>
    <row r="248" spans="2:2" x14ac:dyDescent="0.25">
      <c r="B248" s="81">
        <v>44662</v>
      </c>
    </row>
    <row r="249" spans="2:2" x14ac:dyDescent="0.25">
      <c r="B249" s="81">
        <v>44663</v>
      </c>
    </row>
    <row r="250" spans="2:2" x14ac:dyDescent="0.25">
      <c r="B250" s="81">
        <v>44664</v>
      </c>
    </row>
    <row r="251" spans="2:2" x14ac:dyDescent="0.25">
      <c r="B251" s="81">
        <v>44665</v>
      </c>
    </row>
    <row r="252" spans="2:2" x14ac:dyDescent="0.25">
      <c r="B252" s="81">
        <v>44666</v>
      </c>
    </row>
    <row r="253" spans="2:2" x14ac:dyDescent="0.25">
      <c r="B253" s="81">
        <v>44667</v>
      </c>
    </row>
    <row r="254" spans="2:2" x14ac:dyDescent="0.25">
      <c r="B254" s="81">
        <v>44668</v>
      </c>
    </row>
    <row r="255" spans="2:2" x14ac:dyDescent="0.25">
      <c r="B255" s="81">
        <v>44669</v>
      </c>
    </row>
    <row r="256" spans="2:2" x14ac:dyDescent="0.25">
      <c r="B256" s="81">
        <v>44670</v>
      </c>
    </row>
    <row r="257" spans="2:2" x14ac:dyDescent="0.25">
      <c r="B257" s="81">
        <v>44671</v>
      </c>
    </row>
    <row r="258" spans="2:2" x14ac:dyDescent="0.25">
      <c r="B258" s="81">
        <v>44672</v>
      </c>
    </row>
    <row r="259" spans="2:2" x14ac:dyDescent="0.25">
      <c r="B259" s="81">
        <v>44673</v>
      </c>
    </row>
    <row r="260" spans="2:2" x14ac:dyDescent="0.25">
      <c r="B260" s="81">
        <v>44674</v>
      </c>
    </row>
    <row r="261" spans="2:2" x14ac:dyDescent="0.25">
      <c r="B261" s="81">
        <v>44675</v>
      </c>
    </row>
    <row r="262" spans="2:2" x14ac:dyDescent="0.25">
      <c r="B262" s="81">
        <v>44676</v>
      </c>
    </row>
    <row r="263" spans="2:2" x14ac:dyDescent="0.25">
      <c r="B263" s="81">
        <v>44677</v>
      </c>
    </row>
    <row r="264" spans="2:2" x14ac:dyDescent="0.25">
      <c r="B264" s="81">
        <v>44678</v>
      </c>
    </row>
    <row r="265" spans="2:2" x14ac:dyDescent="0.25">
      <c r="B265" s="81">
        <v>44679</v>
      </c>
    </row>
    <row r="266" spans="2:2" x14ac:dyDescent="0.25">
      <c r="B266" s="81">
        <v>44680</v>
      </c>
    </row>
    <row r="267" spans="2:2" x14ac:dyDescent="0.25">
      <c r="B267" s="81">
        <v>44681</v>
      </c>
    </row>
    <row r="268" spans="2:2" x14ac:dyDescent="0.25">
      <c r="B268" s="81">
        <v>44682</v>
      </c>
    </row>
    <row r="269" spans="2:2" x14ac:dyDescent="0.25">
      <c r="B269" s="81">
        <v>44683</v>
      </c>
    </row>
    <row r="270" spans="2:2" x14ac:dyDescent="0.25">
      <c r="B270" s="81">
        <v>44684</v>
      </c>
    </row>
    <row r="271" spans="2:2" x14ac:dyDescent="0.25">
      <c r="B271" s="81">
        <v>44685</v>
      </c>
    </row>
    <row r="272" spans="2:2" x14ac:dyDescent="0.25">
      <c r="B272" s="81">
        <v>44686</v>
      </c>
    </row>
    <row r="273" spans="2:2" x14ac:dyDescent="0.25">
      <c r="B273" s="81">
        <v>44687</v>
      </c>
    </row>
    <row r="274" spans="2:2" x14ac:dyDescent="0.25">
      <c r="B274" s="81">
        <v>44688</v>
      </c>
    </row>
    <row r="275" spans="2:2" x14ac:dyDescent="0.25">
      <c r="B275" s="81">
        <v>44689</v>
      </c>
    </row>
    <row r="276" spans="2:2" x14ac:dyDescent="0.25">
      <c r="B276" s="81">
        <v>44690</v>
      </c>
    </row>
    <row r="277" spans="2:2" x14ac:dyDescent="0.25">
      <c r="B277" s="81">
        <v>44691</v>
      </c>
    </row>
    <row r="278" spans="2:2" x14ac:dyDescent="0.25">
      <c r="B278" s="81">
        <v>44692</v>
      </c>
    </row>
    <row r="279" spans="2:2" x14ac:dyDescent="0.25">
      <c r="B279" s="81">
        <v>44693</v>
      </c>
    </row>
    <row r="280" spans="2:2" x14ac:dyDescent="0.25">
      <c r="B280" s="81">
        <v>44694</v>
      </c>
    </row>
    <row r="281" spans="2:2" x14ac:dyDescent="0.25">
      <c r="B281" s="81">
        <v>44695</v>
      </c>
    </row>
    <row r="282" spans="2:2" x14ac:dyDescent="0.25">
      <c r="B282" s="81">
        <v>44696</v>
      </c>
    </row>
    <row r="283" spans="2:2" x14ac:dyDescent="0.25">
      <c r="B283" s="81">
        <v>44697</v>
      </c>
    </row>
    <row r="284" spans="2:2" x14ac:dyDescent="0.25">
      <c r="B284" s="81">
        <v>44698</v>
      </c>
    </row>
    <row r="285" spans="2:2" x14ac:dyDescent="0.25">
      <c r="B285" s="81">
        <v>44699</v>
      </c>
    </row>
    <row r="286" spans="2:2" x14ac:dyDescent="0.25">
      <c r="B286" s="81">
        <v>44700</v>
      </c>
    </row>
    <row r="287" spans="2:2" x14ac:dyDescent="0.25">
      <c r="B287" s="81">
        <v>44701</v>
      </c>
    </row>
    <row r="288" spans="2:2" x14ac:dyDescent="0.25">
      <c r="B288" s="81">
        <v>44702</v>
      </c>
    </row>
    <row r="289" spans="2:2" x14ac:dyDescent="0.25">
      <c r="B289" s="81">
        <v>44703</v>
      </c>
    </row>
    <row r="290" spans="2:2" x14ac:dyDescent="0.25">
      <c r="B290" s="81">
        <v>44704</v>
      </c>
    </row>
    <row r="291" spans="2:2" x14ac:dyDescent="0.25">
      <c r="B291" s="81">
        <v>44705</v>
      </c>
    </row>
    <row r="292" spans="2:2" x14ac:dyDescent="0.25">
      <c r="B292" s="81">
        <v>44706</v>
      </c>
    </row>
    <row r="293" spans="2:2" x14ac:dyDescent="0.25">
      <c r="B293" s="81">
        <v>44707</v>
      </c>
    </row>
    <row r="294" spans="2:2" x14ac:dyDescent="0.25">
      <c r="B294" s="81">
        <v>44708</v>
      </c>
    </row>
    <row r="295" spans="2:2" x14ac:dyDescent="0.25">
      <c r="B295" s="81">
        <v>44709</v>
      </c>
    </row>
    <row r="296" spans="2:2" x14ac:dyDescent="0.25">
      <c r="B296" s="81">
        <v>44710</v>
      </c>
    </row>
    <row r="297" spans="2:2" x14ac:dyDescent="0.25">
      <c r="B297" s="81">
        <v>44711</v>
      </c>
    </row>
    <row r="298" spans="2:2" x14ac:dyDescent="0.25">
      <c r="B298" s="81">
        <v>44712</v>
      </c>
    </row>
    <row r="299" spans="2:2" x14ac:dyDescent="0.25">
      <c r="B299" s="81">
        <v>44713</v>
      </c>
    </row>
    <row r="300" spans="2:2" x14ac:dyDescent="0.25">
      <c r="B300" s="81">
        <v>44714</v>
      </c>
    </row>
    <row r="301" spans="2:2" x14ac:dyDescent="0.25">
      <c r="B301" s="81">
        <v>44715</v>
      </c>
    </row>
    <row r="302" spans="2:2" x14ac:dyDescent="0.25">
      <c r="B302" s="81">
        <v>44716</v>
      </c>
    </row>
    <row r="303" spans="2:2" x14ac:dyDescent="0.25">
      <c r="B303" s="81">
        <v>44717</v>
      </c>
    </row>
    <row r="304" spans="2:2" x14ac:dyDescent="0.25">
      <c r="B304" s="81">
        <v>44718</v>
      </c>
    </row>
    <row r="305" spans="2:2" x14ac:dyDescent="0.25">
      <c r="B305" s="81">
        <v>44719</v>
      </c>
    </row>
    <row r="306" spans="2:2" x14ac:dyDescent="0.25">
      <c r="B306" s="81">
        <v>44720</v>
      </c>
    </row>
    <row r="307" spans="2:2" x14ac:dyDescent="0.25">
      <c r="B307" s="81">
        <v>44721</v>
      </c>
    </row>
    <row r="308" spans="2:2" x14ac:dyDescent="0.25">
      <c r="B308" s="81">
        <v>44722</v>
      </c>
    </row>
    <row r="309" spans="2:2" x14ac:dyDescent="0.25">
      <c r="B309" s="81">
        <v>44723</v>
      </c>
    </row>
    <row r="310" spans="2:2" x14ac:dyDescent="0.25">
      <c r="B310" s="81">
        <v>44724</v>
      </c>
    </row>
    <row r="311" spans="2:2" x14ac:dyDescent="0.25">
      <c r="B311" s="81">
        <v>44725</v>
      </c>
    </row>
    <row r="312" spans="2:2" x14ac:dyDescent="0.25">
      <c r="B312" s="81">
        <v>44726</v>
      </c>
    </row>
    <row r="313" spans="2:2" x14ac:dyDescent="0.25">
      <c r="B313" s="81">
        <v>44727</v>
      </c>
    </row>
    <row r="314" spans="2:2" x14ac:dyDescent="0.25">
      <c r="B314" s="81">
        <v>44728</v>
      </c>
    </row>
    <row r="315" spans="2:2" x14ac:dyDescent="0.25">
      <c r="B315" s="81">
        <v>44729</v>
      </c>
    </row>
    <row r="316" spans="2:2" x14ac:dyDescent="0.25">
      <c r="B316" s="81">
        <v>44730</v>
      </c>
    </row>
    <row r="317" spans="2:2" x14ac:dyDescent="0.25">
      <c r="B317" s="81">
        <v>44731</v>
      </c>
    </row>
    <row r="318" spans="2:2" x14ac:dyDescent="0.25">
      <c r="B318" s="81">
        <v>44732</v>
      </c>
    </row>
    <row r="319" spans="2:2" x14ac:dyDescent="0.25">
      <c r="B319" s="81">
        <v>44733</v>
      </c>
    </row>
    <row r="320" spans="2:2" x14ac:dyDescent="0.25">
      <c r="B320" s="81">
        <v>44734</v>
      </c>
    </row>
    <row r="321" spans="2:2" x14ac:dyDescent="0.25">
      <c r="B321" s="81">
        <v>44735</v>
      </c>
    </row>
    <row r="322" spans="2:2" x14ac:dyDescent="0.25">
      <c r="B322" s="81">
        <v>44736</v>
      </c>
    </row>
    <row r="323" spans="2:2" x14ac:dyDescent="0.25">
      <c r="B323" s="81">
        <v>44737</v>
      </c>
    </row>
    <row r="324" spans="2:2" x14ac:dyDescent="0.25">
      <c r="B324" s="81">
        <v>44738</v>
      </c>
    </row>
    <row r="325" spans="2:2" x14ac:dyDescent="0.25">
      <c r="B325" s="81">
        <v>44739</v>
      </c>
    </row>
    <row r="326" spans="2:2" x14ac:dyDescent="0.25">
      <c r="B326" s="81">
        <v>44740</v>
      </c>
    </row>
    <row r="327" spans="2:2" x14ac:dyDescent="0.25">
      <c r="B327" s="81">
        <v>44741</v>
      </c>
    </row>
    <row r="328" spans="2:2" x14ac:dyDescent="0.25">
      <c r="B328" s="81">
        <v>44742</v>
      </c>
    </row>
    <row r="329" spans="2:2" x14ac:dyDescent="0.25">
      <c r="B329" s="81">
        <v>44743</v>
      </c>
    </row>
    <row r="330" spans="2:2" x14ac:dyDescent="0.25">
      <c r="B330" s="81">
        <v>44744</v>
      </c>
    </row>
    <row r="331" spans="2:2" x14ac:dyDescent="0.25">
      <c r="B331" s="81">
        <v>44745</v>
      </c>
    </row>
    <row r="332" spans="2:2" x14ac:dyDescent="0.25">
      <c r="B332" s="81">
        <v>44746</v>
      </c>
    </row>
    <row r="333" spans="2:2" x14ac:dyDescent="0.25">
      <c r="B333" s="81">
        <v>44747</v>
      </c>
    </row>
    <row r="334" spans="2:2" x14ac:dyDescent="0.25">
      <c r="B334" s="81">
        <v>44748</v>
      </c>
    </row>
    <row r="335" spans="2:2" x14ac:dyDescent="0.25">
      <c r="B335" s="81">
        <v>44749</v>
      </c>
    </row>
    <row r="336" spans="2:2" x14ac:dyDescent="0.25">
      <c r="B336" s="81">
        <v>44750</v>
      </c>
    </row>
    <row r="337" spans="2:2" x14ac:dyDescent="0.25">
      <c r="B337" s="81">
        <v>44751</v>
      </c>
    </row>
    <row r="338" spans="2:2" x14ac:dyDescent="0.25">
      <c r="B338" s="81">
        <v>44752</v>
      </c>
    </row>
    <row r="339" spans="2:2" x14ac:dyDescent="0.25">
      <c r="B339" s="81">
        <v>44753</v>
      </c>
    </row>
    <row r="340" spans="2:2" x14ac:dyDescent="0.25">
      <c r="B340" s="81">
        <v>44754</v>
      </c>
    </row>
    <row r="341" spans="2:2" x14ac:dyDescent="0.25">
      <c r="B341" s="81">
        <v>44755</v>
      </c>
    </row>
    <row r="342" spans="2:2" x14ac:dyDescent="0.25">
      <c r="B342" s="81">
        <v>44756</v>
      </c>
    </row>
    <row r="343" spans="2:2" x14ac:dyDescent="0.25">
      <c r="B343" s="81">
        <v>44757</v>
      </c>
    </row>
    <row r="344" spans="2:2" x14ac:dyDescent="0.25">
      <c r="B344" s="81">
        <v>44758</v>
      </c>
    </row>
    <row r="345" spans="2:2" x14ac:dyDescent="0.25">
      <c r="B345" s="81">
        <v>44759</v>
      </c>
    </row>
    <row r="346" spans="2:2" x14ac:dyDescent="0.25">
      <c r="B346" s="81">
        <v>44760</v>
      </c>
    </row>
    <row r="347" spans="2:2" x14ac:dyDescent="0.25">
      <c r="B347" s="81">
        <v>44761</v>
      </c>
    </row>
    <row r="348" spans="2:2" x14ac:dyDescent="0.25">
      <c r="B348" s="81">
        <v>44762</v>
      </c>
    </row>
    <row r="349" spans="2:2" x14ac:dyDescent="0.25">
      <c r="B349" s="81">
        <v>44763</v>
      </c>
    </row>
    <row r="350" spans="2:2" x14ac:dyDescent="0.25">
      <c r="B350" s="81">
        <v>44764</v>
      </c>
    </row>
    <row r="351" spans="2:2" x14ac:dyDescent="0.25">
      <c r="B351" s="81">
        <v>44765</v>
      </c>
    </row>
    <row r="352" spans="2:2" x14ac:dyDescent="0.25">
      <c r="B352" s="81">
        <v>44766</v>
      </c>
    </row>
    <row r="353" spans="2:2" x14ac:dyDescent="0.25">
      <c r="B353" s="81">
        <v>44767</v>
      </c>
    </row>
    <row r="354" spans="2:2" x14ac:dyDescent="0.25">
      <c r="B354" s="81">
        <v>44768</v>
      </c>
    </row>
    <row r="355" spans="2:2" x14ac:dyDescent="0.25">
      <c r="B355" s="81">
        <v>44769</v>
      </c>
    </row>
    <row r="356" spans="2:2" x14ac:dyDescent="0.25">
      <c r="B356" s="81">
        <v>44770</v>
      </c>
    </row>
    <row r="357" spans="2:2" x14ac:dyDescent="0.25">
      <c r="B357" s="81">
        <v>44771</v>
      </c>
    </row>
    <row r="358" spans="2:2" x14ac:dyDescent="0.25">
      <c r="B358" s="81">
        <v>44772</v>
      </c>
    </row>
    <row r="359" spans="2:2" x14ac:dyDescent="0.25">
      <c r="B359" s="81">
        <v>44773</v>
      </c>
    </row>
    <row r="360" spans="2:2" x14ac:dyDescent="0.25">
      <c r="B360" s="81">
        <v>44774</v>
      </c>
    </row>
    <row r="361" spans="2:2" x14ac:dyDescent="0.25">
      <c r="B361" s="81">
        <v>44775</v>
      </c>
    </row>
    <row r="362" spans="2:2" x14ac:dyDescent="0.25">
      <c r="B362" s="81">
        <v>44776</v>
      </c>
    </row>
    <row r="363" spans="2:2" x14ac:dyDescent="0.25">
      <c r="B363" s="81">
        <v>44777</v>
      </c>
    </row>
    <row r="364" spans="2:2" x14ac:dyDescent="0.25">
      <c r="B364" s="81">
        <v>44778</v>
      </c>
    </row>
    <row r="365" spans="2:2" x14ac:dyDescent="0.25">
      <c r="B365" s="81">
        <v>44779</v>
      </c>
    </row>
    <row r="366" spans="2:2" x14ac:dyDescent="0.25">
      <c r="B366" s="81">
        <v>44780</v>
      </c>
    </row>
    <row r="367" spans="2:2" x14ac:dyDescent="0.25">
      <c r="B367" s="81">
        <v>44781</v>
      </c>
    </row>
    <row r="368" spans="2:2" x14ac:dyDescent="0.25">
      <c r="B368" s="81">
        <v>44782</v>
      </c>
    </row>
    <row r="369" spans="2:2" x14ac:dyDescent="0.25">
      <c r="B369" s="81">
        <v>44783</v>
      </c>
    </row>
    <row r="370" spans="2:2" x14ac:dyDescent="0.25">
      <c r="B370" s="81">
        <v>44784</v>
      </c>
    </row>
    <row r="371" spans="2:2" x14ac:dyDescent="0.25">
      <c r="B371" s="81">
        <v>44785</v>
      </c>
    </row>
    <row r="372" spans="2:2" x14ac:dyDescent="0.25">
      <c r="B372" s="81">
        <v>44786</v>
      </c>
    </row>
    <row r="373" spans="2:2" x14ac:dyDescent="0.25">
      <c r="B373" s="81">
        <v>44787</v>
      </c>
    </row>
    <row r="374" spans="2:2" x14ac:dyDescent="0.25">
      <c r="B374" s="81">
        <v>44788</v>
      </c>
    </row>
    <row r="375" spans="2:2" x14ac:dyDescent="0.25">
      <c r="B375" s="81">
        <v>44789</v>
      </c>
    </row>
    <row r="376" spans="2:2" x14ac:dyDescent="0.25">
      <c r="B376" s="81">
        <v>44790</v>
      </c>
    </row>
    <row r="377" spans="2:2" x14ac:dyDescent="0.25">
      <c r="B377" s="81">
        <v>44791</v>
      </c>
    </row>
    <row r="378" spans="2:2" x14ac:dyDescent="0.25">
      <c r="B378" s="81">
        <v>44792</v>
      </c>
    </row>
    <row r="379" spans="2:2" x14ac:dyDescent="0.25">
      <c r="B379" s="81">
        <v>44793</v>
      </c>
    </row>
    <row r="380" spans="2:2" x14ac:dyDescent="0.25">
      <c r="B380" s="81">
        <v>44794</v>
      </c>
    </row>
    <row r="381" spans="2:2" x14ac:dyDescent="0.25">
      <c r="B381" s="81">
        <v>44795</v>
      </c>
    </row>
    <row r="382" spans="2:2" x14ac:dyDescent="0.25">
      <c r="B382" s="81">
        <v>44796</v>
      </c>
    </row>
    <row r="383" spans="2:2" x14ac:dyDescent="0.25">
      <c r="B383" s="81">
        <v>44797</v>
      </c>
    </row>
    <row r="384" spans="2:2" x14ac:dyDescent="0.25">
      <c r="B384" s="81">
        <v>44798</v>
      </c>
    </row>
    <row r="385" spans="2:2" x14ac:dyDescent="0.25">
      <c r="B385" s="81">
        <v>44799</v>
      </c>
    </row>
    <row r="386" spans="2:2" x14ac:dyDescent="0.25">
      <c r="B386" s="81">
        <v>44800</v>
      </c>
    </row>
    <row r="387" spans="2:2" x14ac:dyDescent="0.25">
      <c r="B387" s="81">
        <v>44801</v>
      </c>
    </row>
    <row r="388" spans="2:2" x14ac:dyDescent="0.25">
      <c r="B388" s="81">
        <v>44802</v>
      </c>
    </row>
    <row r="389" spans="2:2" x14ac:dyDescent="0.25">
      <c r="B389" s="81">
        <v>44803</v>
      </c>
    </row>
    <row r="390" spans="2:2" x14ac:dyDescent="0.25">
      <c r="B390" s="81">
        <v>44804</v>
      </c>
    </row>
    <row r="391" spans="2:2" x14ac:dyDescent="0.25">
      <c r="B391" s="81">
        <v>44805</v>
      </c>
    </row>
    <row r="392" spans="2:2" x14ac:dyDescent="0.25">
      <c r="B392" s="81">
        <v>44806</v>
      </c>
    </row>
    <row r="393" spans="2:2" x14ac:dyDescent="0.25">
      <c r="B393" s="81">
        <v>44807</v>
      </c>
    </row>
    <row r="394" spans="2:2" x14ac:dyDescent="0.25">
      <c r="B394" s="81">
        <v>44808</v>
      </c>
    </row>
    <row r="395" spans="2:2" x14ac:dyDescent="0.25">
      <c r="B395" s="81">
        <v>44809</v>
      </c>
    </row>
    <row r="396" spans="2:2" x14ac:dyDescent="0.25">
      <c r="B396" s="81">
        <v>44810</v>
      </c>
    </row>
    <row r="397" spans="2:2" x14ac:dyDescent="0.25">
      <c r="B397" s="81">
        <v>44811</v>
      </c>
    </row>
    <row r="398" spans="2:2" x14ac:dyDescent="0.25">
      <c r="B398" s="81">
        <v>44812</v>
      </c>
    </row>
    <row r="399" spans="2:2" x14ac:dyDescent="0.25">
      <c r="B399" s="81">
        <v>44813</v>
      </c>
    </row>
    <row r="400" spans="2:2" x14ac:dyDescent="0.25">
      <c r="B400" s="81">
        <v>44814</v>
      </c>
    </row>
    <row r="401" spans="2:2" x14ac:dyDescent="0.25">
      <c r="B401" s="81">
        <v>44815</v>
      </c>
    </row>
    <row r="402" spans="2:2" x14ac:dyDescent="0.25">
      <c r="B402" s="81">
        <v>44816</v>
      </c>
    </row>
    <row r="403" spans="2:2" x14ac:dyDescent="0.25">
      <c r="B403" s="81">
        <v>44817</v>
      </c>
    </row>
    <row r="404" spans="2:2" x14ac:dyDescent="0.25">
      <c r="B404" s="81">
        <v>44818</v>
      </c>
    </row>
    <row r="405" spans="2:2" x14ac:dyDescent="0.25">
      <c r="B405" s="81">
        <v>44819</v>
      </c>
    </row>
    <row r="406" spans="2:2" x14ac:dyDescent="0.25">
      <c r="B406" s="81">
        <v>44820</v>
      </c>
    </row>
    <row r="407" spans="2:2" x14ac:dyDescent="0.25">
      <c r="B407" s="81">
        <v>44821</v>
      </c>
    </row>
    <row r="408" spans="2:2" x14ac:dyDescent="0.25">
      <c r="B408" s="81">
        <v>44822</v>
      </c>
    </row>
    <row r="409" spans="2:2" x14ac:dyDescent="0.25">
      <c r="B409" s="81">
        <v>44823</v>
      </c>
    </row>
    <row r="410" spans="2:2" x14ac:dyDescent="0.25">
      <c r="B410" s="81">
        <v>44824</v>
      </c>
    </row>
    <row r="411" spans="2:2" x14ac:dyDescent="0.25">
      <c r="B411" s="81">
        <v>44825</v>
      </c>
    </row>
    <row r="412" spans="2:2" x14ac:dyDescent="0.25">
      <c r="B412" s="81">
        <v>44826</v>
      </c>
    </row>
    <row r="413" spans="2:2" x14ac:dyDescent="0.25">
      <c r="B413" s="81">
        <v>44827</v>
      </c>
    </row>
    <row r="414" spans="2:2" x14ac:dyDescent="0.25">
      <c r="B414" s="81">
        <v>44828</v>
      </c>
    </row>
    <row r="415" spans="2:2" x14ac:dyDescent="0.25">
      <c r="B415" s="81">
        <v>44829</v>
      </c>
    </row>
    <row r="416" spans="2:2" x14ac:dyDescent="0.25">
      <c r="B416" s="81">
        <v>44830</v>
      </c>
    </row>
    <row r="417" spans="2:2" x14ac:dyDescent="0.25">
      <c r="B417" s="81">
        <v>44831</v>
      </c>
    </row>
    <row r="418" spans="2:2" x14ac:dyDescent="0.25">
      <c r="B418" s="81">
        <v>44832</v>
      </c>
    </row>
    <row r="419" spans="2:2" x14ac:dyDescent="0.25">
      <c r="B419" s="81">
        <v>44833</v>
      </c>
    </row>
    <row r="420" spans="2:2" x14ac:dyDescent="0.25">
      <c r="B420" s="81">
        <v>44834</v>
      </c>
    </row>
    <row r="421" spans="2:2" x14ac:dyDescent="0.25">
      <c r="B421" s="81">
        <v>44835</v>
      </c>
    </row>
    <row r="422" spans="2:2" x14ac:dyDescent="0.25">
      <c r="B422" s="81">
        <v>44836</v>
      </c>
    </row>
    <row r="423" spans="2:2" x14ac:dyDescent="0.25">
      <c r="B423" s="81">
        <v>44837</v>
      </c>
    </row>
    <row r="424" spans="2:2" x14ac:dyDescent="0.25">
      <c r="B424" s="81">
        <v>44838</v>
      </c>
    </row>
    <row r="425" spans="2:2" x14ac:dyDescent="0.25">
      <c r="B425" s="81">
        <v>44839</v>
      </c>
    </row>
    <row r="426" spans="2:2" x14ac:dyDescent="0.25">
      <c r="B426" s="81">
        <v>44840</v>
      </c>
    </row>
    <row r="427" spans="2:2" x14ac:dyDescent="0.25">
      <c r="B427" s="81">
        <v>44841</v>
      </c>
    </row>
    <row r="428" spans="2:2" x14ac:dyDescent="0.25">
      <c r="B428" s="81">
        <v>44842</v>
      </c>
    </row>
    <row r="429" spans="2:2" x14ac:dyDescent="0.25">
      <c r="B429" s="81">
        <v>44843</v>
      </c>
    </row>
    <row r="430" spans="2:2" x14ac:dyDescent="0.25">
      <c r="B430" s="81">
        <v>44844</v>
      </c>
    </row>
    <row r="431" spans="2:2" x14ac:dyDescent="0.25">
      <c r="B431" s="81">
        <v>44845</v>
      </c>
    </row>
    <row r="432" spans="2:2" x14ac:dyDescent="0.25">
      <c r="B432" s="81">
        <v>44846</v>
      </c>
    </row>
    <row r="433" spans="2:2" x14ac:dyDescent="0.25">
      <c r="B433" s="81">
        <v>44847</v>
      </c>
    </row>
    <row r="434" spans="2:2" x14ac:dyDescent="0.25">
      <c r="B434" s="81">
        <v>44848</v>
      </c>
    </row>
    <row r="435" spans="2:2" x14ac:dyDescent="0.25">
      <c r="B435" s="81">
        <v>44849</v>
      </c>
    </row>
    <row r="436" spans="2:2" x14ac:dyDescent="0.25">
      <c r="B436" s="81">
        <v>44850</v>
      </c>
    </row>
    <row r="437" spans="2:2" x14ac:dyDescent="0.25">
      <c r="B437" s="81">
        <v>44851</v>
      </c>
    </row>
    <row r="438" spans="2:2" x14ac:dyDescent="0.25">
      <c r="B438" s="81">
        <v>44852</v>
      </c>
    </row>
    <row r="439" spans="2:2" x14ac:dyDescent="0.25">
      <c r="B439" s="81">
        <v>44853</v>
      </c>
    </row>
    <row r="440" spans="2:2" x14ac:dyDescent="0.25">
      <c r="B440" s="81">
        <v>44854</v>
      </c>
    </row>
    <row r="441" spans="2:2" x14ac:dyDescent="0.25">
      <c r="B441" s="81">
        <v>44855</v>
      </c>
    </row>
    <row r="442" spans="2:2" x14ac:dyDescent="0.25">
      <c r="B442" s="81">
        <v>44856</v>
      </c>
    </row>
    <row r="443" spans="2:2" x14ac:dyDescent="0.25">
      <c r="B443" s="81">
        <v>44857</v>
      </c>
    </row>
    <row r="444" spans="2:2" x14ac:dyDescent="0.25">
      <c r="B444" s="81">
        <v>44858</v>
      </c>
    </row>
    <row r="445" spans="2:2" x14ac:dyDescent="0.25">
      <c r="B445" s="81">
        <v>44859</v>
      </c>
    </row>
    <row r="446" spans="2:2" x14ac:dyDescent="0.25">
      <c r="B446" s="81">
        <v>44860</v>
      </c>
    </row>
    <row r="447" spans="2:2" x14ac:dyDescent="0.25">
      <c r="B447" s="81">
        <v>44861</v>
      </c>
    </row>
    <row r="448" spans="2:2" x14ac:dyDescent="0.25">
      <c r="B448" s="81">
        <v>44862</v>
      </c>
    </row>
    <row r="449" spans="2:2" x14ac:dyDescent="0.25">
      <c r="B449" s="81">
        <v>44863</v>
      </c>
    </row>
    <row r="450" spans="2:2" x14ac:dyDescent="0.25">
      <c r="B450" s="81">
        <v>44864</v>
      </c>
    </row>
    <row r="451" spans="2:2" x14ac:dyDescent="0.25">
      <c r="B451" s="81">
        <v>44865</v>
      </c>
    </row>
    <row r="452" spans="2:2" x14ac:dyDescent="0.25">
      <c r="B452" s="81">
        <v>44866</v>
      </c>
    </row>
    <row r="453" spans="2:2" x14ac:dyDescent="0.25">
      <c r="B453" s="81">
        <v>44867</v>
      </c>
    </row>
    <row r="454" spans="2:2" x14ac:dyDescent="0.25">
      <c r="B454" s="81">
        <v>44868</v>
      </c>
    </row>
    <row r="455" spans="2:2" x14ac:dyDescent="0.25">
      <c r="B455" s="81">
        <v>44869</v>
      </c>
    </row>
    <row r="456" spans="2:2" x14ac:dyDescent="0.25">
      <c r="B456" s="81">
        <v>44870</v>
      </c>
    </row>
    <row r="457" spans="2:2" x14ac:dyDescent="0.25">
      <c r="B457" s="81">
        <v>44871</v>
      </c>
    </row>
    <row r="458" spans="2:2" x14ac:dyDescent="0.25">
      <c r="B458" s="81">
        <v>44872</v>
      </c>
    </row>
    <row r="459" spans="2:2" x14ac:dyDescent="0.25">
      <c r="B459" s="81">
        <v>44873</v>
      </c>
    </row>
    <row r="460" spans="2:2" x14ac:dyDescent="0.25">
      <c r="B460" s="81">
        <v>44874</v>
      </c>
    </row>
    <row r="461" spans="2:2" x14ac:dyDescent="0.25">
      <c r="B461" s="81">
        <v>44875</v>
      </c>
    </row>
    <row r="462" spans="2:2" x14ac:dyDescent="0.25">
      <c r="B462" s="81">
        <v>44876</v>
      </c>
    </row>
    <row r="463" spans="2:2" x14ac:dyDescent="0.25">
      <c r="B463" s="81">
        <v>44877</v>
      </c>
    </row>
    <row r="464" spans="2:2" x14ac:dyDescent="0.25">
      <c r="B464" s="81">
        <v>44878</v>
      </c>
    </row>
    <row r="465" spans="2:2" x14ac:dyDescent="0.25">
      <c r="B465" s="81">
        <v>44879</v>
      </c>
    </row>
    <row r="466" spans="2:2" x14ac:dyDescent="0.25">
      <c r="B466" s="81">
        <v>44880</v>
      </c>
    </row>
    <row r="467" spans="2:2" x14ac:dyDescent="0.25">
      <c r="B467" s="81">
        <v>44881</v>
      </c>
    </row>
    <row r="468" spans="2:2" x14ac:dyDescent="0.25">
      <c r="B468" s="81">
        <v>44882</v>
      </c>
    </row>
    <row r="469" spans="2:2" x14ac:dyDescent="0.25">
      <c r="B469" s="81">
        <v>44883</v>
      </c>
    </row>
    <row r="470" spans="2:2" x14ac:dyDescent="0.25">
      <c r="B470" s="81">
        <v>44884</v>
      </c>
    </row>
    <row r="471" spans="2:2" x14ac:dyDescent="0.25">
      <c r="B471" s="81">
        <v>44885</v>
      </c>
    </row>
    <row r="472" spans="2:2" x14ac:dyDescent="0.25">
      <c r="B472" s="81">
        <v>44886</v>
      </c>
    </row>
    <row r="473" spans="2:2" x14ac:dyDescent="0.25">
      <c r="B473" s="81">
        <v>44887</v>
      </c>
    </row>
    <row r="474" spans="2:2" x14ac:dyDescent="0.25">
      <c r="B474" s="81">
        <v>44888</v>
      </c>
    </row>
    <row r="475" spans="2:2" x14ac:dyDescent="0.25">
      <c r="B475" s="81">
        <v>44889</v>
      </c>
    </row>
    <row r="476" spans="2:2" x14ac:dyDescent="0.25">
      <c r="B476" s="81">
        <v>44890</v>
      </c>
    </row>
    <row r="477" spans="2:2" x14ac:dyDescent="0.25">
      <c r="B477" s="81">
        <v>44891</v>
      </c>
    </row>
    <row r="478" spans="2:2" x14ac:dyDescent="0.25">
      <c r="B478" s="81">
        <v>44892</v>
      </c>
    </row>
    <row r="479" spans="2:2" x14ac:dyDescent="0.25">
      <c r="B479" s="81">
        <v>44893</v>
      </c>
    </row>
    <row r="480" spans="2:2" x14ac:dyDescent="0.25">
      <c r="B480" s="81">
        <v>44894</v>
      </c>
    </row>
    <row r="481" spans="2:2" x14ac:dyDescent="0.25">
      <c r="B481" s="81">
        <v>44895</v>
      </c>
    </row>
    <row r="482" spans="2:2" x14ac:dyDescent="0.25">
      <c r="B482" s="81">
        <v>44896</v>
      </c>
    </row>
    <row r="483" spans="2:2" x14ac:dyDescent="0.25">
      <c r="B483" s="81">
        <v>44897</v>
      </c>
    </row>
    <row r="484" spans="2:2" x14ac:dyDescent="0.25">
      <c r="B484" s="81">
        <v>44898</v>
      </c>
    </row>
    <row r="485" spans="2:2" x14ac:dyDescent="0.25">
      <c r="B485" s="81">
        <v>44899</v>
      </c>
    </row>
    <row r="486" spans="2:2" x14ac:dyDescent="0.25">
      <c r="B486" s="81">
        <v>44900</v>
      </c>
    </row>
    <row r="487" spans="2:2" x14ac:dyDescent="0.25">
      <c r="B487" s="81">
        <v>44901</v>
      </c>
    </row>
    <row r="488" spans="2:2" x14ac:dyDescent="0.25">
      <c r="B488" s="81">
        <v>44902</v>
      </c>
    </row>
    <row r="489" spans="2:2" x14ac:dyDescent="0.25">
      <c r="B489" s="81">
        <v>44903</v>
      </c>
    </row>
    <row r="490" spans="2:2" x14ac:dyDescent="0.25">
      <c r="B490" s="81">
        <v>44904</v>
      </c>
    </row>
    <row r="491" spans="2:2" x14ac:dyDescent="0.25">
      <c r="B491" s="81">
        <v>44905</v>
      </c>
    </row>
    <row r="492" spans="2:2" x14ac:dyDescent="0.25">
      <c r="B492" s="81">
        <v>44906</v>
      </c>
    </row>
    <row r="493" spans="2:2" x14ac:dyDescent="0.25">
      <c r="B493" s="81">
        <v>44907</v>
      </c>
    </row>
    <row r="494" spans="2:2" x14ac:dyDescent="0.25">
      <c r="B494" s="81">
        <v>44908</v>
      </c>
    </row>
    <row r="495" spans="2:2" x14ac:dyDescent="0.25">
      <c r="B495" s="81">
        <v>44909</v>
      </c>
    </row>
    <row r="496" spans="2:2" x14ac:dyDescent="0.25">
      <c r="B496" s="81">
        <v>44910</v>
      </c>
    </row>
    <row r="497" spans="2:2" x14ac:dyDescent="0.25">
      <c r="B497" s="81">
        <v>44911</v>
      </c>
    </row>
    <row r="498" spans="2:2" x14ac:dyDescent="0.25">
      <c r="B498" s="81">
        <v>44912</v>
      </c>
    </row>
    <row r="499" spans="2:2" x14ac:dyDescent="0.25">
      <c r="B499" s="81">
        <v>44913</v>
      </c>
    </row>
    <row r="500" spans="2:2" x14ac:dyDescent="0.25">
      <c r="B500" s="81">
        <v>44914</v>
      </c>
    </row>
    <row r="501" spans="2:2" x14ac:dyDescent="0.25">
      <c r="B501" s="81">
        <v>44915</v>
      </c>
    </row>
    <row r="502" spans="2:2" x14ac:dyDescent="0.25">
      <c r="B502" s="81">
        <v>44916</v>
      </c>
    </row>
    <row r="503" spans="2:2" x14ac:dyDescent="0.25">
      <c r="B503" s="81">
        <v>44917</v>
      </c>
    </row>
    <row r="504" spans="2:2" x14ac:dyDescent="0.25">
      <c r="B504" s="81">
        <v>44918</v>
      </c>
    </row>
    <row r="505" spans="2:2" x14ac:dyDescent="0.25">
      <c r="B505" s="81">
        <v>44919</v>
      </c>
    </row>
    <row r="506" spans="2:2" x14ac:dyDescent="0.25">
      <c r="B506" s="81">
        <v>44920</v>
      </c>
    </row>
    <row r="507" spans="2:2" x14ac:dyDescent="0.25">
      <c r="B507" s="81">
        <v>44921</v>
      </c>
    </row>
    <row r="508" spans="2:2" x14ac:dyDescent="0.25">
      <c r="B508" s="81">
        <v>44922</v>
      </c>
    </row>
    <row r="509" spans="2:2" x14ac:dyDescent="0.25">
      <c r="B509" s="81">
        <v>44923</v>
      </c>
    </row>
    <row r="510" spans="2:2" x14ac:dyDescent="0.25">
      <c r="B510" s="81">
        <v>44924</v>
      </c>
    </row>
    <row r="511" spans="2:2" x14ac:dyDescent="0.25">
      <c r="B511" s="81">
        <v>44925</v>
      </c>
    </row>
    <row r="512" spans="2:2" x14ac:dyDescent="0.25">
      <c r="B512" s="81">
        <v>44926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53"/>
  <sheetViews>
    <sheetView workbookViewId="0">
      <selection activeCell="B36" sqref="B36"/>
    </sheetView>
  </sheetViews>
  <sheetFormatPr baseColWidth="10" defaultRowHeight="15" x14ac:dyDescent="0.25"/>
  <cols>
    <col min="2" max="2" width="11.42578125" style="95"/>
  </cols>
  <sheetData>
    <row r="1" spans="2:2" x14ac:dyDescent="0.25">
      <c r="B1" s="90" t="s">
        <v>40</v>
      </c>
    </row>
    <row r="2" spans="2:2" x14ac:dyDescent="0.25">
      <c r="B2" s="90" t="s">
        <v>41</v>
      </c>
    </row>
    <row r="3" spans="2:2" x14ac:dyDescent="0.25">
      <c r="B3" s="90" t="s">
        <v>42</v>
      </c>
    </row>
    <row r="4" spans="2:2" x14ac:dyDescent="0.25">
      <c r="B4" s="90" t="s">
        <v>187</v>
      </c>
    </row>
    <row r="5" spans="2:2" x14ac:dyDescent="0.25">
      <c r="B5" s="90" t="s">
        <v>43</v>
      </c>
    </row>
    <row r="6" spans="2:2" x14ac:dyDescent="0.25">
      <c r="B6" s="90" t="s">
        <v>44</v>
      </c>
    </row>
    <row r="7" spans="2:2" x14ac:dyDescent="0.25">
      <c r="B7" s="90" t="s">
        <v>45</v>
      </c>
    </row>
    <row r="8" spans="2:2" x14ac:dyDescent="0.25">
      <c r="B8" s="90" t="s">
        <v>39</v>
      </c>
    </row>
    <row r="9" spans="2:2" x14ac:dyDescent="0.25">
      <c r="B9" s="91" t="s">
        <v>165</v>
      </c>
    </row>
    <row r="10" spans="2:2" x14ac:dyDescent="0.25">
      <c r="B10" s="90" t="s">
        <v>46</v>
      </c>
    </row>
    <row r="11" spans="2:2" x14ac:dyDescent="0.25">
      <c r="B11" s="90" t="s">
        <v>166</v>
      </c>
    </row>
    <row r="12" spans="2:2" x14ac:dyDescent="0.25">
      <c r="B12" s="90" t="s">
        <v>47</v>
      </c>
    </row>
    <row r="13" spans="2:2" x14ac:dyDescent="0.25">
      <c r="B13" s="90" t="s">
        <v>48</v>
      </c>
    </row>
    <row r="14" spans="2:2" x14ac:dyDescent="0.25">
      <c r="B14" s="90" t="s">
        <v>49</v>
      </c>
    </row>
    <row r="15" spans="2:2" x14ac:dyDescent="0.25">
      <c r="B15" s="90" t="s">
        <v>50</v>
      </c>
    </row>
    <row r="16" spans="2:2" x14ac:dyDescent="0.25">
      <c r="B16" s="90" t="s">
        <v>51</v>
      </c>
    </row>
    <row r="17" spans="2:2" x14ac:dyDescent="0.25">
      <c r="B17" s="90" t="s">
        <v>52</v>
      </c>
    </row>
    <row r="18" spans="2:2" x14ac:dyDescent="0.25">
      <c r="B18" s="90" t="s">
        <v>167</v>
      </c>
    </row>
    <row r="19" spans="2:2" x14ac:dyDescent="0.25">
      <c r="B19" s="92" t="s">
        <v>53</v>
      </c>
    </row>
    <row r="20" spans="2:2" x14ac:dyDescent="0.25">
      <c r="B20" s="90" t="s">
        <v>54</v>
      </c>
    </row>
    <row r="21" spans="2:2" x14ac:dyDescent="0.25">
      <c r="B21" s="90" t="s">
        <v>55</v>
      </c>
    </row>
    <row r="22" spans="2:2" x14ac:dyDescent="0.25">
      <c r="B22" s="90" t="s">
        <v>56</v>
      </c>
    </row>
    <row r="23" spans="2:2" x14ac:dyDescent="0.25">
      <c r="B23" s="90" t="s">
        <v>57</v>
      </c>
    </row>
    <row r="24" spans="2:2" x14ac:dyDescent="0.25">
      <c r="B24" s="90" t="s">
        <v>58</v>
      </c>
    </row>
    <row r="25" spans="2:2" x14ac:dyDescent="0.25">
      <c r="B25" s="90" t="s">
        <v>59</v>
      </c>
    </row>
    <row r="26" spans="2:2" x14ac:dyDescent="0.25">
      <c r="B26" s="90" t="s">
        <v>60</v>
      </c>
    </row>
    <row r="27" spans="2:2" x14ac:dyDescent="0.25">
      <c r="B27" s="92" t="s">
        <v>61</v>
      </c>
    </row>
    <row r="28" spans="2:2" x14ac:dyDescent="0.25">
      <c r="B28" s="90" t="s">
        <v>62</v>
      </c>
    </row>
    <row r="29" spans="2:2" x14ac:dyDescent="0.25">
      <c r="B29" s="90" t="s">
        <v>63</v>
      </c>
    </row>
    <row r="30" spans="2:2" x14ac:dyDescent="0.25">
      <c r="B30" s="93" t="s">
        <v>64</v>
      </c>
    </row>
    <row r="31" spans="2:2" x14ac:dyDescent="0.25">
      <c r="B31" s="90" t="s">
        <v>65</v>
      </c>
    </row>
    <row r="32" spans="2:2" x14ac:dyDescent="0.25">
      <c r="B32" s="90" t="s">
        <v>66</v>
      </c>
    </row>
    <row r="33" spans="2:2" x14ac:dyDescent="0.25">
      <c r="B33" s="90" t="s">
        <v>67</v>
      </c>
    </row>
    <row r="34" spans="2:2" x14ac:dyDescent="0.25">
      <c r="B34" s="90" t="s">
        <v>68</v>
      </c>
    </row>
    <row r="35" spans="2:2" x14ac:dyDescent="0.25">
      <c r="B35" s="90" t="s">
        <v>69</v>
      </c>
    </row>
    <row r="36" spans="2:2" x14ac:dyDescent="0.25">
      <c r="B36" s="90" t="s">
        <v>70</v>
      </c>
    </row>
    <row r="37" spans="2:2" x14ac:dyDescent="0.25">
      <c r="B37" s="90" t="s">
        <v>71</v>
      </c>
    </row>
    <row r="38" spans="2:2" x14ac:dyDescent="0.25">
      <c r="B38" s="90" t="s">
        <v>72</v>
      </c>
    </row>
    <row r="39" spans="2:2" ht="15.75" customHeight="1" x14ac:dyDescent="0.25">
      <c r="B39" s="90" t="s">
        <v>188</v>
      </c>
    </row>
    <row r="40" spans="2:2" x14ac:dyDescent="0.25">
      <c r="B40" s="90" t="s">
        <v>73</v>
      </c>
    </row>
    <row r="41" spans="2:2" x14ac:dyDescent="0.25">
      <c r="B41" s="96" t="s">
        <v>74</v>
      </c>
    </row>
    <row r="42" spans="2:2" x14ac:dyDescent="0.25">
      <c r="B42" s="90" t="s">
        <v>168</v>
      </c>
    </row>
    <row r="43" spans="2:2" x14ac:dyDescent="0.25">
      <c r="B43" s="90" t="s">
        <v>75</v>
      </c>
    </row>
    <row r="44" spans="2:2" x14ac:dyDescent="0.25">
      <c r="B44" s="90" t="s">
        <v>169</v>
      </c>
    </row>
    <row r="45" spans="2:2" x14ac:dyDescent="0.25">
      <c r="B45" s="90" t="s">
        <v>76</v>
      </c>
    </row>
    <row r="46" spans="2:2" x14ac:dyDescent="0.25">
      <c r="B46" s="90" t="s">
        <v>77</v>
      </c>
    </row>
    <row r="47" spans="2:2" x14ac:dyDescent="0.25">
      <c r="B47" s="90" t="s">
        <v>78</v>
      </c>
    </row>
    <row r="48" spans="2:2" x14ac:dyDescent="0.25">
      <c r="B48" s="90" t="s">
        <v>79</v>
      </c>
    </row>
    <row r="49" spans="2:2" x14ac:dyDescent="0.25">
      <c r="B49" s="90" t="s">
        <v>170</v>
      </c>
    </row>
    <row r="50" spans="2:2" x14ac:dyDescent="0.25">
      <c r="B50" s="90" t="s">
        <v>80</v>
      </c>
    </row>
    <row r="51" spans="2:2" x14ac:dyDescent="0.25">
      <c r="B51" s="90" t="s">
        <v>171</v>
      </c>
    </row>
    <row r="52" spans="2:2" x14ac:dyDescent="0.25">
      <c r="B52" s="92" t="s">
        <v>81</v>
      </c>
    </row>
    <row r="53" spans="2:2" x14ac:dyDescent="0.25">
      <c r="B53" s="90" t="s">
        <v>82</v>
      </c>
    </row>
    <row r="54" spans="2:2" x14ac:dyDescent="0.25">
      <c r="B54" s="90" t="s">
        <v>83</v>
      </c>
    </row>
    <row r="55" spans="2:2" x14ac:dyDescent="0.25">
      <c r="B55" s="90" t="s">
        <v>84</v>
      </c>
    </row>
    <row r="56" spans="2:2" x14ac:dyDescent="0.25">
      <c r="B56" s="90" t="s">
        <v>85</v>
      </c>
    </row>
    <row r="57" spans="2:2" x14ac:dyDescent="0.25">
      <c r="B57" s="90" t="s">
        <v>86</v>
      </c>
    </row>
    <row r="58" spans="2:2" x14ac:dyDescent="0.25">
      <c r="B58" s="90" t="s">
        <v>172</v>
      </c>
    </row>
    <row r="59" spans="2:2" x14ac:dyDescent="0.25">
      <c r="B59" s="90" t="s">
        <v>87</v>
      </c>
    </row>
    <row r="60" spans="2:2" x14ac:dyDescent="0.25">
      <c r="B60" s="90" t="s">
        <v>88</v>
      </c>
    </row>
    <row r="61" spans="2:2" x14ac:dyDescent="0.25">
      <c r="B61" s="90" t="s">
        <v>89</v>
      </c>
    </row>
    <row r="62" spans="2:2" x14ac:dyDescent="0.25">
      <c r="B62" s="90" t="s">
        <v>173</v>
      </c>
    </row>
    <row r="63" spans="2:2" x14ac:dyDescent="0.25">
      <c r="B63" s="90" t="s">
        <v>90</v>
      </c>
    </row>
    <row r="64" spans="2:2" x14ac:dyDescent="0.25">
      <c r="B64" s="90" t="s">
        <v>91</v>
      </c>
    </row>
    <row r="65" spans="2:2" x14ac:dyDescent="0.25">
      <c r="B65" s="90" t="s">
        <v>92</v>
      </c>
    </row>
    <row r="66" spans="2:2" x14ac:dyDescent="0.25">
      <c r="B66" s="90" t="s">
        <v>93</v>
      </c>
    </row>
    <row r="67" spans="2:2" x14ac:dyDescent="0.25">
      <c r="B67" s="90" t="s">
        <v>189</v>
      </c>
    </row>
    <row r="68" spans="2:2" x14ac:dyDescent="0.25">
      <c r="B68" s="90" t="s">
        <v>94</v>
      </c>
    </row>
    <row r="69" spans="2:2" x14ac:dyDescent="0.25">
      <c r="B69" s="90" t="s">
        <v>95</v>
      </c>
    </row>
    <row r="70" spans="2:2" x14ac:dyDescent="0.25">
      <c r="B70" s="90" t="s">
        <v>96</v>
      </c>
    </row>
    <row r="71" spans="2:2" x14ac:dyDescent="0.25">
      <c r="B71" s="94" t="s">
        <v>97</v>
      </c>
    </row>
    <row r="72" spans="2:2" x14ac:dyDescent="0.25">
      <c r="B72" s="94" t="s">
        <v>98</v>
      </c>
    </row>
    <row r="73" spans="2:2" x14ac:dyDescent="0.25">
      <c r="B73" s="94" t="s">
        <v>99</v>
      </c>
    </row>
    <row r="74" spans="2:2" x14ac:dyDescent="0.25">
      <c r="B74" s="94" t="s">
        <v>100</v>
      </c>
    </row>
    <row r="75" spans="2:2" x14ac:dyDescent="0.25">
      <c r="B75" s="90" t="s">
        <v>101</v>
      </c>
    </row>
    <row r="76" spans="2:2" ht="26.25" x14ac:dyDescent="0.25">
      <c r="B76" s="90" t="s">
        <v>102</v>
      </c>
    </row>
    <row r="77" spans="2:2" x14ac:dyDescent="0.25">
      <c r="B77" s="94" t="s">
        <v>103</v>
      </c>
    </row>
    <row r="78" spans="2:2" x14ac:dyDescent="0.25">
      <c r="B78" s="90" t="s">
        <v>104</v>
      </c>
    </row>
    <row r="79" spans="2:2" x14ac:dyDescent="0.25">
      <c r="B79" s="90" t="s">
        <v>105</v>
      </c>
    </row>
    <row r="80" spans="2:2" x14ac:dyDescent="0.25">
      <c r="B80" s="90" t="s">
        <v>106</v>
      </c>
    </row>
    <row r="81" spans="2:2" x14ac:dyDescent="0.25">
      <c r="B81" s="90" t="s">
        <v>107</v>
      </c>
    </row>
    <row r="82" spans="2:2" x14ac:dyDescent="0.25">
      <c r="B82" s="90" t="s">
        <v>174</v>
      </c>
    </row>
    <row r="83" spans="2:2" x14ac:dyDescent="0.25">
      <c r="B83" s="90" t="s">
        <v>108</v>
      </c>
    </row>
    <row r="84" spans="2:2" x14ac:dyDescent="0.25">
      <c r="B84" s="90" t="s">
        <v>109</v>
      </c>
    </row>
    <row r="85" spans="2:2" ht="26.25" x14ac:dyDescent="0.25">
      <c r="B85" s="90" t="s">
        <v>175</v>
      </c>
    </row>
    <row r="86" spans="2:2" x14ac:dyDescent="0.25">
      <c r="B86" s="90" t="s">
        <v>110</v>
      </c>
    </row>
    <row r="87" spans="2:2" x14ac:dyDescent="0.25">
      <c r="B87" s="90" t="s">
        <v>111</v>
      </c>
    </row>
    <row r="88" spans="2:2" x14ac:dyDescent="0.25">
      <c r="B88" s="90" t="s">
        <v>176</v>
      </c>
    </row>
    <row r="89" spans="2:2" x14ac:dyDescent="0.25">
      <c r="B89" s="90" t="s">
        <v>112</v>
      </c>
    </row>
    <row r="90" spans="2:2" x14ac:dyDescent="0.25">
      <c r="B90" s="90" t="s">
        <v>113</v>
      </c>
    </row>
    <row r="91" spans="2:2" x14ac:dyDescent="0.25">
      <c r="B91" s="90" t="s">
        <v>177</v>
      </c>
    </row>
    <row r="92" spans="2:2" x14ac:dyDescent="0.25">
      <c r="B92" s="91" t="s">
        <v>178</v>
      </c>
    </row>
    <row r="93" spans="2:2" x14ac:dyDescent="0.25">
      <c r="B93" s="90" t="s">
        <v>114</v>
      </c>
    </row>
    <row r="94" spans="2:2" x14ac:dyDescent="0.25">
      <c r="B94" s="90" t="s">
        <v>179</v>
      </c>
    </row>
    <row r="95" spans="2:2" x14ac:dyDescent="0.25">
      <c r="B95" s="90" t="s">
        <v>115</v>
      </c>
    </row>
    <row r="96" spans="2:2" x14ac:dyDescent="0.25">
      <c r="B96" s="90" t="s">
        <v>116</v>
      </c>
    </row>
    <row r="97" spans="2:2" x14ac:dyDescent="0.25">
      <c r="B97" s="90" t="s">
        <v>117</v>
      </c>
    </row>
    <row r="98" spans="2:2" x14ac:dyDescent="0.25">
      <c r="B98" s="90" t="s">
        <v>118</v>
      </c>
    </row>
    <row r="99" spans="2:2" x14ac:dyDescent="0.25">
      <c r="B99" s="90" t="s">
        <v>119</v>
      </c>
    </row>
    <row r="100" spans="2:2" x14ac:dyDescent="0.25">
      <c r="B100" s="90" t="s">
        <v>120</v>
      </c>
    </row>
    <row r="101" spans="2:2" x14ac:dyDescent="0.25">
      <c r="B101" s="90" t="s">
        <v>121</v>
      </c>
    </row>
    <row r="102" spans="2:2" x14ac:dyDescent="0.25">
      <c r="B102" s="90" t="s">
        <v>190</v>
      </c>
    </row>
    <row r="103" spans="2:2" x14ac:dyDescent="0.25">
      <c r="B103" s="90" t="s">
        <v>122</v>
      </c>
    </row>
    <row r="104" spans="2:2" x14ac:dyDescent="0.25">
      <c r="B104" s="91" t="s">
        <v>180</v>
      </c>
    </row>
    <row r="105" spans="2:2" x14ac:dyDescent="0.25">
      <c r="B105" s="91" t="s">
        <v>191</v>
      </c>
    </row>
    <row r="106" spans="2:2" x14ac:dyDescent="0.25">
      <c r="B106" s="91" t="s">
        <v>181</v>
      </c>
    </row>
    <row r="107" spans="2:2" x14ac:dyDescent="0.25">
      <c r="B107" s="90" t="s">
        <v>123</v>
      </c>
    </row>
    <row r="108" spans="2:2" x14ac:dyDescent="0.25">
      <c r="B108" s="90" t="s">
        <v>124</v>
      </c>
    </row>
    <row r="109" spans="2:2" x14ac:dyDescent="0.25">
      <c r="B109" s="92" t="s">
        <v>125</v>
      </c>
    </row>
    <row r="110" spans="2:2" x14ac:dyDescent="0.25">
      <c r="B110" s="92" t="s">
        <v>126</v>
      </c>
    </row>
    <row r="111" spans="2:2" x14ac:dyDescent="0.25">
      <c r="B111" s="94" t="s">
        <v>127</v>
      </c>
    </row>
    <row r="112" spans="2:2" x14ac:dyDescent="0.25">
      <c r="B112" s="90" t="s">
        <v>128</v>
      </c>
    </row>
    <row r="113" spans="2:2" x14ac:dyDescent="0.25">
      <c r="B113" s="92" t="s">
        <v>129</v>
      </c>
    </row>
    <row r="114" spans="2:2" x14ac:dyDescent="0.25">
      <c r="B114" s="90" t="s">
        <v>130</v>
      </c>
    </row>
    <row r="115" spans="2:2" x14ac:dyDescent="0.25">
      <c r="B115" s="90" t="s">
        <v>131</v>
      </c>
    </row>
    <row r="116" spans="2:2" x14ac:dyDescent="0.25">
      <c r="B116" s="90" t="s">
        <v>132</v>
      </c>
    </row>
    <row r="117" spans="2:2" x14ac:dyDescent="0.25">
      <c r="B117" s="90" t="s">
        <v>182</v>
      </c>
    </row>
    <row r="118" spans="2:2" x14ac:dyDescent="0.25">
      <c r="B118" s="92" t="s">
        <v>133</v>
      </c>
    </row>
    <row r="119" spans="2:2" x14ac:dyDescent="0.25">
      <c r="B119" s="90" t="s">
        <v>134</v>
      </c>
    </row>
    <row r="120" spans="2:2" x14ac:dyDescent="0.25">
      <c r="B120" s="90" t="s">
        <v>183</v>
      </c>
    </row>
    <row r="121" spans="2:2" x14ac:dyDescent="0.25">
      <c r="B121" s="90" t="s">
        <v>135</v>
      </c>
    </row>
    <row r="122" spans="2:2" x14ac:dyDescent="0.25">
      <c r="B122" s="90" t="s">
        <v>136</v>
      </c>
    </row>
    <row r="123" spans="2:2" x14ac:dyDescent="0.25">
      <c r="B123" s="90" t="s">
        <v>137</v>
      </c>
    </row>
    <row r="124" spans="2:2" x14ac:dyDescent="0.25">
      <c r="B124" s="90" t="s">
        <v>138</v>
      </c>
    </row>
    <row r="125" spans="2:2" x14ac:dyDescent="0.25">
      <c r="B125" s="94" t="s">
        <v>139</v>
      </c>
    </row>
    <row r="126" spans="2:2" x14ac:dyDescent="0.25">
      <c r="B126" s="90" t="s">
        <v>140</v>
      </c>
    </row>
    <row r="127" spans="2:2" x14ac:dyDescent="0.25">
      <c r="B127" s="90" t="s">
        <v>141</v>
      </c>
    </row>
    <row r="128" spans="2:2" ht="26.25" x14ac:dyDescent="0.25">
      <c r="B128" s="90" t="s">
        <v>142</v>
      </c>
    </row>
    <row r="129" spans="2:2" x14ac:dyDescent="0.25">
      <c r="B129" s="90" t="s">
        <v>143</v>
      </c>
    </row>
    <row r="130" spans="2:2" x14ac:dyDescent="0.25">
      <c r="B130" s="90" t="s">
        <v>144</v>
      </c>
    </row>
    <row r="131" spans="2:2" x14ac:dyDescent="0.25">
      <c r="B131" s="90" t="s">
        <v>145</v>
      </c>
    </row>
    <row r="132" spans="2:2" x14ac:dyDescent="0.25">
      <c r="B132" s="90" t="s">
        <v>146</v>
      </c>
    </row>
    <row r="133" spans="2:2" x14ac:dyDescent="0.25">
      <c r="B133" s="90" t="s">
        <v>147</v>
      </c>
    </row>
    <row r="134" spans="2:2" x14ac:dyDescent="0.25">
      <c r="B134" s="94" t="s">
        <v>148</v>
      </c>
    </row>
    <row r="135" spans="2:2" x14ac:dyDescent="0.25">
      <c r="B135" s="92" t="s">
        <v>149</v>
      </c>
    </row>
    <row r="136" spans="2:2" x14ac:dyDescent="0.25">
      <c r="B136" s="90" t="s">
        <v>150</v>
      </c>
    </row>
    <row r="137" spans="2:2" x14ac:dyDescent="0.25">
      <c r="B137" s="92" t="s">
        <v>151</v>
      </c>
    </row>
    <row r="138" spans="2:2" x14ac:dyDescent="0.25">
      <c r="B138" s="90" t="s">
        <v>152</v>
      </c>
    </row>
    <row r="139" spans="2:2" x14ac:dyDescent="0.25">
      <c r="B139" s="93" t="s">
        <v>153</v>
      </c>
    </row>
    <row r="140" spans="2:2" x14ac:dyDescent="0.25">
      <c r="B140" s="90" t="s">
        <v>154</v>
      </c>
    </row>
    <row r="141" spans="2:2" x14ac:dyDescent="0.25">
      <c r="B141" s="90" t="s">
        <v>155</v>
      </c>
    </row>
    <row r="142" spans="2:2" x14ac:dyDescent="0.25">
      <c r="B142" s="90" t="s">
        <v>184</v>
      </c>
    </row>
    <row r="143" spans="2:2" x14ac:dyDescent="0.25">
      <c r="B143" s="94" t="s">
        <v>156</v>
      </c>
    </row>
    <row r="144" spans="2:2" x14ac:dyDescent="0.25">
      <c r="B144" s="90" t="s">
        <v>157</v>
      </c>
    </row>
    <row r="145" spans="2:2" x14ac:dyDescent="0.25">
      <c r="B145" s="90" t="s">
        <v>158</v>
      </c>
    </row>
    <row r="146" spans="2:2" x14ac:dyDescent="0.25">
      <c r="B146" s="90" t="s">
        <v>159</v>
      </c>
    </row>
    <row r="147" spans="2:2" x14ac:dyDescent="0.25">
      <c r="B147" s="91" t="s">
        <v>185</v>
      </c>
    </row>
    <row r="148" spans="2:2" x14ac:dyDescent="0.25">
      <c r="B148" s="90" t="s">
        <v>160</v>
      </c>
    </row>
    <row r="149" spans="2:2" x14ac:dyDescent="0.25">
      <c r="B149" s="90" t="s">
        <v>161</v>
      </c>
    </row>
    <row r="150" spans="2:2" x14ac:dyDescent="0.25">
      <c r="B150" s="90" t="s">
        <v>162</v>
      </c>
    </row>
    <row r="151" spans="2:2" x14ac:dyDescent="0.25">
      <c r="B151" s="90" t="s">
        <v>163</v>
      </c>
    </row>
    <row r="152" spans="2:2" x14ac:dyDescent="0.25">
      <c r="B152" s="90" t="s">
        <v>186</v>
      </c>
    </row>
    <row r="153" spans="2:2" x14ac:dyDescent="0.25">
      <c r="B153" s="90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Stats</vt:lpstr>
      <vt:lpstr>Jours où j'ai joué</vt:lpstr>
      <vt:lpstr>Champs</vt:lpstr>
      <vt:lpstr>Dropdown</vt:lpstr>
      <vt:lpstr>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Lebarbier</dc:creator>
  <cp:lastModifiedBy>Théo Lebarbier</cp:lastModifiedBy>
  <dcterms:created xsi:type="dcterms:W3CDTF">2021-08-09T16:52:53Z</dcterms:created>
  <dcterms:modified xsi:type="dcterms:W3CDTF">2021-08-15T15:39:51Z</dcterms:modified>
</cp:coreProperties>
</file>