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0" windowWidth="23715" windowHeight="10050"/>
  </bookViews>
  <sheets>
    <sheet name="Feuil1" sheetId="1" r:id="rId1"/>
    <sheet name="Feuil2" sheetId="2" r:id="rId2"/>
    <sheet name="Feuil3" sheetId="3" r:id="rId3"/>
    <sheet name="Feuil4" sheetId="4" r:id="rId4"/>
    <sheet name="Feuil5" sheetId="5" r:id="rId5"/>
  </sheets>
  <definedNames>
    <definedName name="_xlnm._FilterDatabase" localSheetId="1" hidden="1">Feuil2!$A$1:$A$3</definedName>
    <definedName name="SITUATIONMATRIMONIAL">Tableau3[[#All],[SITUATION MATRIMONIAL]]</definedName>
  </definedNames>
  <calcPr calcId="145621"/>
</workbook>
</file>

<file path=xl/calcChain.xml><?xml version="1.0" encoding="utf-8"?>
<calcChain xmlns="http://schemas.openxmlformats.org/spreadsheetml/2006/main">
  <c r="F12" i="1" l="1"/>
  <c r="B4" i="1"/>
  <c r="B6" i="1"/>
  <c r="B7" i="1"/>
  <c r="B12" i="1" s="1"/>
  <c r="B10" i="1"/>
  <c r="B11" i="1"/>
  <c r="B15" i="1" s="1"/>
  <c r="B16" i="1"/>
  <c r="B13" i="1"/>
  <c r="B17" i="1" l="1"/>
  <c r="B18" i="1" s="1"/>
</calcChain>
</file>

<file path=xl/sharedStrings.xml><?xml version="1.0" encoding="utf-8"?>
<sst xmlns="http://schemas.openxmlformats.org/spreadsheetml/2006/main" count="32" uniqueCount="31">
  <si>
    <t>RETENUES FISCALES</t>
  </si>
  <si>
    <t>INFORMATION SALAIRE</t>
  </si>
  <si>
    <t>CONTRIBUTION NATIONAL (CN)</t>
  </si>
  <si>
    <t>Salaire de base</t>
  </si>
  <si>
    <t>SAL BRUT</t>
  </si>
  <si>
    <t>Sursalaire</t>
  </si>
  <si>
    <t xml:space="preserve">Taux </t>
  </si>
  <si>
    <t>Date embauche</t>
  </si>
  <si>
    <t>SALAIRE NET IMPOSABLE</t>
  </si>
  <si>
    <t>Date mois en cours</t>
  </si>
  <si>
    <t>CONTRIBUTION NATIONAL</t>
  </si>
  <si>
    <t>Nombre d'Années</t>
  </si>
  <si>
    <t>Taux prime Encieneté</t>
  </si>
  <si>
    <t>IMPOT GENERAL SUR LE REVENU (IGR)</t>
  </si>
  <si>
    <t>Prime encienneté</t>
  </si>
  <si>
    <t>Salaire brut Imposable</t>
  </si>
  <si>
    <t>STATUT</t>
  </si>
  <si>
    <t>80% SBI</t>
  </si>
  <si>
    <t>Nombre Enfants</t>
  </si>
  <si>
    <t>CN</t>
  </si>
  <si>
    <t>Nombre de part</t>
  </si>
  <si>
    <t>IS</t>
  </si>
  <si>
    <t>Revenu net imposable ( R )</t>
  </si>
  <si>
    <t>Nbre de part</t>
  </si>
  <si>
    <t>Q</t>
  </si>
  <si>
    <t>IGR</t>
  </si>
  <si>
    <t>CMU</t>
  </si>
  <si>
    <t>MARIE</t>
  </si>
  <si>
    <t>SITUATION MATRIMONIAL</t>
  </si>
  <si>
    <t>CELIBATAIRE</t>
  </si>
  <si>
    <t>NOMBRE D'ENFANT</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</si>
</sst>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1" formatCode="_-* #,##0\ _C_F_A_-;\-* #,##0\ _C_F_A_-;_-* &quot;-&quot;\ _C_F_A_-;_-@_-"/>
    <numFmt numFmtId="164" formatCode="_-* #,##0_-;\-* #,##0_-;_-* &quot;-&quot;_-;_-@_-"/>
    <numFmt numFmtId="165" formatCode="0.0"/>
    <numFmt numFmtId="166" formatCode="_(* #,##0.00_);_(* \(#,##0.00\);_(* &quot;-&quot;??_);_(@_)"/>
    <numFmt numFmtId="167" formatCode="_-* #,##0.00\ _€_-;\-* #,##0.00\ _€_-;_-* &quot;-&quot;??\ _€_-;_-@_-"/>
    <numFmt numFmtId="168" formatCode="_(&quot;€&quot;* #,##0.00_);_(&quot;€&quot;* \(#,##0.00\);_(&quot;€&quot;* &quot;-&quot;??_);_(@_)"/>
  </numFmts>
  <fonts count="9" x14ac:knownFonts="1">
    <font>
      <sz val="11"/>
      <color theme="1"/>
      <name val="Calibri"/>
      <family val="2"/>
      <scheme val="minor"/>
    </font>
    <font>
      <sz val="11"/>
      <color theme="1"/>
      <name val="Calibri"/>
      <family val="2"/>
      <scheme val="minor"/>
    </font>
    <font>
      <sz val="9"/>
      <name val="Trebuchet MS"/>
      <family val="2"/>
    </font>
    <font>
      <sz val="9"/>
      <color theme="1"/>
      <name val="Trebuchet MS"/>
      <family val="2"/>
    </font>
    <font>
      <sz val="9"/>
      <color rgb="FFFF0000"/>
      <name val="Trebuchet MS"/>
      <family val="2"/>
    </font>
    <font>
      <u/>
      <sz val="11"/>
      <color theme="10"/>
      <name val="Arial"/>
      <family val="2"/>
    </font>
    <font>
      <sz val="10"/>
      <name val="Arial"/>
      <family val="2"/>
    </font>
    <font>
      <sz val="10"/>
      <name val="MS Sans Serif"/>
      <family val="2"/>
    </font>
    <font>
      <b/>
      <sz val="9"/>
      <color theme="1"/>
      <name val="Trebuchet MS"/>
      <family val="2"/>
    </font>
  </fonts>
  <fills count="4">
    <fill>
      <patternFill patternType="none"/>
    </fill>
    <fill>
      <patternFill patternType="gray125"/>
    </fill>
    <fill>
      <patternFill patternType="solid">
        <fgColor theme="0"/>
        <bgColor indexed="64"/>
      </patternFill>
    </fill>
    <fill>
      <patternFill patternType="solid">
        <fgColor rgb="FFFFFF00"/>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bottom style="thin">
        <color indexed="64"/>
      </bottom>
      <diagonal/>
    </border>
    <border>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s>
  <cellStyleXfs count="14">
    <xf numFmtId="0" fontId="0" fillId="0" borderId="0"/>
    <xf numFmtId="9" fontId="1" fillId="0" borderId="0" applyFont="0" applyFill="0" applyBorder="0" applyAlignment="0" applyProtection="0"/>
    <xf numFmtId="164" fontId="1" fillId="0" borderId="0" applyFont="0" applyFill="0" applyBorder="0" applyAlignment="0" applyProtection="0"/>
    <xf numFmtId="0" fontId="5" fillId="0" borderId="0" applyNumberFormat="0" applyFill="0" applyBorder="0" applyAlignment="0" applyProtection="0"/>
    <xf numFmtId="164" fontId="1" fillId="0" borderId="0" applyFont="0" applyFill="0" applyBorder="0" applyAlignment="0" applyProtection="0"/>
    <xf numFmtId="166" fontId="1" fillId="0" borderId="0" applyFont="0" applyFill="0" applyBorder="0" applyAlignment="0" applyProtection="0"/>
    <xf numFmtId="167" fontId="1" fillId="0" borderId="0" applyFont="0" applyFill="0" applyBorder="0" applyAlignment="0" applyProtection="0"/>
    <xf numFmtId="167" fontId="6" fillId="0" borderId="0" applyFont="0" applyFill="0" applyBorder="0" applyAlignment="0" applyProtection="0"/>
    <xf numFmtId="167" fontId="6" fillId="0" borderId="0" applyFont="0" applyFill="0" applyBorder="0" applyAlignment="0" applyProtection="0"/>
    <xf numFmtId="168" fontId="1" fillId="0" borderId="0" applyFont="0" applyFill="0" applyBorder="0" applyAlignment="0" applyProtection="0"/>
    <xf numFmtId="0" fontId="6" fillId="0" borderId="0"/>
    <xf numFmtId="0" fontId="6" fillId="0" borderId="0"/>
    <xf numFmtId="0" fontId="7" fillId="0" borderId="0"/>
    <xf numFmtId="9" fontId="1" fillId="0" borderId="0" applyFont="0" applyFill="0" applyBorder="0" applyAlignment="0" applyProtection="0"/>
  </cellStyleXfs>
  <cellXfs count="45">
    <xf numFmtId="0" fontId="0" fillId="0" borderId="0" xfId="0"/>
    <xf numFmtId="0" fontId="0" fillId="0" borderId="4" xfId="0" applyBorder="1"/>
    <xf numFmtId="0" fontId="0" fillId="0" borderId="3" xfId="0" applyBorder="1"/>
    <xf numFmtId="0" fontId="0" fillId="0" borderId="6" xfId="0" applyBorder="1"/>
    <xf numFmtId="164" fontId="3" fillId="2" borderId="1" xfId="4" applyFont="1" applyFill="1" applyBorder="1" applyProtection="1"/>
    <xf numFmtId="164" fontId="3" fillId="2" borderId="1" xfId="0" applyNumberFormat="1" applyFont="1" applyFill="1" applyBorder="1" applyProtection="1"/>
    <xf numFmtId="164" fontId="4" fillId="3" borderId="1" xfId="4" applyFont="1" applyFill="1" applyBorder="1" applyProtection="1"/>
    <xf numFmtId="165" fontId="2" fillId="3" borderId="1" xfId="0" applyNumberFormat="1" applyFont="1" applyFill="1" applyBorder="1" applyAlignment="1" applyProtection="1">
      <alignment horizontal="center" vertical="top" wrapText="1"/>
    </xf>
    <xf numFmtId="164" fontId="3" fillId="3" borderId="1" xfId="4" applyFont="1" applyFill="1" applyBorder="1" applyProtection="1"/>
    <xf numFmtId="165" fontId="3" fillId="2" borderId="1" xfId="1" applyNumberFormat="1" applyFont="1" applyFill="1" applyBorder="1" applyAlignment="1" applyProtection="1">
      <alignment horizontal="right"/>
    </xf>
    <xf numFmtId="0" fontId="3" fillId="2" borderId="1" xfId="4" applyNumberFormat="1" applyFont="1" applyFill="1" applyBorder="1" applyAlignment="1" applyProtection="1"/>
    <xf numFmtId="164" fontId="4" fillId="3" borderId="1" xfId="2" applyNumberFormat="1" applyFont="1" applyFill="1" applyBorder="1" applyProtection="1"/>
    <xf numFmtId="0" fontId="8" fillId="2" borderId="0" xfId="0" applyFont="1" applyFill="1" applyAlignment="1" applyProtection="1">
      <alignment horizontal="center" vertical="center"/>
    </xf>
    <xf numFmtId="0" fontId="3" fillId="2" borderId="0" xfId="0" applyFont="1" applyFill="1" applyProtection="1"/>
    <xf numFmtId="0" fontId="8" fillId="2" borderId="3" xfId="0" applyFont="1" applyFill="1" applyBorder="1" applyAlignment="1" applyProtection="1">
      <alignment horizontal="center" vertical="center"/>
    </xf>
    <xf numFmtId="0" fontId="0" fillId="0" borderId="0" xfId="0" applyProtection="1"/>
    <xf numFmtId="0" fontId="8" fillId="2" borderId="2" xfId="0" applyFont="1" applyFill="1" applyBorder="1" applyAlignment="1" applyProtection="1">
      <alignment horizontal="center"/>
    </xf>
    <xf numFmtId="0" fontId="8" fillId="2" borderId="5" xfId="0" applyFont="1" applyFill="1" applyBorder="1" applyAlignment="1" applyProtection="1">
      <alignment horizontal="center"/>
    </xf>
    <xf numFmtId="0" fontId="8" fillId="2" borderId="0" xfId="0" applyFont="1" applyFill="1" applyAlignment="1" applyProtection="1"/>
    <xf numFmtId="0" fontId="3" fillId="2" borderId="2" xfId="0" applyFont="1" applyFill="1" applyBorder="1" applyAlignment="1" applyProtection="1">
      <alignment horizontal="left"/>
    </xf>
    <xf numFmtId="0" fontId="3" fillId="2" borderId="5" xfId="0" applyFont="1" applyFill="1" applyBorder="1" applyAlignment="1" applyProtection="1">
      <alignment horizontal="left"/>
    </xf>
    <xf numFmtId="164" fontId="3" fillId="2" borderId="1" xfId="2" applyFont="1" applyFill="1" applyBorder="1" applyAlignment="1" applyProtection="1">
      <alignment horizontal="center"/>
    </xf>
    <xf numFmtId="164" fontId="3" fillId="2" borderId="0" xfId="4" applyFont="1" applyFill="1" applyProtection="1"/>
    <xf numFmtId="9" fontId="3" fillId="2" borderId="1" xfId="0" applyNumberFormat="1" applyFont="1" applyFill="1" applyBorder="1" applyProtection="1"/>
    <xf numFmtId="9" fontId="3" fillId="2" borderId="0" xfId="0" applyNumberFormat="1" applyFont="1" applyFill="1" applyProtection="1"/>
    <xf numFmtId="14" fontId="4" fillId="2" borderId="1" xfId="2" applyNumberFormat="1" applyFont="1" applyFill="1" applyBorder="1" applyAlignment="1" applyProtection="1">
      <alignment horizontal="center"/>
    </xf>
    <xf numFmtId="164" fontId="3" fillId="2" borderId="0" xfId="0" applyNumberFormat="1" applyFont="1" applyFill="1" applyProtection="1"/>
    <xf numFmtId="0" fontId="2" fillId="2" borderId="0" xfId="0" applyFont="1" applyFill="1" applyProtection="1"/>
    <xf numFmtId="0" fontId="3" fillId="0" borderId="2" xfId="0" applyFont="1" applyBorder="1" applyAlignment="1" applyProtection="1">
      <alignment horizontal="left"/>
    </xf>
    <xf numFmtId="0" fontId="3" fillId="0" borderId="5" xfId="0" applyFont="1" applyBorder="1" applyAlignment="1" applyProtection="1">
      <alignment horizontal="left"/>
    </xf>
    <xf numFmtId="0" fontId="3" fillId="2" borderId="1" xfId="0" applyFont="1" applyFill="1" applyBorder="1" applyAlignment="1" applyProtection="1">
      <alignment horizontal="center"/>
    </xf>
    <xf numFmtId="14" fontId="3" fillId="2" borderId="0" xfId="0" applyNumberFormat="1" applyFont="1" applyFill="1" applyProtection="1"/>
    <xf numFmtId="164" fontId="4" fillId="2" borderId="0" xfId="4" applyFont="1" applyFill="1" applyProtection="1"/>
    <xf numFmtId="9" fontId="3" fillId="2" borderId="1" xfId="1" applyNumberFormat="1" applyFont="1" applyFill="1" applyBorder="1" applyAlignment="1" applyProtection="1">
      <alignment horizontal="center" vertical="center"/>
    </xf>
    <xf numFmtId="0" fontId="8" fillId="2" borderId="1" xfId="0" applyFont="1" applyFill="1" applyBorder="1" applyAlignment="1" applyProtection="1">
      <alignment horizontal="center" vertical="center" wrapText="1"/>
    </xf>
    <xf numFmtId="0" fontId="8" fillId="2" borderId="0" xfId="0" applyFont="1" applyFill="1" applyAlignment="1" applyProtection="1">
      <alignment horizontal="center" vertical="center" wrapText="1"/>
    </xf>
    <xf numFmtId="0" fontId="3" fillId="2" borderId="1" xfId="0" applyFont="1" applyFill="1" applyBorder="1" applyAlignment="1" applyProtection="1">
      <alignment horizontal="left"/>
    </xf>
    <xf numFmtId="0" fontId="3" fillId="2" borderId="0" xfId="0" applyFont="1" applyFill="1" applyBorder="1" applyAlignment="1" applyProtection="1">
      <alignment horizontal="left"/>
    </xf>
    <xf numFmtId="164" fontId="3" fillId="2" borderId="0" xfId="2" applyFont="1" applyFill="1" applyBorder="1" applyProtection="1"/>
    <xf numFmtId="0" fontId="3" fillId="2" borderId="0" xfId="0" applyFont="1" applyFill="1" applyAlignment="1" applyProtection="1">
      <alignment horizontal="right"/>
    </xf>
    <xf numFmtId="0" fontId="3" fillId="2" borderId="0" xfId="1" applyNumberFormat="1" applyFont="1" applyFill="1" applyAlignment="1" applyProtection="1">
      <alignment horizontal="right"/>
    </xf>
    <xf numFmtId="0" fontId="4" fillId="2" borderId="0" xfId="0" applyFont="1" applyFill="1" applyProtection="1"/>
    <xf numFmtId="41" fontId="3" fillId="2" borderId="0" xfId="4" applyNumberFormat="1" applyFont="1" applyFill="1" applyAlignment="1" applyProtection="1"/>
    <xf numFmtId="0" fontId="3" fillId="2" borderId="1" xfId="0" applyFont="1" applyFill="1" applyBorder="1" applyProtection="1"/>
    <xf numFmtId="164" fontId="4" fillId="2" borderId="0" xfId="2" applyNumberFormat="1" applyFont="1" applyFill="1" applyProtection="1"/>
  </cellXfs>
  <cellStyles count="14">
    <cellStyle name="Lien hypertexte 2" xfId="3"/>
    <cellStyle name="Milliers [0] 2" xfId="4"/>
    <cellStyle name="Milliers [0] 3" xfId="2"/>
    <cellStyle name="Milliers 2" xfId="5"/>
    <cellStyle name="Milliers 3" xfId="6"/>
    <cellStyle name="Milliers 3 2" xfId="7"/>
    <cellStyle name="Milliers 4" xfId="8"/>
    <cellStyle name="Monétaire 2" xfId="9"/>
    <cellStyle name="Normal" xfId="0" builtinId="0"/>
    <cellStyle name="Normal 2" xfId="10"/>
    <cellStyle name="Normal 2 2" xfId="11"/>
    <cellStyle name="Normal 3" xfId="12"/>
    <cellStyle name="Pourcentage" xfId="1" builtinId="5"/>
    <cellStyle name="Pourcentage 2" xfId="13"/>
  </cellStyles>
  <dxfs count="7">
    <dxf>
      <border diagonalUp="0" diagonalDown="0">
        <left/>
        <right/>
        <top style="thin">
          <color indexed="64"/>
        </top>
        <bottom style="thin">
          <color indexed="64"/>
        </bottom>
        <vertical/>
        <horizontal/>
      </border>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8</xdr:col>
      <xdr:colOff>66675</xdr:colOff>
      <xdr:row>8</xdr:row>
      <xdr:rowOff>200025</xdr:rowOff>
    </xdr:from>
    <xdr:to>
      <xdr:col>10</xdr:col>
      <xdr:colOff>657225</xdr:colOff>
      <xdr:row>11</xdr:row>
      <xdr:rowOff>47625</xdr:rowOff>
    </xdr:to>
    <xdr:sp macro="[0]!OUVRE.OUVRE" textlink="">
      <xdr:nvSpPr>
        <xdr:cNvPr id="2" name="Rectangle 1"/>
        <xdr:cNvSpPr/>
      </xdr:nvSpPr>
      <xdr:spPr>
        <a:xfrm>
          <a:off x="7534275" y="1857375"/>
          <a:ext cx="2114550" cy="609600"/>
        </a:xfrm>
        <a:prstGeom prst="rect">
          <a:avLst/>
        </a:prstGeom>
        <a:effectLst>
          <a:glow rad="139700">
            <a:schemeClr val="accent2">
              <a:satMod val="175000"/>
              <a:alpha val="40000"/>
            </a:schemeClr>
          </a:glow>
          <a:outerShdw blurRad="40000" dist="23000" dir="5400000" rotWithShape="0">
            <a:srgbClr val="000000">
              <a:alpha val="35000"/>
            </a:srgbClr>
          </a:outerShdw>
        </a:effectLst>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fr-FR" sz="1400" b="1"/>
            <a:t>OUVRIR</a:t>
          </a:r>
          <a:r>
            <a:rPr lang="fr-FR" sz="1400" b="1" baseline="0"/>
            <a:t> USERFORM</a:t>
          </a:r>
          <a:endParaRPr lang="fr-FR" sz="1400" b="1"/>
        </a:p>
      </xdr:txBody>
    </xdr:sp>
    <xdr:clientData/>
  </xdr:twoCellAnchor>
  <xdr:twoCellAnchor>
    <xdr:from>
      <xdr:col>11</xdr:col>
      <xdr:colOff>352425</xdr:colOff>
      <xdr:row>0</xdr:row>
      <xdr:rowOff>133350</xdr:rowOff>
    </xdr:from>
    <xdr:to>
      <xdr:col>16</xdr:col>
      <xdr:colOff>219075</xdr:colOff>
      <xdr:row>12</xdr:row>
      <xdr:rowOff>209549</xdr:rowOff>
    </xdr:to>
    <xdr:sp macro="" textlink="">
      <xdr:nvSpPr>
        <xdr:cNvPr id="5" name="Rectangle 4"/>
        <xdr:cNvSpPr/>
      </xdr:nvSpPr>
      <xdr:spPr>
        <a:xfrm>
          <a:off x="10106025" y="133350"/>
          <a:ext cx="3676650" cy="2705099"/>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Bonjour,</a:t>
          </a:r>
        </a:p>
        <a:p>
          <a:pPr algn="l"/>
          <a:endParaRPr lang="fr-FR" sz="1100"/>
        </a:p>
        <a:p>
          <a:pPr algn="l"/>
          <a:r>
            <a:rPr lang="fr-FR" sz="1100"/>
            <a:t>aidez</a:t>
          </a:r>
          <a:r>
            <a:rPr lang="fr-FR" sz="1100" baseline="0"/>
            <a:t> moi à avoir les resultats ci dessous svp:</a:t>
          </a:r>
        </a:p>
        <a:p>
          <a:pPr algn="l"/>
          <a:endParaRPr lang="fr-FR" sz="1100" baseline="0"/>
        </a:p>
        <a:p>
          <a:pPr algn="l"/>
          <a:r>
            <a:rPr lang="fr-FR" sz="1100" baseline="0"/>
            <a:t>1 je veux que les resultat apparaissent dans les zone en jaune de mon USERFORM apres avoir saisir les champs en blanc de mon USERFORM et appuyé sur la commande VALIDER de mon USERFORM,</a:t>
          </a:r>
        </a:p>
        <a:p>
          <a:pPr algn="l"/>
          <a:r>
            <a:rPr lang="fr-FR" sz="1100" baseline="0"/>
            <a:t>2- Je veux que les champs en blanc  de mon USERFORM soient obligatoire avant VALIDATION, </a:t>
          </a:r>
        </a:p>
        <a:p>
          <a:pPr algn="l"/>
          <a:r>
            <a:rPr lang="fr-FR" sz="1100" baseline="0"/>
            <a:t>3- Que le champs salaire de mon USERFORM soit obligatoirement un nombre de 5 nombre minimum,</a:t>
          </a:r>
        </a:p>
      </xdr:txBody>
    </xdr:sp>
    <xdr:clientData/>
  </xdr:twoCellAnchor>
</xdr:wsDr>
</file>

<file path=xl/tables/table1.xml><?xml version="1.0" encoding="utf-8"?>
<table xmlns="http://schemas.openxmlformats.org/spreadsheetml/2006/main" id="3" name="Tableau3" displayName="Tableau3" ref="A1:A3" totalsRowShown="0" headerRowBorderDxfId="5" tableBorderDxfId="6" totalsRowBorderDxfId="4">
  <autoFilter ref="A1:A3"/>
  <tableColumns count="1">
    <tableColumn id="1" name="SITUATION MATRIMONIAL"/>
  </tableColumns>
  <tableStyleInfo name="TableStyleMedium2" showFirstColumn="0" showLastColumn="0" showRowStripes="1" showColumnStripes="0"/>
</table>
</file>

<file path=xl/tables/table2.xml><?xml version="1.0" encoding="utf-8"?>
<table xmlns="http://schemas.openxmlformats.org/spreadsheetml/2006/main" id="4" name="Tableau4" displayName="Tableau4" ref="C1:C14" totalsRowShown="0" headerRowBorderDxfId="2" tableBorderDxfId="3" totalsRowBorderDxfId="1">
  <autoFilter ref="C1:C14"/>
  <tableColumns count="1">
    <tableColumn id="1" name="NOMBRE D'ENFANT"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F19"/>
  <sheetViews>
    <sheetView tabSelected="1" workbookViewId="0">
      <selection activeCell="H16" sqref="H16"/>
    </sheetView>
  </sheetViews>
  <sheetFormatPr baseColWidth="10" defaultRowHeight="15" x14ac:dyDescent="0.25"/>
  <cols>
    <col min="1" max="1" width="25.7109375" style="15" customWidth="1"/>
    <col min="2" max="2" width="17.7109375" style="15" customWidth="1"/>
    <col min="3" max="16384" width="11.42578125" style="15"/>
  </cols>
  <sheetData>
    <row r="2" spans="1:6" ht="16.5" x14ac:dyDescent="0.35">
      <c r="A2" s="12" t="s">
        <v>0</v>
      </c>
      <c r="B2" s="12"/>
      <c r="C2" s="13"/>
      <c r="D2" s="14" t="s">
        <v>1</v>
      </c>
      <c r="E2" s="14"/>
      <c r="F2" s="14"/>
    </row>
    <row r="3" spans="1:6" ht="16.5" x14ac:dyDescent="0.35">
      <c r="A3" s="16" t="s">
        <v>2</v>
      </c>
      <c r="B3" s="17"/>
      <c r="C3" s="18"/>
      <c r="D3" s="19" t="s">
        <v>3</v>
      </c>
      <c r="E3" s="20"/>
      <c r="F3" s="21"/>
    </row>
    <row r="4" spans="1:6" ht="16.5" x14ac:dyDescent="0.35">
      <c r="A4" s="13" t="s">
        <v>4</v>
      </c>
      <c r="B4" s="4">
        <f>SUM(F3:F4)</f>
        <v>0</v>
      </c>
      <c r="C4" s="22"/>
      <c r="D4" s="19" t="s">
        <v>5</v>
      </c>
      <c r="E4" s="20"/>
      <c r="F4" s="21"/>
    </row>
    <row r="5" spans="1:6" ht="16.5" x14ac:dyDescent="0.35">
      <c r="A5" s="13" t="s">
        <v>6</v>
      </c>
      <c r="B5" s="23">
        <v>0.8</v>
      </c>
      <c r="C5" s="24"/>
      <c r="D5" s="19" t="s">
        <v>7</v>
      </c>
      <c r="E5" s="20"/>
      <c r="F5" s="25"/>
    </row>
    <row r="6" spans="1:6" ht="16.5" x14ac:dyDescent="0.35">
      <c r="A6" s="13" t="s">
        <v>8</v>
      </c>
      <c r="B6" s="5">
        <f>B4*B5</f>
        <v>0</v>
      </c>
      <c r="C6" s="26"/>
      <c r="D6" s="19" t="s">
        <v>9</v>
      </c>
      <c r="E6" s="20"/>
      <c r="F6" s="25"/>
    </row>
    <row r="7" spans="1:6" ht="16.5" x14ac:dyDescent="0.35">
      <c r="A7" s="27" t="s">
        <v>10</v>
      </c>
      <c r="B7" s="6">
        <f>IF(B6&lt;50000,0,IF(B6&lt;130000,(B6*1.5%)-750,IF(B6&lt;200000,(B6*5%)-5300,IF(B6&gt;200000,(B6*10%)-15300))))</f>
        <v>0</v>
      </c>
      <c r="C7" s="13"/>
      <c r="D7" s="28" t="s">
        <v>11</v>
      </c>
      <c r="E7" s="29"/>
      <c r="F7" s="30">
        <v>0</v>
      </c>
    </row>
    <row r="8" spans="1:6" ht="16.5" x14ac:dyDescent="0.35">
      <c r="A8" s="31"/>
      <c r="B8" s="13"/>
      <c r="C8" s="32"/>
      <c r="D8" s="19" t="s">
        <v>12</v>
      </c>
      <c r="E8" s="20"/>
      <c r="F8" s="33">
        <v>0</v>
      </c>
    </row>
    <row r="9" spans="1:6" ht="27" customHeight="1" x14ac:dyDescent="0.35">
      <c r="A9" s="34" t="s">
        <v>13</v>
      </c>
      <c r="B9" s="34"/>
      <c r="C9" s="13"/>
      <c r="D9" s="19" t="s">
        <v>14</v>
      </c>
      <c r="E9" s="20"/>
      <c r="F9" s="21">
        <v>0</v>
      </c>
    </row>
    <row r="10" spans="1:6" ht="16.5" x14ac:dyDescent="0.35">
      <c r="A10" s="13" t="s">
        <v>15</v>
      </c>
      <c r="B10" s="4">
        <f>B4</f>
        <v>0</v>
      </c>
      <c r="C10" s="35"/>
      <c r="D10" s="19" t="s">
        <v>16</v>
      </c>
      <c r="E10" s="20"/>
      <c r="F10" s="21" t="s">
        <v>29</v>
      </c>
    </row>
    <row r="11" spans="1:6" ht="16.5" x14ac:dyDescent="0.35">
      <c r="A11" s="13" t="s">
        <v>17</v>
      </c>
      <c r="B11" s="4">
        <f>B10*80%</f>
        <v>0</v>
      </c>
      <c r="C11" s="22"/>
      <c r="D11" s="19" t="s">
        <v>18</v>
      </c>
      <c r="E11" s="20"/>
      <c r="F11" s="21">
        <v>1</v>
      </c>
    </row>
    <row r="12" spans="1:6" ht="16.5" x14ac:dyDescent="0.35">
      <c r="A12" s="13" t="s">
        <v>19</v>
      </c>
      <c r="B12" s="5">
        <f>B7</f>
        <v>0</v>
      </c>
      <c r="C12" s="22"/>
      <c r="D12" s="36" t="s">
        <v>20</v>
      </c>
      <c r="E12" s="36"/>
      <c r="F12" s="7">
        <f>IF(AND(F10="CELIBATAIRE",F11=0),1,IF(AND(F10="CELIBATAIRE",F11=1),2,IF(AND(F10="CELIBATAIRE",F11=2),2.5,IF(AND(F10="CELIBATAIRE",F11=3),3,IF(AND(F10="CELIBATAIRE",F11=4),3.5,IF(AND(F10="CELIBATAIRE",F11=5),4,IF(AND(F10="CELIBATAIRE",F11=6),4.5,IF(AND(F10="MARIE",F11=0),2,IF(AND(F10="MARIE",F11&lt;=6),0.5*F11+2,IF(AND(F10="MARIE",F11&gt;6),5,""))))))))))</f>
        <v>2</v>
      </c>
    </row>
    <row r="13" spans="1:6" ht="16.5" x14ac:dyDescent="0.35">
      <c r="A13" s="13" t="s">
        <v>21</v>
      </c>
      <c r="B13" s="8">
        <f>B4*1.2/100</f>
        <v>0</v>
      </c>
      <c r="C13" s="26"/>
      <c r="D13" s="37"/>
      <c r="E13" s="37"/>
      <c r="F13" s="38"/>
    </row>
    <row r="14" spans="1:6" ht="16.5" x14ac:dyDescent="0.35">
      <c r="A14" s="13"/>
      <c r="B14" s="23">
        <v>0.85</v>
      </c>
      <c r="C14" s="22"/>
      <c r="D14" s="37"/>
      <c r="E14" s="37"/>
      <c r="F14" s="38"/>
    </row>
    <row r="15" spans="1:6" ht="16.5" x14ac:dyDescent="0.35">
      <c r="A15" s="13" t="s">
        <v>22</v>
      </c>
      <c r="B15" s="5">
        <f>(B11-(B12+B13))*B14</f>
        <v>0</v>
      </c>
      <c r="C15" s="24"/>
      <c r="D15" s="37"/>
      <c r="E15" s="37"/>
      <c r="F15" s="38"/>
    </row>
    <row r="16" spans="1:6" ht="16.5" x14ac:dyDescent="0.35">
      <c r="A16" s="13" t="s">
        <v>23</v>
      </c>
      <c r="B16" s="9">
        <f>F12</f>
        <v>2</v>
      </c>
      <c r="C16" s="26"/>
      <c r="D16" s="37"/>
      <c r="E16" s="37"/>
      <c r="F16" s="38"/>
    </row>
    <row r="17" spans="1:6" ht="16.5" x14ac:dyDescent="0.35">
      <c r="A17" s="39" t="s">
        <v>24</v>
      </c>
      <c r="B17" s="10">
        <f>IFERROR((B15/B16),"")</f>
        <v>0</v>
      </c>
      <c r="C17" s="40"/>
      <c r="D17" s="37"/>
      <c r="E17" s="37"/>
      <c r="F17" s="38"/>
    </row>
    <row r="18" spans="1:6" ht="16.5" x14ac:dyDescent="0.35">
      <c r="A18" s="41" t="s">
        <v>25</v>
      </c>
      <c r="B18" s="11">
        <f>IFERROR(IF(B17&lt;25000,0,IF(B17&lt;45583,(B15*10/110)-(2273*B16),IF(B17&lt;81583,(B15*15/115)-(4076*B16),IF(B17&lt;126583,(B15*20/120)-(7031*B16),IF(B17&lt;220333,(B15*25/125)-(11250*B16),IF(B17&lt;389083,(B15*35/135)-(24306*B16),IF(B17&lt;842166,(B15*45/145)-(44181*B16),IF(B17&gt;842167,(B15*60/160)-(98633*B16))))))))),"")</f>
        <v>0</v>
      </c>
      <c r="C18" s="42"/>
      <c r="D18" s="37"/>
      <c r="E18" s="37"/>
      <c r="F18" s="38"/>
    </row>
    <row r="19" spans="1:6" ht="16.5" x14ac:dyDescent="0.35">
      <c r="A19" s="13" t="s">
        <v>26</v>
      </c>
      <c r="B19" s="43">
        <v>500</v>
      </c>
      <c r="C19" s="44"/>
      <c r="D19" s="37"/>
      <c r="E19" s="37"/>
      <c r="F19" s="38"/>
    </row>
  </sheetData>
  <mergeCells count="21">
    <mergeCell ref="D5:E5"/>
    <mergeCell ref="D6:E6"/>
    <mergeCell ref="A2:B2"/>
    <mergeCell ref="D2:F2"/>
    <mergeCell ref="A3:B3"/>
    <mergeCell ref="D3:E3"/>
    <mergeCell ref="D4:E4"/>
    <mergeCell ref="D16:E16"/>
    <mergeCell ref="D17:E17"/>
    <mergeCell ref="D18:E18"/>
    <mergeCell ref="D19:E19"/>
    <mergeCell ref="A9:B9"/>
    <mergeCell ref="D10:E10"/>
    <mergeCell ref="D11:E11"/>
    <mergeCell ref="D12:E12"/>
    <mergeCell ref="D13:E13"/>
    <mergeCell ref="D8:E8"/>
    <mergeCell ref="D7:E7"/>
    <mergeCell ref="D9:E9"/>
    <mergeCell ref="D14:E14"/>
    <mergeCell ref="D15:E15"/>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SITUATIONMATRIMONIAL"/>
  <dimension ref="A1:C14"/>
  <sheetViews>
    <sheetView workbookViewId="0">
      <selection activeCell="H20" sqref="H20"/>
    </sheetView>
  </sheetViews>
  <sheetFormatPr baseColWidth="10" defaultRowHeight="15" x14ac:dyDescent="0.25"/>
  <cols>
    <col min="1" max="1" width="26.140625" customWidth="1"/>
    <col min="3" max="3" width="20.28515625" customWidth="1"/>
  </cols>
  <sheetData>
    <row r="1" spans="1:3" x14ac:dyDescent="0.25">
      <c r="A1" s="2" t="s">
        <v>28</v>
      </c>
      <c r="C1" s="2" t="s">
        <v>30</v>
      </c>
    </row>
    <row r="2" spans="1:3" x14ac:dyDescent="0.25">
      <c r="A2" s="3" t="s">
        <v>27</v>
      </c>
      <c r="C2" s="3">
        <v>0</v>
      </c>
    </row>
    <row r="3" spans="1:3" x14ac:dyDescent="0.25">
      <c r="A3" s="1" t="s">
        <v>29</v>
      </c>
      <c r="C3" s="3">
        <v>1</v>
      </c>
    </row>
    <row r="4" spans="1:3" x14ac:dyDescent="0.25">
      <c r="C4" s="3">
        <v>2</v>
      </c>
    </row>
    <row r="5" spans="1:3" x14ac:dyDescent="0.25">
      <c r="C5" s="3">
        <v>3</v>
      </c>
    </row>
    <row r="6" spans="1:3" x14ac:dyDescent="0.25">
      <c r="C6" s="3">
        <v>4</v>
      </c>
    </row>
    <row r="7" spans="1:3" x14ac:dyDescent="0.25">
      <c r="C7" s="3">
        <v>5</v>
      </c>
    </row>
    <row r="8" spans="1:3" x14ac:dyDescent="0.25">
      <c r="C8" s="3">
        <v>6</v>
      </c>
    </row>
    <row r="9" spans="1:3" x14ac:dyDescent="0.25">
      <c r="C9" s="3">
        <v>7</v>
      </c>
    </row>
    <row r="10" spans="1:3" x14ac:dyDescent="0.25">
      <c r="C10" s="3">
        <v>8</v>
      </c>
    </row>
    <row r="11" spans="1:3" x14ac:dyDescent="0.25">
      <c r="C11" s="3">
        <v>9</v>
      </c>
    </row>
    <row r="12" spans="1:3" x14ac:dyDescent="0.25">
      <c r="C12" s="3">
        <v>10</v>
      </c>
    </row>
    <row r="13" spans="1:3" x14ac:dyDescent="0.25">
      <c r="C13" s="3">
        <v>11</v>
      </c>
    </row>
    <row r="14" spans="1:3" x14ac:dyDescent="0.25">
      <c r="C14" s="1">
        <v>12</v>
      </c>
    </row>
  </sheetData>
  <pageMargins left="0.7" right="0.7" top="0.75" bottom="0.75" header="0.3" footer="0.3"/>
  <tableParts count="2">
    <tablePart r:id="rId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Feuil1</vt:lpstr>
      <vt:lpstr>Feuil2</vt:lpstr>
      <vt:lpstr>Feuil3</vt:lpstr>
      <vt:lpstr>Feuil4</vt:lpstr>
      <vt:lpstr>Feuil5</vt:lpstr>
      <vt:lpstr>SITUATIONMATRIMONIAL</vt:lpstr>
    </vt:vector>
  </TitlesOfParts>
  <Company>JA Delmas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Philippe Guy KOUAME</dc:creator>
  <cp:lastModifiedBy>Philippe Guy KOUAME</cp:lastModifiedBy>
  <dcterms:created xsi:type="dcterms:W3CDTF">2021-08-13T12:10:12Z</dcterms:created>
  <dcterms:modified xsi:type="dcterms:W3CDTF">2021-08-13T14:08:50Z</dcterms:modified>
</cp:coreProperties>
</file>