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ericp\Desktop\"/>
    </mc:Choice>
  </mc:AlternateContent>
  <xr:revisionPtr revIDLastSave="0" documentId="13_ncr:1_{A8066FB0-2FB5-4CC8-AA6F-597B04BEF3C4}" xr6:coauthVersionLast="47" xr6:coauthVersionMax="47" xr10:uidLastSave="{00000000-0000-0000-0000-000000000000}"/>
  <bookViews>
    <workbookView xWindow="-120" yWindow="-120" windowWidth="24240" windowHeight="13020" tabRatio="598" firstSheet="1" activeTab="1" xr2:uid="{00000000-000D-0000-FFFF-FFFF00000000}"/>
  </bookViews>
  <sheets>
    <sheet name="Jours fériés" sheetId="29" r:id="rId1"/>
    <sheet name="Juil" sheetId="36" r:id="rId2"/>
  </sheets>
  <externalReferences>
    <externalReference r:id="rId3"/>
    <externalReference r:id="rId4"/>
    <externalReference r:id="rId5"/>
  </externalReferences>
  <definedNames>
    <definedName name="annee" localSheetId="0">#REF!</definedName>
    <definedName name="annee">#REF!</definedName>
    <definedName name="Anniversaire">#REF!</definedName>
    <definedName name="Bordeaux_vin">#REF!</definedName>
    <definedName name="DatePaques">'[1]Jours fériés'!$C$4</definedName>
    <definedName name="dates">#REF!</definedName>
    <definedName name="Donnees">#REF!,#REF!,#REF!,#REF!,#REF!,#REF!,#REF!,#REF!,#REF!,#REF!,#REF!,#REF!</definedName>
    <definedName name="eric">#REF!</definedName>
    <definedName name="Evenements">#REF!</definedName>
    <definedName name="Fetes_Bayonne">#REF!</definedName>
    <definedName name="Fetes_Dax">#REF!</definedName>
    <definedName name="Fetes_Soustons">#REF!</definedName>
    <definedName name="Feuil2">#REF!</definedName>
    <definedName name="Foire_Jambon">#REF!</definedName>
    <definedName name="Jours_feries" localSheetId="0">[2]Dates!$A$3:$B$25</definedName>
    <definedName name="Jours_feries">[3]Dates!$A$3:$B$25</definedName>
    <definedName name="l_Feries">Jours_fériés22[Dates]</definedName>
    <definedName name="liste">#REF!</definedName>
    <definedName name="mois" localSheetId="0">#REF!</definedName>
    <definedName name="mois">#REF!</definedName>
    <definedName name="Salon_agriculture">#REF!</definedName>
    <definedName name="Ski">#REF!</definedName>
    <definedName name="Soirée_Joueurs">#REF!</definedName>
    <definedName name="Vacances_Scolair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9" l="1"/>
  <c r="BH34" i="36" l="1"/>
  <c r="BG34" i="36"/>
  <c r="BF34" i="36"/>
  <c r="BC34" i="36"/>
  <c r="BB34" i="36"/>
  <c r="BA34" i="36"/>
  <c r="AX34" i="36"/>
  <c r="AW34" i="36"/>
  <c r="AV34" i="36"/>
  <c r="AS34" i="36"/>
  <c r="AR34" i="36"/>
  <c r="AQ34" i="36"/>
  <c r="AN34" i="36"/>
  <c r="AM34" i="36"/>
  <c r="AL34" i="36"/>
  <c r="AI34" i="36"/>
  <c r="AH34" i="36"/>
  <c r="AG34" i="36"/>
  <c r="E34" i="36"/>
  <c r="AC34" i="36"/>
  <c r="AB34" i="36"/>
  <c r="X34" i="36"/>
  <c r="W34" i="36"/>
  <c r="S34" i="36"/>
  <c r="R34" i="36"/>
  <c r="N34" i="36"/>
  <c r="M34" i="36"/>
  <c r="I34" i="36"/>
  <c r="H34" i="36"/>
  <c r="D34" i="36"/>
  <c r="C34" i="36"/>
  <c r="C10" i="29"/>
  <c r="C9" i="29"/>
  <c r="C4" i="29"/>
  <c r="C5" i="29"/>
  <c r="C8" i="29"/>
  <c r="AD34" i="36" l="1"/>
  <c r="Y34" i="36"/>
  <c r="T34" i="36"/>
  <c r="O34" i="36"/>
  <c r="J34" i="36"/>
  <c r="C15" i="29" l="1" a="1"/>
  <c r="C15" i="29" s="1"/>
  <c r="C14" i="29" a="1"/>
  <c r="C14" i="29" s="1"/>
  <c r="C13" i="29" a="1"/>
  <c r="C13" i="29" s="1"/>
  <c r="C12" i="29" a="1"/>
  <c r="C12" i="29" s="1"/>
  <c r="C11" i="29" a="1"/>
  <c r="C11" i="29" s="1"/>
  <c r="C7" i="29" a="1"/>
  <c r="C7" i="29" s="1"/>
  <c r="C3" i="29" a="1"/>
  <c r="C3" i="2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<sst xmlns="http://schemas.openxmlformats.org/spreadsheetml/2006/main" count="126" uniqueCount="35">
  <si>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</si>
  <si>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</si>
  <si>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</si>
  <si>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</si>
  <si>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</si>
  <si>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</si>
  <si>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</si>
  <si>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</si>
  <si>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</si>
  <si>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</si>
  <si>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</si>
  <si>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</si>
  <si>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</si>
  <si>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</si>
  <si>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</si>
  <si>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</si>
  <si>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</si>
  <si>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</si>
  <si>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</si>
  <si>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</si>
  <si>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</si>
  <si>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</si>
  <si>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</si>
  <si>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</si>
  <si>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</si>
  <si>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</si>
  <si>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courses 
journée</t>
  </si>
  <si>
    <t>Total</t>
  </si>
  <si>
    <t>Autres
pour moi</t>
  </si>
  <si>
    <t>Base
18</t>
  </si>
  <si>
    <t>Aout</t>
  </si>
  <si>
    <t>carrefour</t>
  </si>
  <si>
    <t>bleu</t>
  </si>
  <si>
    <t>rose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</si>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</sst>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dd\ ddd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  <font>
      <sz val="8"/>
      <name val="Verdana"/>
      <family val="2"/>
    </font>
    <font>
      <sz val="11"/>
      <color rgb="FFFFFFFF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sz val="11"/>
      <color rgb="FFFFFF99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960000"/>
      <name val="Calibri"/>
      <family val="2"/>
      <scheme val="minor"/>
    </font>
    <font>
      <b/>
      <i/>
      <sz val="18"/>
      <color rgb="FFFFFF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FF00FF"/>
      <name val="Calibri"/>
      <family val="2"/>
      <scheme val="minor"/>
    </font>
    <font>
      <sz val="11"/>
      <color rgb="FFFF00FF"/>
      <name val="Calibri"/>
      <family val="2"/>
      <scheme val="minor"/>
    </font>
    <font>
      <sz val="11"/>
      <color rgb="FF00FFFF"/>
      <name val="Calibri"/>
      <family val="2"/>
      <scheme val="minor"/>
    </font>
    <font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EBEBD7"/>
        <bgColor indexed="64"/>
      </patternFill>
    </fill>
    <fill>
      <patternFill patternType="solid">
        <fgColor rgb="FFD2DCDC"/>
        <bgColor indexed="64"/>
      </patternFill>
    </fill>
    <fill>
      <patternFill patternType="solid">
        <fgColor rgb="FFFF969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9" fillId="0" borderId="0"/>
    <xf numFmtId="0" fontId="11" fillId="0" borderId="0"/>
  </cellStyleXfs>
  <cellXfs count="88">
    <xf numFmtId="0" fontId="0" fillId="0" borderId="0" xfId="0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3" borderId="5" xfId="0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2" fontId="14" fillId="2" borderId="3" xfId="0" applyNumberFormat="1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/>
    </xf>
    <xf numFmtId="165" fontId="0" fillId="5" borderId="6" xfId="0" applyNumberFormat="1" applyFill="1" applyBorder="1" applyAlignment="1">
      <alignment horizontal="center"/>
    </xf>
    <xf numFmtId="2" fontId="0" fillId="3" borderId="16" xfId="0" applyNumberFormat="1" applyFill="1" applyBorder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165" fontId="0" fillId="3" borderId="6" xfId="0" applyNumberFormat="1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2" fontId="0" fillId="3" borderId="10" xfId="0" applyNumberFormat="1" applyFill="1" applyBorder="1" applyAlignment="1">
      <alignment horizontal="center" vertical="center"/>
    </xf>
    <xf numFmtId="2" fontId="7" fillId="3" borderId="13" xfId="0" applyNumberFormat="1" applyFont="1" applyFill="1" applyBorder="1" applyAlignment="1">
      <alignment horizontal="center" vertical="center"/>
    </xf>
    <xf numFmtId="2" fontId="3" fillId="3" borderId="13" xfId="0" applyNumberFormat="1" applyFont="1" applyFill="1" applyBorder="1" applyAlignment="1">
      <alignment horizontal="center" vertical="center"/>
    </xf>
    <xf numFmtId="165" fontId="2" fillId="5" borderId="6" xfId="0" applyNumberFormat="1" applyFont="1" applyFill="1" applyBorder="1" applyAlignment="1">
      <alignment horizontal="center"/>
    </xf>
    <xf numFmtId="2" fontId="0" fillId="3" borderId="9" xfId="0" applyNumberForma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/>
    </xf>
    <xf numFmtId="0" fontId="0" fillId="0" borderId="10" xfId="0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2" fillId="0" borderId="16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2" fontId="0" fillId="9" borderId="5" xfId="0" applyNumberFormat="1" applyFill="1" applyBorder="1" applyAlignment="1">
      <alignment horizontal="center" vertical="center"/>
    </xf>
    <xf numFmtId="2" fontId="0" fillId="9" borderId="10" xfId="0" applyNumberFormat="1" applyFill="1" applyBorder="1" applyAlignment="1">
      <alignment horizontal="center" vertical="center"/>
    </xf>
    <xf numFmtId="2" fontId="7" fillId="9" borderId="13" xfId="0" applyNumberFormat="1" applyFont="1" applyFill="1" applyBorder="1" applyAlignment="1">
      <alignment horizontal="center" vertical="center"/>
    </xf>
    <xf numFmtId="2" fontId="3" fillId="9" borderId="13" xfId="0" applyNumberFormat="1" applyFont="1" applyFill="1" applyBorder="1" applyAlignment="1">
      <alignment horizontal="center" vertical="center"/>
    </xf>
    <xf numFmtId="2" fontId="0" fillId="9" borderId="9" xfId="0" applyNumberFormat="1" applyFill="1" applyBorder="1" applyAlignment="1">
      <alignment horizontal="center" vertical="center"/>
    </xf>
    <xf numFmtId="2" fontId="0" fillId="9" borderId="14" xfId="0" applyNumberFormat="1" applyFill="1" applyBorder="1" applyAlignment="1">
      <alignment horizontal="center" vertical="center"/>
    </xf>
    <xf numFmtId="165" fontId="0" fillId="9" borderId="6" xfId="0" applyNumberFormat="1" applyFill="1" applyBorder="1" applyAlignment="1">
      <alignment horizontal="center"/>
    </xf>
    <xf numFmtId="0" fontId="0" fillId="9" borderId="5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2" fontId="2" fillId="9" borderId="16" xfId="0" applyNumberFormat="1" applyFont="1" applyFill="1" applyBorder="1" applyAlignment="1">
      <alignment horizontal="center" vertical="center"/>
    </xf>
    <xf numFmtId="2" fontId="0" fillId="9" borderId="16" xfId="0" applyNumberFormat="1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165" fontId="7" fillId="9" borderId="6" xfId="0" applyNumberFormat="1" applyFont="1" applyFill="1" applyBorder="1" applyAlignment="1">
      <alignment horizontal="center"/>
    </xf>
    <xf numFmtId="2" fontId="1" fillId="9" borderId="5" xfId="0" applyNumberFormat="1" applyFont="1" applyFill="1" applyBorder="1" applyAlignment="1">
      <alignment horizontal="center" vertical="center"/>
    </xf>
    <xf numFmtId="2" fontId="1" fillId="9" borderId="10" xfId="0" applyNumberFormat="1" applyFont="1" applyFill="1" applyBorder="1" applyAlignment="1">
      <alignment horizontal="center" vertical="center"/>
    </xf>
    <xf numFmtId="2" fontId="1" fillId="9" borderId="16" xfId="0" applyNumberFormat="1" applyFont="1" applyFill="1" applyBorder="1" applyAlignment="1">
      <alignment horizontal="center" vertical="center"/>
    </xf>
    <xf numFmtId="165" fontId="0" fillId="10" borderId="6" xfId="0" applyNumberFormat="1" applyFill="1" applyBorder="1" applyAlignment="1">
      <alignment horizontal="center"/>
    </xf>
    <xf numFmtId="0" fontId="0" fillId="10" borderId="5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2" fontId="0" fillId="10" borderId="16" xfId="0" applyNumberFormat="1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/>
    </xf>
    <xf numFmtId="2" fontId="0" fillId="11" borderId="5" xfId="0" applyNumberFormat="1" applyFill="1" applyBorder="1" applyAlignment="1">
      <alignment horizontal="center" vertical="center"/>
    </xf>
    <xf numFmtId="2" fontId="0" fillId="11" borderId="10" xfId="0" applyNumberFormat="1" applyFill="1" applyBorder="1" applyAlignment="1">
      <alignment horizontal="center" vertical="center"/>
    </xf>
    <xf numFmtId="2" fontId="7" fillId="11" borderId="13" xfId="0" applyNumberFormat="1" applyFont="1" applyFill="1" applyBorder="1" applyAlignment="1">
      <alignment horizontal="center" vertical="center"/>
    </xf>
    <xf numFmtId="165" fontId="0" fillId="11" borderId="6" xfId="0" applyNumberFormat="1" applyFill="1" applyBorder="1" applyAlignment="1">
      <alignment horizontal="center"/>
    </xf>
    <xf numFmtId="0" fontId="0" fillId="11" borderId="5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2" fontId="0" fillId="11" borderId="16" xfId="0" applyNumberFormat="1" applyFill="1" applyBorder="1" applyAlignment="1">
      <alignment horizontal="center" vertical="center"/>
    </xf>
    <xf numFmtId="165" fontId="7" fillId="11" borderId="6" xfId="0" applyNumberFormat="1" applyFont="1" applyFill="1" applyBorder="1" applyAlignment="1">
      <alignment horizontal="center"/>
    </xf>
    <xf numFmtId="2" fontId="1" fillId="11" borderId="5" xfId="0" applyNumberFormat="1" applyFont="1" applyFill="1" applyBorder="1" applyAlignment="1">
      <alignment horizontal="center" vertical="center"/>
    </xf>
    <xf numFmtId="2" fontId="1" fillId="11" borderId="10" xfId="0" applyNumberFormat="1" applyFont="1" applyFill="1" applyBorder="1" applyAlignment="1">
      <alignment horizontal="center" vertical="center"/>
    </xf>
    <xf numFmtId="2" fontId="1" fillId="11" borderId="16" xfId="0" applyNumberFormat="1" applyFont="1" applyFill="1" applyBorder="1" applyAlignment="1">
      <alignment horizontal="center" vertical="center"/>
    </xf>
    <xf numFmtId="2" fontId="16" fillId="11" borderId="16" xfId="0" applyNumberFormat="1" applyFont="1" applyFill="1" applyBorder="1" applyAlignment="1">
      <alignment horizontal="center" vertical="center"/>
    </xf>
    <xf numFmtId="2" fontId="3" fillId="9" borderId="5" xfId="0" applyNumberFormat="1" applyFont="1" applyFill="1" applyBorder="1" applyAlignment="1">
      <alignment horizontal="center" vertical="center"/>
    </xf>
    <xf numFmtId="2" fontId="12" fillId="12" borderId="16" xfId="0" applyNumberFormat="1" applyFont="1" applyFill="1" applyBorder="1" applyAlignment="1">
      <alignment horizontal="center" vertical="center"/>
    </xf>
    <xf numFmtId="2" fontId="18" fillId="12" borderId="16" xfId="0" applyNumberFormat="1" applyFont="1" applyFill="1" applyBorder="1" applyAlignment="1">
      <alignment horizontal="center" vertical="center"/>
    </xf>
    <xf numFmtId="2" fontId="13" fillId="4" borderId="16" xfId="0" applyNumberFormat="1" applyFont="1" applyFill="1" applyBorder="1" applyAlignment="1">
      <alignment horizontal="center" vertical="center"/>
    </xf>
    <xf numFmtId="2" fontId="6" fillId="4" borderId="16" xfId="0" applyNumberFormat="1" applyFont="1" applyFill="1" applyBorder="1" applyAlignment="1">
      <alignment horizontal="center" vertical="center"/>
    </xf>
    <xf numFmtId="2" fontId="8" fillId="9" borderId="5" xfId="0" applyNumberFormat="1" applyFont="1" applyFill="1" applyBorder="1" applyAlignment="1">
      <alignment horizontal="center" vertical="center"/>
    </xf>
    <xf numFmtId="2" fontId="19" fillId="9" borderId="10" xfId="0" applyNumberFormat="1" applyFont="1" applyFill="1" applyBorder="1" applyAlignment="1">
      <alignment horizontal="center" vertical="center"/>
    </xf>
    <xf numFmtId="2" fontId="20" fillId="3" borderId="10" xfId="0" applyNumberFormat="1" applyFont="1" applyFill="1" applyBorder="1" applyAlignment="1">
      <alignment horizontal="center" vertical="center"/>
    </xf>
    <xf numFmtId="2" fontId="21" fillId="3" borderId="10" xfId="0" applyNumberFormat="1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22" fillId="14" borderId="1" xfId="0" applyFont="1" applyFill="1" applyBorder="1" applyAlignment="1">
      <alignment horizontal="center" vertical="center"/>
    </xf>
  </cellXfs>
  <cellStyles count="5">
    <cellStyle name="Lien hypertexte 2" xfId="1" xr:uid="{00000000-0005-0000-0000-000001000000}"/>
    <cellStyle name="Normal" xfId="0" builtinId="0"/>
    <cellStyle name="Normal 2" xfId="2" xr:uid="{00000000-0005-0000-0000-000003000000}"/>
    <cellStyle name="Normal 2 2" xfId="4" xr:uid="{2F138441-C0BB-45C5-9122-519548CE3EDA}"/>
    <cellStyle name="Normal 3" xfId="3" xr:uid="{00000000-0005-0000-0000-000004000000}"/>
  </cellStyles>
  <dxfs count="6">
    <dxf>
      <font>
        <b/>
        <i/>
        <color rgb="FFFFFF00"/>
      </font>
      <fill>
        <patternFill>
          <bgColor rgb="FF7030A0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00FF"/>
      <color rgb="FF00FFFF"/>
      <color rgb="FFFFFFCC"/>
      <color rgb="FFFFFF99"/>
      <color rgb="FF99FF99"/>
      <color rgb="FFEBEBD7"/>
      <color rgb="FFFFFFFF"/>
      <color rgb="FF33CCCC"/>
      <color rgb="FF00FFCC"/>
      <color rgb="FFC8C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Fichiers%20excel\test-2026.xlsm" TargetMode="External"/><Relationship Id="rId1" Type="http://schemas.openxmlformats.org/officeDocument/2006/relationships/externalLinkPath" Target="file:///D:\Fichiers%20excel\test-202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ricp/AppData/Local/Temp/acce6052-cdd5-4a1d-8142-ee8346dcd2f5_recap-par-mois-2025-2.zip.2f5/retraite%20eric/Excel/ep-david-dct-creation-d-un-calendrier-dynamique-calendrier-perpetuel-v2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../AppData/Local/Temp/acce6052-cdd5-4a1d-8142-ee8346dcd2f5_recap-par-mois-2025-2.zip.2f5/retraite%20eric/Excel/ep-david-dct-creation-d-un-calendrier-dynamique-calendrier-perpetuel-v2.xlsm" TargetMode="External"/><Relationship Id="rId1" Type="http://schemas.openxmlformats.org/officeDocument/2006/relationships/externalLinkPath" Target="/Users/ericp/AppData/Local/Temp/acce6052-cdd5-4a1d-8142-ee8346dcd2f5_recap-par-mois-2025-2.zip.2f5/retraite%20eric/Excel/ep-david-dct-creation-d-un-calendrier-dynamique-calendrier-perpe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2026 (2)"/>
      <sheetName val="Jours fériés"/>
      <sheetName val="Compte"/>
      <sheetName val="2026"/>
      <sheetName val="Courses"/>
      <sheetName val="Dépenses"/>
      <sheetName val="Carte carrefour"/>
      <sheetName val="Suivi poid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C7F9D2-2DFD-448B-8C97-8F45FE33E941}" name="Jours_fériés22" displayName="Jours_fériés22" ref="B2:C15" totalsRowShown="0" headerRowDxfId="5" dataDxfId="4">
  <autoFilter ref="B2:C15" xr:uid="{0EBC5C23-FD7E-42F5-9E81-B6164FA2A16E}">
    <filterColumn colId="0" hiddenButton="1"/>
    <filterColumn colId="1" hiddenButton="1"/>
  </autoFilter>
  <tableColumns count="2">
    <tableColumn id="1" xr3:uid="{023DCCCE-431D-4DA8-9A00-AEB955283518}" name="Jour férié" dataDxfId="3"/>
    <tableColumn id="3" xr3:uid="{55AD7871-CAC1-410A-AEBF-6A1DE56F0520}" name="Date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9561D-F6ED-4A14-8387-23D2B8615A8C}">
  <sheetPr codeName="Feuil1"/>
  <dimension ref="B2:C15"/>
  <sheetViews>
    <sheetView showGridLines="0" workbookViewId="0">
      <selection activeCell="C7" sqref="C7"/>
    </sheetView>
  </sheetViews>
  <sheetFormatPr baseColWidth="10" defaultColWidth="11.5703125" defaultRowHeight="15" x14ac:dyDescent="0.25"/>
  <cols>
    <col min="1" max="1" width="3.7109375" style="6" customWidth="1"/>
    <col min="2" max="2" width="18.7109375" style="6" customWidth="1"/>
    <col min="3" max="3" width="11.7109375" style="6" customWidth="1"/>
    <col min="4" max="4" width="3.7109375" style="6" customWidth="1"/>
    <col min="5" max="16384" width="11.5703125" style="6"/>
  </cols>
  <sheetData>
    <row r="2" spans="2:3" ht="20.100000000000001" customHeight="1" x14ac:dyDescent="0.25">
      <c r="B2" s="7" t="s">
        <v>0</v>
      </c>
      <c r="C2" s="2" t="s">
        <v>1</v>
      </c>
    </row>
    <row r="3" spans="2:3" ht="20.100000000000001" customHeight="1" x14ac:dyDescent="0.25">
      <c r="B3" s="7" t="s">
        <v>2</v>
      </c>
      <c r="C3" s="5" t="e" cm="1">
        <f t="array" ref="C3">DATE(annee,1,1)</f>
        <v>#REF!</v>
      </c>
    </row>
    <row r="4" spans="2:3" ht="20.100000000000001" customHeight="1" x14ac:dyDescent="0.25">
      <c r="B4" s="7" t="s">
        <v>3</v>
      </c>
      <c r="C4" s="5" t="e">
        <f>DATE(annee,4,5)</f>
        <v>#REF!</v>
      </c>
    </row>
    <row r="5" spans="2:3" ht="20.100000000000001" customHeight="1" x14ac:dyDescent="0.25">
      <c r="B5" s="7" t="s">
        <v>4</v>
      </c>
      <c r="C5" s="5" t="e">
        <f>DATE(annee,4,6)</f>
        <v>#REF!</v>
      </c>
    </row>
    <row r="6" spans="2:3" ht="20.100000000000001" customHeight="1" x14ac:dyDescent="0.25">
      <c r="B6" s="7" t="s">
        <v>5</v>
      </c>
      <c r="C6" s="5" t="e">
        <f>DATE(annee,5,1)</f>
        <v>#REF!</v>
      </c>
    </row>
    <row r="7" spans="2:3" ht="20.100000000000001" customHeight="1" x14ac:dyDescent="0.25">
      <c r="B7" s="7" t="s">
        <v>6</v>
      </c>
      <c r="C7" s="5" t="e" cm="1">
        <f t="array" ref="C7">DATE(annee,5,8)</f>
        <v>#REF!</v>
      </c>
    </row>
    <row r="8" spans="2:3" ht="20.100000000000001" customHeight="1" x14ac:dyDescent="0.25">
      <c r="B8" s="7" t="s">
        <v>7</v>
      </c>
      <c r="C8" s="5" t="e">
        <f>DATE(annee,5,14)</f>
        <v>#REF!</v>
      </c>
    </row>
    <row r="9" spans="2:3" ht="20.100000000000001" customHeight="1" x14ac:dyDescent="0.25">
      <c r="B9" s="7" t="s">
        <v>8</v>
      </c>
      <c r="C9" s="5" t="e">
        <f>DATE(annee,5,24)</f>
        <v>#REF!</v>
      </c>
    </row>
    <row r="10" spans="2:3" ht="20.100000000000001" customHeight="1" x14ac:dyDescent="0.25">
      <c r="B10" s="7" t="s">
        <v>9</v>
      </c>
      <c r="C10" s="5" t="e">
        <f>DATE(annee,5,25)</f>
        <v>#REF!</v>
      </c>
    </row>
    <row r="11" spans="2:3" ht="20.100000000000001" customHeight="1" x14ac:dyDescent="0.25">
      <c r="B11" s="7" t="s">
        <v>10</v>
      </c>
      <c r="C11" s="5" t="e" cm="1">
        <f t="array" ref="C11">DATE(annee,7,14)</f>
        <v>#REF!</v>
      </c>
    </row>
    <row r="12" spans="2:3" ht="20.100000000000001" customHeight="1" x14ac:dyDescent="0.25">
      <c r="B12" s="7" t="s">
        <v>11</v>
      </c>
      <c r="C12" s="5" t="e" cm="1">
        <f t="array" ref="C12">DATE(annee,8,15)</f>
        <v>#REF!</v>
      </c>
    </row>
    <row r="13" spans="2:3" ht="20.100000000000001" customHeight="1" x14ac:dyDescent="0.25">
      <c r="B13" s="7" t="s">
        <v>12</v>
      </c>
      <c r="C13" s="5" t="e" cm="1">
        <f t="array" ref="C13">DATE(annee,11,1)</f>
        <v>#REF!</v>
      </c>
    </row>
    <row r="14" spans="2:3" ht="20.100000000000001" customHeight="1" x14ac:dyDescent="0.25">
      <c r="B14" s="7" t="s">
        <v>13</v>
      </c>
      <c r="C14" s="5" t="e" cm="1">
        <f t="array" ref="C14">DATE(annee,11,11)</f>
        <v>#REF!</v>
      </c>
    </row>
    <row r="15" spans="2:3" x14ac:dyDescent="0.25">
      <c r="B15" s="7" t="s">
        <v>14</v>
      </c>
      <c r="C15" s="5" t="e" cm="1">
        <f t="array" ref="C15">DATE(annee,12,25)</f>
        <v>#REF!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32D14-3F7F-43EB-AE65-71349DA5744F}">
  <sheetPr codeName="Feuil13">
    <tabColor rgb="FFFC9F2E"/>
  </sheetPr>
  <dimension ref="A1:BP34"/>
  <sheetViews>
    <sheetView showGridLines="0" tabSelected="1" zoomScale="85" zoomScaleNormal="85" workbookViewId="0">
      <pane xSplit="1" topLeftCell="AS1" activePane="topRight" state="frozen"/>
      <selection pane="topRight" activeCell="BO5" sqref="BO5"/>
    </sheetView>
  </sheetViews>
  <sheetFormatPr baseColWidth="10" defaultRowHeight="15" x14ac:dyDescent="0.25"/>
  <cols>
    <col min="1" max="1" width="23.42578125" customWidth="1"/>
    <col min="2" max="5" width="10.7109375" customWidth="1"/>
    <col min="6" max="6" width="3.7109375" customWidth="1"/>
    <col min="7" max="10" width="10.7109375" customWidth="1"/>
    <col min="11" max="11" width="3.7109375" customWidth="1"/>
    <col min="12" max="15" width="10.7109375" customWidth="1"/>
    <col min="16" max="16" width="3.7109375" customWidth="1"/>
    <col min="17" max="20" width="10.7109375" customWidth="1"/>
    <col min="21" max="21" width="3.7109375" customWidth="1"/>
    <col min="22" max="25" width="10.7109375" customWidth="1"/>
    <col min="26" max="26" width="3.7109375" customWidth="1"/>
    <col min="27" max="30" width="10.7109375" customWidth="1"/>
    <col min="31" max="31" width="3.7109375" customWidth="1"/>
    <col min="32" max="35" width="10.7109375" customWidth="1"/>
    <col min="36" max="36" width="3.7109375" customWidth="1"/>
    <col min="37" max="40" width="10.7109375" customWidth="1"/>
    <col min="41" max="41" width="3.7109375" customWidth="1"/>
    <col min="42" max="45" width="10.7109375" customWidth="1"/>
    <col min="46" max="46" width="3.7109375" customWidth="1"/>
    <col min="47" max="50" width="10.7109375" customWidth="1"/>
    <col min="51" max="51" width="3.7109375" customWidth="1"/>
    <col min="52" max="55" width="10.7109375" customWidth="1"/>
    <col min="56" max="56" width="3.7109375" customWidth="1"/>
    <col min="57" max="60" width="10.7109375" customWidth="1"/>
    <col min="61" max="61" width="12.5703125" customWidth="1"/>
  </cols>
  <sheetData>
    <row r="1" spans="1:68" ht="26.25" customHeight="1" x14ac:dyDescent="0.25">
      <c r="A1" s="21">
        <v>2026</v>
      </c>
      <c r="B1" s="83" t="s">
        <v>15</v>
      </c>
      <c r="C1" s="83"/>
      <c r="D1" s="83"/>
      <c r="E1" s="83"/>
      <c r="G1" s="83" t="s">
        <v>16</v>
      </c>
      <c r="H1" s="83"/>
      <c r="I1" s="83"/>
      <c r="J1" s="83"/>
      <c r="L1" s="83" t="s">
        <v>17</v>
      </c>
      <c r="M1" s="83"/>
      <c r="N1" s="83"/>
      <c r="O1" s="83"/>
      <c r="Q1" s="83" t="s">
        <v>18</v>
      </c>
      <c r="R1" s="83"/>
      <c r="S1" s="83"/>
      <c r="T1" s="83"/>
      <c r="V1" s="83" t="s">
        <v>19</v>
      </c>
      <c r="W1" s="83"/>
      <c r="X1" s="83"/>
      <c r="Y1" s="83"/>
      <c r="AA1" s="83" t="s">
        <v>20</v>
      </c>
      <c r="AB1" s="83"/>
      <c r="AC1" s="83"/>
      <c r="AD1" s="83"/>
      <c r="AF1" s="83" t="s">
        <v>21</v>
      </c>
      <c r="AG1" s="83"/>
      <c r="AH1" s="83"/>
      <c r="AI1" s="83"/>
      <c r="AK1" s="83" t="s">
        <v>30</v>
      </c>
      <c r="AL1" s="83"/>
      <c r="AM1" s="83"/>
      <c r="AN1" s="83"/>
      <c r="AP1" s="83" t="s">
        <v>22</v>
      </c>
      <c r="AQ1" s="83"/>
      <c r="AR1" s="83"/>
      <c r="AS1" s="83"/>
      <c r="AU1" s="83" t="s">
        <v>23</v>
      </c>
      <c r="AV1" s="83"/>
      <c r="AW1" s="83"/>
      <c r="AX1" s="83"/>
      <c r="AZ1" s="83" t="s">
        <v>24</v>
      </c>
      <c r="BA1" s="83"/>
      <c r="BB1" s="83"/>
      <c r="BC1" s="83"/>
      <c r="BE1" s="83" t="s">
        <v>25</v>
      </c>
      <c r="BF1" s="83"/>
      <c r="BG1" s="83"/>
      <c r="BH1" s="83"/>
    </row>
    <row r="2" spans="1:68" ht="32.25" customHeight="1" x14ac:dyDescent="0.25">
      <c r="B2" s="11" t="s">
        <v>1</v>
      </c>
      <c r="C2" s="12" t="s">
        <v>26</v>
      </c>
      <c r="D2" s="14" t="s">
        <v>28</v>
      </c>
      <c r="E2" s="15" t="s">
        <v>29</v>
      </c>
      <c r="G2" s="11" t="s">
        <v>1</v>
      </c>
      <c r="H2" s="12" t="s">
        <v>26</v>
      </c>
      <c r="I2" s="14" t="s">
        <v>28</v>
      </c>
      <c r="J2" s="13" t="s">
        <v>29</v>
      </c>
      <c r="L2" s="11" t="s">
        <v>1</v>
      </c>
      <c r="M2" s="12" t="s">
        <v>26</v>
      </c>
      <c r="N2" s="14" t="s">
        <v>28</v>
      </c>
      <c r="O2" s="13" t="s">
        <v>29</v>
      </c>
      <c r="Q2" s="11" t="s">
        <v>1</v>
      </c>
      <c r="R2" s="12" t="s">
        <v>26</v>
      </c>
      <c r="S2" s="14" t="s">
        <v>28</v>
      </c>
      <c r="T2" s="13" t="s">
        <v>29</v>
      </c>
      <c r="V2" s="11" t="s">
        <v>1</v>
      </c>
      <c r="W2" s="12" t="s">
        <v>26</v>
      </c>
      <c r="X2" s="14" t="s">
        <v>28</v>
      </c>
      <c r="Y2" s="13" t="s">
        <v>29</v>
      </c>
      <c r="AA2" s="11" t="s">
        <v>1</v>
      </c>
      <c r="AB2" s="12" t="s">
        <v>26</v>
      </c>
      <c r="AC2" s="14" t="s">
        <v>28</v>
      </c>
      <c r="AD2" s="13" t="s">
        <v>29</v>
      </c>
      <c r="AF2" s="11" t="s">
        <v>1</v>
      </c>
      <c r="AG2" s="12" t="s">
        <v>26</v>
      </c>
      <c r="AH2" s="14" t="s">
        <v>28</v>
      </c>
      <c r="AI2" s="13" t="s">
        <v>29</v>
      </c>
      <c r="AK2" s="11" t="s">
        <v>1</v>
      </c>
      <c r="AL2" s="12" t="s">
        <v>26</v>
      </c>
      <c r="AM2" s="14" t="s">
        <v>28</v>
      </c>
      <c r="AN2" s="13" t="s">
        <v>29</v>
      </c>
      <c r="AP2" s="11" t="s">
        <v>1</v>
      </c>
      <c r="AQ2" s="12" t="s">
        <v>26</v>
      </c>
      <c r="AR2" s="14" t="s">
        <v>28</v>
      </c>
      <c r="AS2" s="13" t="s">
        <v>29</v>
      </c>
      <c r="AU2" s="11" t="s">
        <v>1</v>
      </c>
      <c r="AV2" s="12" t="s">
        <v>26</v>
      </c>
      <c r="AW2" s="14" t="s">
        <v>28</v>
      </c>
      <c r="AX2" s="13" t="s">
        <v>29</v>
      </c>
      <c r="AZ2" s="11" t="s">
        <v>1</v>
      </c>
      <c r="BA2" s="12" t="s">
        <v>26</v>
      </c>
      <c r="BB2" s="14" t="s">
        <v>28</v>
      </c>
      <c r="BC2" s="13" t="s">
        <v>29</v>
      </c>
      <c r="BE2" s="11" t="s">
        <v>1</v>
      </c>
      <c r="BF2" s="12" t="s">
        <v>26</v>
      </c>
      <c r="BG2" s="14" t="s">
        <v>28</v>
      </c>
      <c r="BH2" s="13" t="s">
        <v>29</v>
      </c>
    </row>
    <row r="3" spans="1:68" x14ac:dyDescent="0.25">
      <c r="B3" s="61">
        <v>46023</v>
      </c>
      <c r="C3" s="62"/>
      <c r="D3" s="63"/>
      <c r="E3" s="64"/>
      <c r="F3" s="1"/>
      <c r="G3" s="46">
        <v>46054</v>
      </c>
      <c r="H3" s="47"/>
      <c r="I3" s="48"/>
      <c r="J3" s="49"/>
      <c r="K3" s="1"/>
      <c r="L3" s="46">
        <v>46082</v>
      </c>
      <c r="M3" s="47"/>
      <c r="N3" s="48"/>
      <c r="O3" s="50"/>
      <c r="P3" s="1"/>
      <c r="Q3" s="19">
        <v>46113</v>
      </c>
      <c r="R3" s="8"/>
      <c r="S3" s="23"/>
      <c r="T3" s="20"/>
      <c r="U3" s="1"/>
      <c r="V3" s="65">
        <v>46143</v>
      </c>
      <c r="W3" s="66"/>
      <c r="X3" s="67"/>
      <c r="Y3" s="68"/>
      <c r="Z3" s="1"/>
      <c r="AA3" s="19">
        <v>46174</v>
      </c>
      <c r="AB3" s="8"/>
      <c r="AC3" s="23"/>
      <c r="AD3" s="20"/>
      <c r="AE3" s="1"/>
      <c r="AF3" s="30">
        <v>46204</v>
      </c>
      <c r="AG3" s="4">
        <v>32</v>
      </c>
      <c r="AH3" s="27"/>
      <c r="AI3" s="75">
        <v>14</v>
      </c>
      <c r="AK3" s="46">
        <v>46235</v>
      </c>
      <c r="AL3" s="47"/>
      <c r="AM3" s="48"/>
      <c r="AN3" s="50"/>
      <c r="AP3" s="19">
        <v>46266</v>
      </c>
      <c r="AQ3" s="8"/>
      <c r="AR3" s="23"/>
      <c r="AS3" s="24"/>
      <c r="AT3" s="1"/>
      <c r="AU3" s="19">
        <v>46296</v>
      </c>
      <c r="AV3" s="8"/>
      <c r="AW3" s="23"/>
      <c r="AX3" s="20"/>
      <c r="AY3" s="1"/>
      <c r="AZ3" s="65">
        <v>46327</v>
      </c>
      <c r="BA3" s="66"/>
      <c r="BB3" s="67"/>
      <c r="BC3" s="73"/>
      <c r="BD3" s="1"/>
      <c r="BE3" s="19">
        <v>46357</v>
      </c>
      <c r="BF3" s="8"/>
      <c r="BG3" s="23"/>
      <c r="BH3" s="24"/>
      <c r="BL3" s="84" t="s">
        <v>15</v>
      </c>
      <c r="BM3" s="84"/>
      <c r="BO3" s="84" t="s">
        <v>21</v>
      </c>
      <c r="BP3" s="84"/>
    </row>
    <row r="4" spans="1:68" x14ac:dyDescent="0.25">
      <c r="B4" s="18">
        <v>46024</v>
      </c>
      <c r="C4" s="4"/>
      <c r="D4" s="27"/>
      <c r="E4" s="28"/>
      <c r="F4" s="1"/>
      <c r="G4" s="19">
        <v>46055</v>
      </c>
      <c r="H4" s="8"/>
      <c r="I4" s="23"/>
      <c r="J4" s="24"/>
      <c r="K4" s="1"/>
      <c r="L4" s="19">
        <v>46083</v>
      </c>
      <c r="M4" s="8"/>
      <c r="N4" s="23"/>
      <c r="O4" s="24"/>
      <c r="P4" s="1"/>
      <c r="Q4" s="19">
        <v>46114</v>
      </c>
      <c r="R4" s="8"/>
      <c r="S4" s="23"/>
      <c r="T4" s="24"/>
      <c r="U4" s="1"/>
      <c r="V4" s="46">
        <v>46144</v>
      </c>
      <c r="W4" s="47"/>
      <c r="X4" s="48"/>
      <c r="Y4" s="50"/>
      <c r="Z4" s="1"/>
      <c r="AA4" s="19">
        <v>46175</v>
      </c>
      <c r="AB4" s="8"/>
      <c r="AC4" s="23"/>
      <c r="AD4" s="24"/>
      <c r="AE4" s="1"/>
      <c r="AF4" s="30">
        <v>46205</v>
      </c>
      <c r="AG4" s="4">
        <v>18.100000000000001</v>
      </c>
      <c r="AH4" s="27"/>
      <c r="AI4" s="75">
        <v>0.10000000000000142</v>
      </c>
      <c r="AK4" s="46">
        <v>46236</v>
      </c>
      <c r="AL4" s="47"/>
      <c r="AM4" s="48"/>
      <c r="AN4" s="49"/>
      <c r="AP4" s="19">
        <v>46267</v>
      </c>
      <c r="AQ4" s="8"/>
      <c r="AR4" s="23"/>
      <c r="AS4" s="20"/>
      <c r="AT4" s="1"/>
      <c r="AU4" s="19">
        <v>46297</v>
      </c>
      <c r="AV4" s="8"/>
      <c r="AW4" s="23"/>
      <c r="AX4" s="20"/>
      <c r="AY4" s="1"/>
      <c r="AZ4" s="19">
        <v>46328</v>
      </c>
      <c r="BA4" s="8"/>
      <c r="BB4" s="23"/>
      <c r="BC4" s="24"/>
      <c r="BD4" s="1"/>
      <c r="BE4" s="19">
        <v>46358</v>
      </c>
      <c r="BF4" s="8"/>
      <c r="BG4" s="23"/>
      <c r="BH4" s="24"/>
      <c r="BL4" s="86" t="s">
        <v>32</v>
      </c>
      <c r="BM4" s="87" t="s">
        <v>33</v>
      </c>
      <c r="BO4" s="86" t="s">
        <v>32</v>
      </c>
      <c r="BP4" s="87" t="s">
        <v>33</v>
      </c>
    </row>
    <row r="5" spans="1:68" x14ac:dyDescent="0.25">
      <c r="B5" s="39">
        <v>46025</v>
      </c>
      <c r="C5" s="40"/>
      <c r="D5" s="41"/>
      <c r="E5" s="42"/>
      <c r="F5" s="1"/>
      <c r="G5" s="19">
        <v>46056</v>
      </c>
      <c r="H5" s="8"/>
      <c r="I5" s="23"/>
      <c r="J5" s="20"/>
      <c r="K5" s="1"/>
      <c r="L5" s="19">
        <v>46084</v>
      </c>
      <c r="M5" s="8"/>
      <c r="N5" s="23"/>
      <c r="O5" s="24"/>
      <c r="P5" s="1"/>
      <c r="Q5" s="19">
        <v>46115</v>
      </c>
      <c r="R5" s="8"/>
      <c r="S5" s="23"/>
      <c r="T5" s="24"/>
      <c r="U5" s="1"/>
      <c r="V5" s="46">
        <v>46145</v>
      </c>
      <c r="W5" s="47"/>
      <c r="X5" s="48"/>
      <c r="Y5" s="49"/>
      <c r="Z5" s="1"/>
      <c r="AA5" s="19">
        <v>46176</v>
      </c>
      <c r="AB5" s="8"/>
      <c r="AC5" s="23"/>
      <c r="AD5" s="20"/>
      <c r="AE5" s="1"/>
      <c r="AF5" s="30">
        <v>46206</v>
      </c>
      <c r="AG5" s="4">
        <v>15</v>
      </c>
      <c r="AH5" s="82">
        <v>102.1</v>
      </c>
      <c r="AI5" s="78">
        <v>-3</v>
      </c>
      <c r="AK5" s="32">
        <v>46237</v>
      </c>
      <c r="AL5" s="3"/>
      <c r="AM5" s="33"/>
      <c r="AN5" s="35"/>
      <c r="AP5" s="19">
        <v>46268</v>
      </c>
      <c r="AQ5" s="8"/>
      <c r="AR5" s="23"/>
      <c r="AS5" s="20"/>
      <c r="AT5" s="1"/>
      <c r="AU5" s="46">
        <v>46298</v>
      </c>
      <c r="AV5" s="47"/>
      <c r="AW5" s="48"/>
      <c r="AX5" s="50"/>
      <c r="AY5" s="1"/>
      <c r="AZ5" s="19">
        <v>46329</v>
      </c>
      <c r="BA5" s="8"/>
      <c r="BB5" s="23"/>
      <c r="BC5" s="20"/>
      <c r="BD5" s="1"/>
      <c r="BE5" s="19">
        <v>46359</v>
      </c>
      <c r="BF5" s="8"/>
      <c r="BG5" s="23"/>
      <c r="BH5" s="24"/>
      <c r="BL5" s="85"/>
      <c r="BM5" s="85"/>
      <c r="BO5" s="85"/>
      <c r="BP5" s="85"/>
    </row>
    <row r="6" spans="1:68" x14ac:dyDescent="0.25">
      <c r="B6" s="39">
        <v>46026</v>
      </c>
      <c r="C6" s="40"/>
      <c r="D6" s="41"/>
      <c r="E6" s="42"/>
      <c r="F6" s="1"/>
      <c r="G6" s="19">
        <v>46057</v>
      </c>
      <c r="H6" s="8"/>
      <c r="I6" s="23"/>
      <c r="J6" s="20"/>
      <c r="K6" s="1"/>
      <c r="L6" s="19">
        <v>46085</v>
      </c>
      <c r="M6" s="8"/>
      <c r="N6" s="23"/>
      <c r="O6" s="24"/>
      <c r="P6" s="1"/>
      <c r="Q6" s="46">
        <v>46116</v>
      </c>
      <c r="R6" s="47"/>
      <c r="S6" s="48"/>
      <c r="T6" s="49"/>
      <c r="U6" s="1"/>
      <c r="V6" s="19">
        <v>46146</v>
      </c>
      <c r="W6" s="8"/>
      <c r="X6" s="23"/>
      <c r="Y6" s="20"/>
      <c r="Z6" s="1"/>
      <c r="AA6" s="19">
        <v>46177</v>
      </c>
      <c r="AB6" s="8"/>
      <c r="AC6" s="23"/>
      <c r="AD6" s="20"/>
      <c r="AE6" s="1"/>
      <c r="AF6" s="53">
        <v>46207</v>
      </c>
      <c r="AG6" s="74">
        <v>46</v>
      </c>
      <c r="AH6" s="80">
        <v>95</v>
      </c>
      <c r="AI6" s="76">
        <v>28</v>
      </c>
      <c r="AK6" s="32">
        <v>46238</v>
      </c>
      <c r="AL6" s="3"/>
      <c r="AM6" s="33"/>
      <c r="AN6" s="35"/>
      <c r="AP6" s="19">
        <v>46269</v>
      </c>
      <c r="AQ6" s="8"/>
      <c r="AR6" s="23"/>
      <c r="AS6" s="20"/>
      <c r="AT6" s="1"/>
      <c r="AU6" s="46">
        <v>46299</v>
      </c>
      <c r="AV6" s="47"/>
      <c r="AW6" s="48"/>
      <c r="AX6" s="49"/>
      <c r="AY6" s="1"/>
      <c r="AZ6" s="19">
        <v>46330</v>
      </c>
      <c r="BA6" s="8"/>
      <c r="BB6" s="23"/>
      <c r="BC6" s="20"/>
      <c r="BD6" s="1"/>
      <c r="BE6" s="19">
        <v>46360</v>
      </c>
      <c r="BF6" s="8"/>
      <c r="BG6" s="23"/>
      <c r="BH6" s="24"/>
    </row>
    <row r="7" spans="1:68" x14ac:dyDescent="0.25">
      <c r="B7" s="18">
        <v>46027</v>
      </c>
      <c r="C7" s="4"/>
      <c r="D7" s="27"/>
      <c r="E7" s="28"/>
      <c r="F7" s="1"/>
      <c r="G7" s="19">
        <v>46058</v>
      </c>
      <c r="H7" s="8"/>
      <c r="I7" s="23"/>
      <c r="J7" s="20"/>
      <c r="K7" s="1"/>
      <c r="L7" s="19">
        <v>46086</v>
      </c>
      <c r="M7" s="8"/>
      <c r="N7" s="23"/>
      <c r="O7" s="24"/>
      <c r="P7" s="1"/>
      <c r="Q7" s="46">
        <v>46117</v>
      </c>
      <c r="R7" s="47"/>
      <c r="S7" s="48"/>
      <c r="T7" s="49"/>
      <c r="U7" s="1"/>
      <c r="V7" s="19">
        <v>46147</v>
      </c>
      <c r="W7" s="8"/>
      <c r="X7" s="23"/>
      <c r="Y7" s="20"/>
      <c r="Z7" s="1"/>
      <c r="AA7" s="19">
        <v>46178</v>
      </c>
      <c r="AB7" s="8"/>
      <c r="AC7" s="23"/>
      <c r="AD7" s="20"/>
      <c r="AE7" s="1"/>
      <c r="AF7" s="53">
        <v>46208</v>
      </c>
      <c r="AG7" s="74">
        <v>45</v>
      </c>
      <c r="AH7" s="55"/>
      <c r="AI7" s="76">
        <v>27</v>
      </c>
      <c r="AK7" s="32">
        <v>46239</v>
      </c>
      <c r="AL7" s="3"/>
      <c r="AM7" s="33"/>
      <c r="AN7" s="35"/>
      <c r="AP7" s="46">
        <v>46270</v>
      </c>
      <c r="AQ7" s="47"/>
      <c r="AR7" s="48"/>
      <c r="AS7" s="50"/>
      <c r="AT7" s="1"/>
      <c r="AU7" s="19">
        <v>46300</v>
      </c>
      <c r="AV7" s="8"/>
      <c r="AW7" s="23"/>
      <c r="AX7" s="20"/>
      <c r="AY7" s="1"/>
      <c r="AZ7" s="19">
        <v>46331</v>
      </c>
      <c r="BA7" s="8"/>
      <c r="BB7" s="23"/>
      <c r="BC7" s="20"/>
      <c r="BD7" s="1"/>
      <c r="BE7" s="46">
        <v>46361</v>
      </c>
      <c r="BF7" s="47"/>
      <c r="BG7" s="48"/>
      <c r="BH7" s="49"/>
      <c r="BL7" s="84" t="s">
        <v>34</v>
      </c>
      <c r="BM7" s="84"/>
      <c r="BO7" s="84" t="s">
        <v>30</v>
      </c>
      <c r="BP7" s="84"/>
    </row>
    <row r="8" spans="1:68" x14ac:dyDescent="0.25">
      <c r="B8" s="18">
        <v>46028</v>
      </c>
      <c r="C8" s="4"/>
      <c r="D8" s="27"/>
      <c r="E8" s="28"/>
      <c r="F8" s="1"/>
      <c r="G8" s="19">
        <v>46059</v>
      </c>
      <c r="H8" s="8"/>
      <c r="I8" s="23"/>
      <c r="J8" s="20"/>
      <c r="K8" s="1"/>
      <c r="L8" s="19">
        <v>46087</v>
      </c>
      <c r="M8" s="8"/>
      <c r="N8" s="23"/>
      <c r="O8" s="24"/>
      <c r="P8" s="1"/>
      <c r="Q8" s="19">
        <v>46118</v>
      </c>
      <c r="R8" s="8"/>
      <c r="S8" s="23"/>
      <c r="T8" s="24"/>
      <c r="U8" s="1"/>
      <c r="V8" s="57">
        <v>46148</v>
      </c>
      <c r="W8" s="58"/>
      <c r="X8" s="59"/>
      <c r="Y8" s="60"/>
      <c r="Z8" s="1"/>
      <c r="AA8" s="46">
        <v>46179</v>
      </c>
      <c r="AB8" s="47"/>
      <c r="AC8" s="48"/>
      <c r="AD8" s="50"/>
      <c r="AE8" s="1"/>
      <c r="AF8" s="30">
        <v>46209</v>
      </c>
      <c r="AG8" s="4">
        <v>1.1000000000000001</v>
      </c>
      <c r="AH8" s="81">
        <v>1.8</v>
      </c>
      <c r="AI8" s="77">
        <v>-16.899999999999999</v>
      </c>
      <c r="AK8" s="32">
        <v>46240</v>
      </c>
      <c r="AL8" s="3"/>
      <c r="AM8" s="33"/>
      <c r="AN8" s="35"/>
      <c r="AP8" s="46">
        <v>46271</v>
      </c>
      <c r="AQ8" s="47"/>
      <c r="AR8" s="48"/>
      <c r="AS8" s="50"/>
      <c r="AT8" s="1"/>
      <c r="AU8" s="19">
        <v>46301</v>
      </c>
      <c r="AV8" s="8"/>
      <c r="AW8" s="23"/>
      <c r="AX8" s="20"/>
      <c r="AY8" s="1"/>
      <c r="AZ8" s="19">
        <v>46332</v>
      </c>
      <c r="BA8" s="8"/>
      <c r="BB8" s="23"/>
      <c r="BC8" s="20"/>
      <c r="BD8" s="1"/>
      <c r="BE8" s="46">
        <v>46362</v>
      </c>
      <c r="BF8" s="47"/>
      <c r="BG8" s="48"/>
      <c r="BH8" s="50"/>
      <c r="BL8" s="86" t="s">
        <v>32</v>
      </c>
      <c r="BM8" s="87" t="s">
        <v>33</v>
      </c>
      <c r="BO8" s="86" t="s">
        <v>32</v>
      </c>
      <c r="BP8" s="87" t="s">
        <v>33</v>
      </c>
    </row>
    <row r="9" spans="1:68" x14ac:dyDescent="0.25">
      <c r="B9" s="18">
        <v>46029</v>
      </c>
      <c r="C9" s="4"/>
      <c r="D9" s="27"/>
      <c r="E9" s="28"/>
      <c r="F9" s="1"/>
      <c r="G9" s="46">
        <v>46060</v>
      </c>
      <c r="H9" s="47"/>
      <c r="I9" s="48"/>
      <c r="J9" s="50"/>
      <c r="K9" s="1"/>
      <c r="L9" s="46">
        <v>46088</v>
      </c>
      <c r="M9" s="47"/>
      <c r="N9" s="48"/>
      <c r="O9" s="49"/>
      <c r="P9" s="1"/>
      <c r="Q9" s="19">
        <v>46119</v>
      </c>
      <c r="R9" s="8"/>
      <c r="S9" s="23"/>
      <c r="T9" s="24"/>
      <c r="U9" s="1"/>
      <c r="V9" s="19">
        <v>46149</v>
      </c>
      <c r="W9" s="8"/>
      <c r="X9" s="23"/>
      <c r="Y9" s="20"/>
      <c r="Z9" s="1"/>
      <c r="AA9" s="46">
        <v>46180</v>
      </c>
      <c r="AB9" s="47"/>
      <c r="AC9" s="48"/>
      <c r="AD9" s="50"/>
      <c r="AE9" s="1"/>
      <c r="AF9" s="30">
        <v>46210</v>
      </c>
      <c r="AG9" s="4">
        <v>13.5</v>
      </c>
      <c r="AH9" s="27"/>
      <c r="AI9" s="77">
        <v>-4.5</v>
      </c>
      <c r="AK9" s="32">
        <v>46241</v>
      </c>
      <c r="AL9" s="3"/>
      <c r="AM9" s="33"/>
      <c r="AN9" s="35"/>
      <c r="AP9" s="19">
        <v>46272</v>
      </c>
      <c r="AQ9" s="8"/>
      <c r="AR9" s="23"/>
      <c r="AS9" s="20"/>
      <c r="AT9" s="1"/>
      <c r="AU9" s="19">
        <v>46302</v>
      </c>
      <c r="AV9" s="8"/>
      <c r="AW9" s="23"/>
      <c r="AX9" s="20"/>
      <c r="AY9" s="1"/>
      <c r="AZ9" s="46">
        <v>46333</v>
      </c>
      <c r="BA9" s="47"/>
      <c r="BB9" s="48"/>
      <c r="BC9" s="50"/>
      <c r="BD9" s="1"/>
      <c r="BE9" s="19">
        <v>46363</v>
      </c>
      <c r="BF9" s="8"/>
      <c r="BG9" s="23"/>
      <c r="BH9" s="20"/>
      <c r="BL9" s="85"/>
      <c r="BM9" s="85"/>
      <c r="BO9" s="85"/>
      <c r="BP9" s="85"/>
    </row>
    <row r="10" spans="1:68" x14ac:dyDescent="0.25">
      <c r="B10" s="18">
        <v>46030</v>
      </c>
      <c r="C10" s="4"/>
      <c r="D10" s="27"/>
      <c r="E10" s="28"/>
      <c r="F10" s="1"/>
      <c r="G10" s="46">
        <v>46061</v>
      </c>
      <c r="H10" s="47"/>
      <c r="I10" s="48"/>
      <c r="J10" s="50"/>
      <c r="K10" s="1"/>
      <c r="L10" s="46">
        <v>46089</v>
      </c>
      <c r="M10" s="47"/>
      <c r="N10" s="48"/>
      <c r="O10" s="49"/>
      <c r="P10" s="1"/>
      <c r="Q10" s="19">
        <v>46120</v>
      </c>
      <c r="R10" s="8"/>
      <c r="S10" s="23"/>
      <c r="T10" s="24"/>
      <c r="U10" s="1"/>
      <c r="V10" s="65">
        <v>46150</v>
      </c>
      <c r="W10" s="66"/>
      <c r="X10" s="67"/>
      <c r="Y10" s="68"/>
      <c r="Z10" s="1"/>
      <c r="AA10" s="19">
        <v>46181</v>
      </c>
      <c r="AB10" s="8"/>
      <c r="AC10" s="23"/>
      <c r="AD10" s="20"/>
      <c r="AE10" s="1"/>
      <c r="AF10" s="30">
        <v>46211</v>
      </c>
      <c r="AG10" s="4">
        <v>15.9</v>
      </c>
      <c r="AH10" s="81">
        <v>20.2</v>
      </c>
      <c r="AI10" s="78">
        <v>-2.0999999999999996</v>
      </c>
      <c r="AK10" s="46">
        <v>46242</v>
      </c>
      <c r="AL10" s="47"/>
      <c r="AM10" s="48"/>
      <c r="AN10" s="49"/>
      <c r="AP10" s="19">
        <v>46273</v>
      </c>
      <c r="AQ10" s="8"/>
      <c r="AR10" s="23"/>
      <c r="AS10" s="20"/>
      <c r="AT10" s="1"/>
      <c r="AU10" s="19">
        <v>46303</v>
      </c>
      <c r="AV10" s="8"/>
      <c r="AW10" s="23"/>
      <c r="AX10" s="20"/>
      <c r="AY10" s="1"/>
      <c r="AZ10" s="46">
        <v>46334</v>
      </c>
      <c r="BA10" s="47"/>
      <c r="BB10" s="48"/>
      <c r="BC10" s="50"/>
      <c r="BD10" s="1"/>
      <c r="BE10" s="19">
        <v>46364</v>
      </c>
      <c r="BF10" s="8"/>
      <c r="BG10" s="23"/>
      <c r="BH10" s="20"/>
    </row>
    <row r="11" spans="1:68" x14ac:dyDescent="0.25">
      <c r="B11" s="18">
        <v>46031</v>
      </c>
      <c r="C11" s="4"/>
      <c r="D11" s="27"/>
      <c r="E11" s="28"/>
      <c r="F11" s="1"/>
      <c r="G11" s="19">
        <v>46062</v>
      </c>
      <c r="H11" s="8"/>
      <c r="I11" s="23"/>
      <c r="J11" s="20"/>
      <c r="K11" s="1"/>
      <c r="L11" s="19">
        <v>46090</v>
      </c>
      <c r="M11" s="8"/>
      <c r="N11" s="23"/>
      <c r="O11" s="24"/>
      <c r="P11" s="1"/>
      <c r="Q11" s="19">
        <v>46121</v>
      </c>
      <c r="R11" s="8"/>
      <c r="S11" s="23"/>
      <c r="T11" s="24"/>
      <c r="U11" s="1"/>
      <c r="V11" s="46">
        <v>46151</v>
      </c>
      <c r="W11" s="47"/>
      <c r="X11" s="48"/>
      <c r="Y11" s="50"/>
      <c r="Z11" s="1"/>
      <c r="AA11" s="19">
        <v>46182</v>
      </c>
      <c r="AB11" s="8"/>
      <c r="AC11" s="23"/>
      <c r="AD11" s="20"/>
      <c r="AE11" s="1"/>
      <c r="AF11" s="30">
        <v>46212</v>
      </c>
      <c r="AG11" s="4">
        <v>28.2</v>
      </c>
      <c r="AH11" s="27"/>
      <c r="AI11" s="75">
        <v>10.199999999999999</v>
      </c>
      <c r="AK11" s="46">
        <v>46243</v>
      </c>
      <c r="AL11" s="47"/>
      <c r="AM11" s="48"/>
      <c r="AN11" s="50"/>
      <c r="AP11" s="19">
        <v>46274</v>
      </c>
      <c r="AQ11" s="8"/>
      <c r="AR11" s="23"/>
      <c r="AS11" s="20"/>
      <c r="AT11" s="1"/>
      <c r="AU11" s="19">
        <v>46304</v>
      </c>
      <c r="AV11" s="8"/>
      <c r="AW11" s="23"/>
      <c r="AX11" s="20"/>
      <c r="AY11" s="1"/>
      <c r="AZ11" s="19">
        <v>46335</v>
      </c>
      <c r="BA11" s="8"/>
      <c r="BB11" s="23"/>
      <c r="BC11" s="20"/>
      <c r="BD11" s="1"/>
      <c r="BE11" s="19">
        <v>46365</v>
      </c>
      <c r="BF11" s="8"/>
      <c r="BG11" s="23"/>
      <c r="BH11" s="20"/>
      <c r="BL11" s="84" t="s">
        <v>17</v>
      </c>
      <c r="BM11" s="84"/>
      <c r="BO11" s="84" t="s">
        <v>22</v>
      </c>
      <c r="BP11" s="84"/>
    </row>
    <row r="12" spans="1:68" x14ac:dyDescent="0.25">
      <c r="B12" s="39">
        <v>46032</v>
      </c>
      <c r="C12" s="40"/>
      <c r="D12" s="41"/>
      <c r="E12" s="42"/>
      <c r="F12" s="1"/>
      <c r="G12" s="19">
        <v>46063</v>
      </c>
      <c r="H12" s="8"/>
      <c r="I12" s="23"/>
      <c r="J12" s="20"/>
      <c r="K12" s="1"/>
      <c r="L12" s="19">
        <v>46091</v>
      </c>
      <c r="M12" s="8"/>
      <c r="N12" s="23"/>
      <c r="O12" s="24"/>
      <c r="P12" s="1"/>
      <c r="Q12" s="19">
        <v>46122</v>
      </c>
      <c r="R12" s="8"/>
      <c r="S12" s="23"/>
      <c r="T12" s="20"/>
      <c r="U12" s="1"/>
      <c r="V12" s="46">
        <v>46152</v>
      </c>
      <c r="W12" s="47"/>
      <c r="X12" s="48"/>
      <c r="Y12" s="50"/>
      <c r="Z12" s="1"/>
      <c r="AA12" s="19">
        <v>46183</v>
      </c>
      <c r="AB12" s="8"/>
      <c r="AC12" s="23"/>
      <c r="AD12" s="20"/>
      <c r="AE12" s="1"/>
      <c r="AF12" s="30">
        <v>46213</v>
      </c>
      <c r="AG12" s="4">
        <v>13.6</v>
      </c>
      <c r="AH12" s="82">
        <v>131.44</v>
      </c>
      <c r="AI12" s="78">
        <v>-4.4000000000000004</v>
      </c>
      <c r="AK12" s="32">
        <v>46244</v>
      </c>
      <c r="AL12" s="3"/>
      <c r="AM12" s="33"/>
      <c r="AN12" s="34"/>
      <c r="AP12" s="19">
        <v>46275</v>
      </c>
      <c r="AQ12" s="8"/>
      <c r="AR12" s="23"/>
      <c r="AS12" s="20"/>
      <c r="AT12" s="1"/>
      <c r="AU12" s="46">
        <v>46305</v>
      </c>
      <c r="AV12" s="47"/>
      <c r="AW12" s="48"/>
      <c r="AX12" s="50"/>
      <c r="AY12" s="1"/>
      <c r="AZ12" s="19">
        <v>46336</v>
      </c>
      <c r="BA12" s="8"/>
      <c r="BB12" s="23"/>
      <c r="BC12" s="20"/>
      <c r="BD12" s="1"/>
      <c r="BE12" s="19">
        <v>46366</v>
      </c>
      <c r="BF12" s="8"/>
      <c r="BG12" s="23"/>
      <c r="BH12" s="20"/>
      <c r="BL12" s="86" t="s">
        <v>32</v>
      </c>
      <c r="BM12" s="87" t="s">
        <v>33</v>
      </c>
      <c r="BO12" s="86" t="s">
        <v>32</v>
      </c>
      <c r="BP12" s="87" t="s">
        <v>33</v>
      </c>
    </row>
    <row r="13" spans="1:68" x14ac:dyDescent="0.25">
      <c r="B13" s="39">
        <v>46033</v>
      </c>
      <c r="C13" s="40"/>
      <c r="D13" s="41"/>
      <c r="E13" s="42"/>
      <c r="F13" s="1"/>
      <c r="G13" s="19">
        <v>46064</v>
      </c>
      <c r="H13" s="8"/>
      <c r="I13" s="23"/>
      <c r="J13" s="20"/>
      <c r="K13" s="1"/>
      <c r="L13" s="19">
        <v>46092</v>
      </c>
      <c r="M13" s="8"/>
      <c r="N13" s="23"/>
      <c r="O13" s="20"/>
      <c r="P13" s="1"/>
      <c r="Q13" s="46">
        <v>46123</v>
      </c>
      <c r="R13" s="47"/>
      <c r="S13" s="48"/>
      <c r="T13" s="50"/>
      <c r="U13" s="1"/>
      <c r="V13" s="19">
        <v>46153</v>
      </c>
      <c r="W13" s="8"/>
      <c r="X13" s="23"/>
      <c r="Y13" s="20"/>
      <c r="Z13" s="1"/>
      <c r="AA13" s="19">
        <v>46184</v>
      </c>
      <c r="AB13" s="8"/>
      <c r="AC13" s="23"/>
      <c r="AD13" s="20"/>
      <c r="AE13" s="1"/>
      <c r="AF13" s="53">
        <v>46214</v>
      </c>
      <c r="AG13" s="74">
        <v>28</v>
      </c>
      <c r="AH13" s="55"/>
      <c r="AI13" s="76">
        <v>10</v>
      </c>
      <c r="AK13" s="32">
        <v>46245</v>
      </c>
      <c r="AL13" s="3"/>
      <c r="AM13" s="33"/>
      <c r="AN13" s="34"/>
      <c r="AP13" s="19">
        <v>46276</v>
      </c>
      <c r="AQ13" s="8"/>
      <c r="AR13" s="23"/>
      <c r="AS13" s="20"/>
      <c r="AT13" s="1"/>
      <c r="AU13" s="46">
        <v>46306</v>
      </c>
      <c r="AV13" s="47"/>
      <c r="AW13" s="48"/>
      <c r="AX13" s="50"/>
      <c r="AY13" s="1"/>
      <c r="AZ13" s="65">
        <v>46337</v>
      </c>
      <c r="BA13" s="66"/>
      <c r="BB13" s="67"/>
      <c r="BC13" s="68"/>
      <c r="BD13" s="1"/>
      <c r="BE13" s="19">
        <v>46367</v>
      </c>
      <c r="BF13" s="8"/>
      <c r="BG13" s="23"/>
      <c r="BH13" s="20"/>
      <c r="BL13" s="85"/>
      <c r="BM13" s="85"/>
      <c r="BO13" s="85"/>
      <c r="BP13" s="85"/>
    </row>
    <row r="14" spans="1:68" x14ac:dyDescent="0.25">
      <c r="B14" s="18">
        <v>46034</v>
      </c>
      <c r="C14" s="4"/>
      <c r="D14" s="27"/>
      <c r="E14" s="28"/>
      <c r="F14" s="1"/>
      <c r="G14" s="19">
        <v>46065</v>
      </c>
      <c r="H14" s="8"/>
      <c r="I14" s="23"/>
      <c r="J14" s="20"/>
      <c r="K14" s="1"/>
      <c r="L14" s="19">
        <v>46093</v>
      </c>
      <c r="M14" s="8"/>
      <c r="N14" s="23"/>
      <c r="O14" s="20"/>
      <c r="P14" s="1"/>
      <c r="Q14" s="46">
        <v>46124</v>
      </c>
      <c r="R14" s="47"/>
      <c r="S14" s="48"/>
      <c r="T14" s="50"/>
      <c r="U14" s="1"/>
      <c r="V14" s="19">
        <v>46154</v>
      </c>
      <c r="W14" s="8"/>
      <c r="X14" s="23"/>
      <c r="Y14" s="20"/>
      <c r="Z14" s="1"/>
      <c r="AA14" s="19">
        <v>46185</v>
      </c>
      <c r="AB14" s="8"/>
      <c r="AC14" s="23"/>
      <c r="AD14" s="20"/>
      <c r="AE14" s="1"/>
      <c r="AF14" s="53">
        <v>46215</v>
      </c>
      <c r="AG14" s="79">
        <v>30</v>
      </c>
      <c r="AH14" s="55"/>
      <c r="AI14" s="76">
        <v>12</v>
      </c>
      <c r="AK14" s="32">
        <v>46246</v>
      </c>
      <c r="AL14" s="3"/>
      <c r="AM14" s="33"/>
      <c r="AN14" s="34"/>
      <c r="AP14" s="46">
        <v>46277</v>
      </c>
      <c r="AQ14" s="47"/>
      <c r="AR14" s="48"/>
      <c r="AS14" s="50"/>
      <c r="AT14" s="1"/>
      <c r="AU14" s="19">
        <v>46307</v>
      </c>
      <c r="AV14" s="8"/>
      <c r="AW14" s="23"/>
      <c r="AX14" s="20"/>
      <c r="AY14" s="1"/>
      <c r="AZ14" s="19">
        <v>46338</v>
      </c>
      <c r="BA14" s="8"/>
      <c r="BB14" s="23"/>
      <c r="BC14" s="20"/>
      <c r="BD14" s="1"/>
      <c r="BE14" s="46">
        <v>46368</v>
      </c>
      <c r="BF14" s="47"/>
      <c r="BG14" s="48"/>
      <c r="BH14" s="50"/>
    </row>
    <row r="15" spans="1:68" x14ac:dyDescent="0.25">
      <c r="B15" s="18">
        <v>46035</v>
      </c>
      <c r="C15" s="4"/>
      <c r="D15" s="27"/>
      <c r="E15" s="29"/>
      <c r="F15" s="1"/>
      <c r="G15" s="19">
        <v>46066</v>
      </c>
      <c r="H15" s="8"/>
      <c r="I15" s="23"/>
      <c r="J15" s="20"/>
      <c r="K15" s="1"/>
      <c r="L15" s="19">
        <v>46094</v>
      </c>
      <c r="M15" s="8"/>
      <c r="N15" s="23"/>
      <c r="O15" s="20"/>
      <c r="P15" s="1"/>
      <c r="Q15" s="19">
        <v>46125</v>
      </c>
      <c r="R15" s="8"/>
      <c r="S15" s="23"/>
      <c r="T15" s="20"/>
      <c r="U15" s="1"/>
      <c r="V15" s="19">
        <v>46155</v>
      </c>
      <c r="W15" s="8"/>
      <c r="X15" s="23"/>
      <c r="Y15" s="20"/>
      <c r="Z15" s="1"/>
      <c r="AA15" s="46">
        <v>46186</v>
      </c>
      <c r="AB15" s="47"/>
      <c r="AC15" s="48"/>
      <c r="AD15" s="50"/>
      <c r="AE15" s="1"/>
      <c r="AF15" s="30">
        <v>46216</v>
      </c>
      <c r="AG15" s="4"/>
      <c r="AH15" s="27"/>
      <c r="AI15" s="20"/>
      <c r="AK15" s="32">
        <v>46247</v>
      </c>
      <c r="AL15" s="3"/>
      <c r="AM15" s="33"/>
      <c r="AN15" s="34"/>
      <c r="AP15" s="46">
        <v>46278</v>
      </c>
      <c r="AQ15" s="47"/>
      <c r="AR15" s="48"/>
      <c r="AS15" s="50"/>
      <c r="AT15" s="1"/>
      <c r="AU15" s="19">
        <v>46308</v>
      </c>
      <c r="AV15" s="8"/>
      <c r="AW15" s="23"/>
      <c r="AX15" s="20"/>
      <c r="AY15" s="1"/>
      <c r="AZ15" s="19">
        <v>46339</v>
      </c>
      <c r="BA15" s="8"/>
      <c r="BB15" s="23"/>
      <c r="BC15" s="20"/>
      <c r="BD15" s="1"/>
      <c r="BE15" s="46">
        <v>46369</v>
      </c>
      <c r="BF15" s="47"/>
      <c r="BG15" s="48"/>
      <c r="BH15" s="50"/>
      <c r="BL15" s="84" t="s">
        <v>18</v>
      </c>
      <c r="BM15" s="84"/>
      <c r="BO15" s="84" t="s">
        <v>23</v>
      </c>
      <c r="BP15" s="84"/>
    </row>
    <row r="16" spans="1:68" x14ac:dyDescent="0.25">
      <c r="B16" s="18">
        <v>46036</v>
      </c>
      <c r="C16" s="4"/>
      <c r="D16" s="27"/>
      <c r="E16" s="29"/>
      <c r="F16" s="1"/>
      <c r="G16" s="46">
        <v>46067</v>
      </c>
      <c r="H16" s="47"/>
      <c r="I16" s="48"/>
      <c r="J16" s="50"/>
      <c r="K16" s="1"/>
      <c r="L16" s="46">
        <v>46095</v>
      </c>
      <c r="M16" s="47"/>
      <c r="N16" s="48"/>
      <c r="O16" s="50"/>
      <c r="P16" s="1"/>
      <c r="Q16" s="19">
        <v>46126</v>
      </c>
      <c r="R16" s="8"/>
      <c r="S16" s="23"/>
      <c r="T16" s="20"/>
      <c r="U16" s="1"/>
      <c r="V16" s="19">
        <v>46156</v>
      </c>
      <c r="W16" s="8"/>
      <c r="X16" s="23"/>
      <c r="Y16" s="20"/>
      <c r="Z16" s="1"/>
      <c r="AA16" s="46">
        <v>46187</v>
      </c>
      <c r="AB16" s="47"/>
      <c r="AC16" s="48"/>
      <c r="AD16" s="50"/>
      <c r="AE16" s="1"/>
      <c r="AF16" s="69">
        <v>46217</v>
      </c>
      <c r="AG16" s="70"/>
      <c r="AH16" s="71"/>
      <c r="AI16" s="72"/>
      <c r="AK16" s="32">
        <v>46248</v>
      </c>
      <c r="AL16" s="3"/>
      <c r="AM16" s="33"/>
      <c r="AN16" s="34"/>
      <c r="AP16" s="19">
        <v>46279</v>
      </c>
      <c r="AQ16" s="8"/>
      <c r="AR16" s="23"/>
      <c r="AS16" s="20"/>
      <c r="AT16" s="1"/>
      <c r="AU16" s="19">
        <v>46309</v>
      </c>
      <c r="AV16" s="8"/>
      <c r="AW16" s="23"/>
      <c r="AX16" s="20"/>
      <c r="AY16" s="1"/>
      <c r="AZ16" s="46">
        <v>46340</v>
      </c>
      <c r="BA16" s="47"/>
      <c r="BB16" s="48"/>
      <c r="BC16" s="50"/>
      <c r="BD16" s="1"/>
      <c r="BE16" s="19">
        <v>46370</v>
      </c>
      <c r="BF16" s="8"/>
      <c r="BG16" s="23"/>
      <c r="BH16" s="20"/>
      <c r="BL16" s="86" t="s">
        <v>32</v>
      </c>
      <c r="BM16" s="87" t="s">
        <v>33</v>
      </c>
      <c r="BO16" s="86" t="s">
        <v>32</v>
      </c>
      <c r="BP16" s="87" t="s">
        <v>33</v>
      </c>
    </row>
    <row r="17" spans="2:68" x14ac:dyDescent="0.25">
      <c r="B17" s="18">
        <v>46037</v>
      </c>
      <c r="C17" s="4"/>
      <c r="D17" s="27"/>
      <c r="E17" s="29"/>
      <c r="F17" s="1"/>
      <c r="G17" s="46">
        <v>46068</v>
      </c>
      <c r="H17" s="47"/>
      <c r="I17" s="48"/>
      <c r="J17" s="50"/>
      <c r="K17" s="1"/>
      <c r="L17" s="46">
        <v>46096</v>
      </c>
      <c r="M17" s="47"/>
      <c r="N17" s="48"/>
      <c r="O17" s="50"/>
      <c r="P17" s="1"/>
      <c r="Q17" s="19">
        <v>46127</v>
      </c>
      <c r="R17" s="8"/>
      <c r="S17" s="23"/>
      <c r="T17" s="20"/>
      <c r="U17" s="1"/>
      <c r="V17" s="19">
        <v>46157</v>
      </c>
      <c r="W17" s="8"/>
      <c r="X17" s="23"/>
      <c r="Y17" s="20"/>
      <c r="Z17" s="1"/>
      <c r="AA17" s="19">
        <v>46188</v>
      </c>
      <c r="AB17" s="8"/>
      <c r="AC17" s="23"/>
      <c r="AD17" s="20"/>
      <c r="AE17" s="1"/>
      <c r="AF17" s="30">
        <v>46218</v>
      </c>
      <c r="AG17" s="4"/>
      <c r="AH17" s="27"/>
      <c r="AI17" s="35"/>
      <c r="AK17" s="65">
        <v>46249</v>
      </c>
      <c r="AL17" s="66"/>
      <c r="AM17" s="67"/>
      <c r="AN17" s="68"/>
      <c r="AP17" s="19">
        <v>46280</v>
      </c>
      <c r="AQ17" s="8"/>
      <c r="AR17" s="23"/>
      <c r="AS17" s="20"/>
      <c r="AT17" s="1"/>
      <c r="AU17" s="19">
        <v>46310</v>
      </c>
      <c r="AV17" s="8"/>
      <c r="AW17" s="23"/>
      <c r="AX17" s="20"/>
      <c r="AY17" s="1"/>
      <c r="AZ17" s="46">
        <v>46341</v>
      </c>
      <c r="BA17" s="47"/>
      <c r="BB17" s="48"/>
      <c r="BC17" s="50"/>
      <c r="BD17" s="1"/>
      <c r="BE17" s="19">
        <v>46371</v>
      </c>
      <c r="BF17" s="8"/>
      <c r="BG17" s="23"/>
      <c r="BH17" s="20"/>
      <c r="BL17" s="85"/>
      <c r="BM17" s="85"/>
      <c r="BO17" s="85"/>
      <c r="BP17" s="85"/>
    </row>
    <row r="18" spans="2:68" x14ac:dyDescent="0.25">
      <c r="B18" s="18">
        <v>46038</v>
      </c>
      <c r="C18" s="4"/>
      <c r="D18" s="27"/>
      <c r="E18" s="29"/>
      <c r="F18" s="1"/>
      <c r="G18" s="19">
        <v>46069</v>
      </c>
      <c r="H18" s="8"/>
      <c r="I18" s="23"/>
      <c r="J18" s="20"/>
      <c r="K18" s="1"/>
      <c r="L18" s="19">
        <v>46097</v>
      </c>
      <c r="M18" s="8"/>
      <c r="N18" s="23"/>
      <c r="O18" s="20"/>
      <c r="P18" s="1"/>
      <c r="Q18" s="19">
        <v>46128</v>
      </c>
      <c r="R18" s="8"/>
      <c r="S18" s="23"/>
      <c r="T18" s="20"/>
      <c r="U18" s="1"/>
      <c r="V18" s="46">
        <v>46158</v>
      </c>
      <c r="W18" s="47"/>
      <c r="X18" s="48"/>
      <c r="Y18" s="50"/>
      <c r="Z18" s="1"/>
      <c r="AA18" s="19">
        <v>46189</v>
      </c>
      <c r="AB18" s="8"/>
      <c r="AC18" s="23"/>
      <c r="AD18" s="20"/>
      <c r="AE18" s="1"/>
      <c r="AF18" s="30">
        <v>46219</v>
      </c>
      <c r="AG18" s="4"/>
      <c r="AH18" s="27"/>
      <c r="AI18" s="35"/>
      <c r="AK18" s="46">
        <v>46250</v>
      </c>
      <c r="AL18" s="47"/>
      <c r="AM18" s="48"/>
      <c r="AN18" s="50"/>
      <c r="AP18" s="19">
        <v>46281</v>
      </c>
      <c r="AQ18" s="8"/>
      <c r="AR18" s="23"/>
      <c r="AS18" s="20"/>
      <c r="AT18" s="1"/>
      <c r="AU18" s="19">
        <v>46311</v>
      </c>
      <c r="AV18" s="8"/>
      <c r="AW18" s="23"/>
      <c r="AX18" s="20"/>
      <c r="AY18" s="1"/>
      <c r="AZ18" s="19">
        <v>46342</v>
      </c>
      <c r="BA18" s="8"/>
      <c r="BB18" s="23"/>
      <c r="BC18" s="20"/>
      <c r="BD18" s="1"/>
      <c r="BE18" s="19">
        <v>46372</v>
      </c>
      <c r="BF18" s="8"/>
      <c r="BG18" s="23"/>
      <c r="BH18" s="20"/>
    </row>
    <row r="19" spans="2:68" x14ac:dyDescent="0.25">
      <c r="B19" s="39">
        <v>46039</v>
      </c>
      <c r="C19" s="40"/>
      <c r="D19" s="41"/>
      <c r="E19" s="43"/>
      <c r="F19" s="1"/>
      <c r="G19" s="19">
        <v>46070</v>
      </c>
      <c r="H19" s="8"/>
      <c r="I19" s="23"/>
      <c r="J19" s="20"/>
      <c r="K19" s="1"/>
      <c r="L19" s="19">
        <v>46098</v>
      </c>
      <c r="M19" s="8"/>
      <c r="N19" s="23"/>
      <c r="O19" s="20"/>
      <c r="P19" s="1"/>
      <c r="Q19" s="19">
        <v>46129</v>
      </c>
      <c r="R19" s="8"/>
      <c r="S19" s="23"/>
      <c r="T19" s="20"/>
      <c r="U19" s="1"/>
      <c r="V19" s="57">
        <v>46159</v>
      </c>
      <c r="W19" s="58"/>
      <c r="X19" s="59"/>
      <c r="Y19" s="60"/>
      <c r="Z19" s="1"/>
      <c r="AA19" s="19">
        <v>46190</v>
      </c>
      <c r="AB19" s="8"/>
      <c r="AC19" s="23"/>
      <c r="AD19" s="20"/>
      <c r="AE19" s="1"/>
      <c r="AF19" s="30">
        <v>46220</v>
      </c>
      <c r="AG19" s="4"/>
      <c r="AH19" s="27" t="s">
        <v>31</v>
      </c>
      <c r="AI19" s="20"/>
      <c r="AK19" s="32">
        <v>46251</v>
      </c>
      <c r="AL19" s="3"/>
      <c r="AM19" s="33"/>
      <c r="AN19" s="34"/>
      <c r="AP19" s="19">
        <v>46282</v>
      </c>
      <c r="AQ19" s="8"/>
      <c r="AR19" s="23"/>
      <c r="AS19" s="20"/>
      <c r="AT19" s="1"/>
      <c r="AU19" s="46">
        <v>46312</v>
      </c>
      <c r="AV19" s="47"/>
      <c r="AW19" s="48"/>
      <c r="AX19" s="50"/>
      <c r="AY19" s="1"/>
      <c r="AZ19" s="19">
        <v>46343</v>
      </c>
      <c r="BA19" s="8"/>
      <c r="BB19" s="23"/>
      <c r="BC19" s="20"/>
      <c r="BD19" s="1"/>
      <c r="BE19" s="19">
        <v>46373</v>
      </c>
      <c r="BF19" s="8"/>
      <c r="BG19" s="23"/>
      <c r="BH19" s="20"/>
      <c r="BL19" s="84" t="s">
        <v>19</v>
      </c>
      <c r="BM19" s="84"/>
      <c r="BO19" s="84" t="s">
        <v>24</v>
      </c>
      <c r="BP19" s="84"/>
    </row>
    <row r="20" spans="2:68" x14ac:dyDescent="0.25">
      <c r="B20" s="39">
        <v>46040</v>
      </c>
      <c r="C20" s="40"/>
      <c r="D20" s="41"/>
      <c r="E20" s="43"/>
      <c r="F20" s="1"/>
      <c r="G20" s="19">
        <v>46071</v>
      </c>
      <c r="H20" s="8"/>
      <c r="I20" s="23"/>
      <c r="J20" s="24"/>
      <c r="K20" s="1"/>
      <c r="L20" s="19">
        <v>46099</v>
      </c>
      <c r="M20" s="8"/>
      <c r="N20" s="23"/>
      <c r="O20" s="20"/>
      <c r="P20" s="1"/>
      <c r="Q20" s="46">
        <v>46130</v>
      </c>
      <c r="R20" s="47"/>
      <c r="S20" s="48"/>
      <c r="T20" s="50"/>
      <c r="U20" s="1"/>
      <c r="V20" s="19">
        <v>46160</v>
      </c>
      <c r="W20" s="8"/>
      <c r="X20" s="23"/>
      <c r="Y20" s="20"/>
      <c r="Z20" s="1"/>
      <c r="AA20" s="19">
        <v>46191</v>
      </c>
      <c r="AB20" s="8"/>
      <c r="AC20" s="23"/>
      <c r="AD20" s="20"/>
      <c r="AE20" s="1"/>
      <c r="AF20" s="53">
        <v>46221</v>
      </c>
      <c r="AG20" s="54"/>
      <c r="AH20" s="55"/>
      <c r="AI20" s="56"/>
      <c r="AK20" s="32">
        <v>46252</v>
      </c>
      <c r="AL20" s="3"/>
      <c r="AM20" s="33"/>
      <c r="AN20" s="34"/>
      <c r="AP20" s="19">
        <v>46283</v>
      </c>
      <c r="AQ20" s="8"/>
      <c r="AR20" s="23"/>
      <c r="AS20" s="20"/>
      <c r="AT20" s="1"/>
      <c r="AU20" s="46">
        <v>46313</v>
      </c>
      <c r="AV20" s="47"/>
      <c r="AW20" s="48"/>
      <c r="AX20" s="50"/>
      <c r="AY20" s="1"/>
      <c r="AZ20" s="19">
        <v>46344</v>
      </c>
      <c r="BA20" s="8"/>
      <c r="BB20" s="23"/>
      <c r="BC20" s="20"/>
      <c r="BD20" s="1"/>
      <c r="BE20" s="19">
        <v>46374</v>
      </c>
      <c r="BF20" s="8"/>
      <c r="BG20" s="23"/>
      <c r="BH20" s="20"/>
      <c r="BL20" s="86" t="s">
        <v>32</v>
      </c>
      <c r="BM20" s="87" t="s">
        <v>33</v>
      </c>
      <c r="BO20" s="86" t="s">
        <v>32</v>
      </c>
      <c r="BP20" s="87" t="s">
        <v>33</v>
      </c>
    </row>
    <row r="21" spans="2:68" x14ac:dyDescent="0.25">
      <c r="B21" s="18">
        <v>46041</v>
      </c>
      <c r="C21" s="4"/>
      <c r="D21" s="27"/>
      <c r="E21" s="29"/>
      <c r="F21" s="1"/>
      <c r="G21" s="19">
        <v>46072</v>
      </c>
      <c r="H21" s="8"/>
      <c r="I21" s="23"/>
      <c r="J21" s="20"/>
      <c r="K21" s="1"/>
      <c r="L21" s="19">
        <v>46100</v>
      </c>
      <c r="M21" s="8"/>
      <c r="N21" s="23"/>
      <c r="O21" s="20"/>
      <c r="P21" s="1"/>
      <c r="Q21" s="46">
        <v>46131</v>
      </c>
      <c r="R21" s="47"/>
      <c r="S21" s="48"/>
      <c r="T21" s="50"/>
      <c r="U21" s="1"/>
      <c r="V21" s="19">
        <v>46161</v>
      </c>
      <c r="W21" s="8"/>
      <c r="X21" s="23"/>
      <c r="Y21" s="20"/>
      <c r="Z21" s="1"/>
      <c r="AA21" s="19">
        <v>46192</v>
      </c>
      <c r="AB21" s="8"/>
      <c r="AC21" s="23"/>
      <c r="AD21" s="20"/>
      <c r="AE21" s="1"/>
      <c r="AF21" s="53">
        <v>46222</v>
      </c>
      <c r="AG21" s="54"/>
      <c r="AH21" s="55"/>
      <c r="AI21" s="56"/>
      <c r="AK21" s="32">
        <v>46253</v>
      </c>
      <c r="AL21" s="3"/>
      <c r="AM21" s="33"/>
      <c r="AN21" s="34"/>
      <c r="AP21" s="46">
        <v>46284</v>
      </c>
      <c r="AQ21" s="47"/>
      <c r="AR21" s="48"/>
      <c r="AS21" s="50"/>
      <c r="AT21" s="1"/>
      <c r="AU21" s="19">
        <v>46314</v>
      </c>
      <c r="AV21" s="8"/>
      <c r="AW21" s="23"/>
      <c r="AX21" s="20"/>
      <c r="AY21" s="1"/>
      <c r="AZ21" s="19">
        <v>46345</v>
      </c>
      <c r="BA21" s="8"/>
      <c r="BB21" s="23"/>
      <c r="BC21" s="20"/>
      <c r="BD21" s="1"/>
      <c r="BE21" s="46">
        <v>46375</v>
      </c>
      <c r="BF21" s="47"/>
      <c r="BG21" s="48"/>
      <c r="BH21" s="50"/>
      <c r="BL21" s="85"/>
      <c r="BM21" s="85"/>
      <c r="BO21" s="85"/>
      <c r="BP21" s="85"/>
    </row>
    <row r="22" spans="2:68" x14ac:dyDescent="0.25">
      <c r="B22" s="18">
        <v>46042</v>
      </c>
      <c r="C22" s="4"/>
      <c r="D22" s="27"/>
      <c r="E22" s="29"/>
      <c r="F22" s="1"/>
      <c r="G22" s="19">
        <v>46073</v>
      </c>
      <c r="H22" s="8"/>
      <c r="I22" s="23"/>
      <c r="J22" s="20"/>
      <c r="K22" s="1"/>
      <c r="L22" s="19">
        <v>46101</v>
      </c>
      <c r="M22" s="8"/>
      <c r="N22" s="23"/>
      <c r="O22" s="20"/>
      <c r="P22" s="1"/>
      <c r="Q22" s="19">
        <v>46132</v>
      </c>
      <c r="R22" s="8"/>
      <c r="S22" s="23"/>
      <c r="T22" s="20"/>
      <c r="U22" s="1"/>
      <c r="V22" s="19">
        <v>46162</v>
      </c>
      <c r="W22" s="8"/>
      <c r="X22" s="23"/>
      <c r="Y22" s="20"/>
      <c r="Z22" s="1"/>
      <c r="AA22" s="46">
        <v>46193</v>
      </c>
      <c r="AB22" s="47"/>
      <c r="AC22" s="48"/>
      <c r="AD22" s="50"/>
      <c r="AE22" s="1"/>
      <c r="AF22" s="30">
        <v>46223</v>
      </c>
      <c r="AG22" s="4"/>
      <c r="AH22" s="27"/>
      <c r="AI22" s="20"/>
      <c r="AK22" s="32">
        <v>46254</v>
      </c>
      <c r="AL22" s="3"/>
      <c r="AM22" s="33"/>
      <c r="AN22" s="34"/>
      <c r="AP22" s="46">
        <v>46285</v>
      </c>
      <c r="AQ22" s="47"/>
      <c r="AR22" s="48"/>
      <c r="AS22" s="50"/>
      <c r="AT22" s="1"/>
      <c r="AU22" s="19">
        <v>46315</v>
      </c>
      <c r="AV22" s="8"/>
      <c r="AW22" s="23"/>
      <c r="AX22" s="20"/>
      <c r="AY22" s="1"/>
      <c r="AZ22" s="19">
        <v>46346</v>
      </c>
      <c r="BA22" s="8"/>
      <c r="BB22" s="23"/>
      <c r="BC22" s="20"/>
      <c r="BD22" s="1"/>
      <c r="BE22" s="46">
        <v>46376</v>
      </c>
      <c r="BF22" s="47"/>
      <c r="BG22" s="48"/>
      <c r="BH22" s="50"/>
    </row>
    <row r="23" spans="2:68" x14ac:dyDescent="0.25">
      <c r="B23" s="18">
        <v>46043</v>
      </c>
      <c r="C23" s="4"/>
      <c r="D23" s="27"/>
      <c r="E23" s="29"/>
      <c r="F23" s="1"/>
      <c r="G23" s="46">
        <v>46074</v>
      </c>
      <c r="H23" s="47"/>
      <c r="I23" s="48"/>
      <c r="J23" s="50"/>
      <c r="K23" s="1"/>
      <c r="L23" s="46">
        <v>46102</v>
      </c>
      <c r="M23" s="47"/>
      <c r="N23" s="48"/>
      <c r="O23" s="50"/>
      <c r="P23" s="1"/>
      <c r="Q23" s="19">
        <v>46133</v>
      </c>
      <c r="R23" s="8"/>
      <c r="S23" s="23"/>
      <c r="T23" s="20"/>
      <c r="U23" s="1"/>
      <c r="V23" s="19">
        <v>46163</v>
      </c>
      <c r="W23" s="8"/>
      <c r="X23" s="23"/>
      <c r="Y23" s="20"/>
      <c r="Z23" s="1"/>
      <c r="AA23" s="46">
        <v>46194</v>
      </c>
      <c r="AB23" s="47"/>
      <c r="AC23" s="48"/>
      <c r="AD23" s="50"/>
      <c r="AE23" s="1"/>
      <c r="AF23" s="30">
        <v>46224</v>
      </c>
      <c r="AG23" s="4"/>
      <c r="AH23" s="27"/>
      <c r="AI23" s="20"/>
      <c r="AK23" s="32">
        <v>46255</v>
      </c>
      <c r="AL23" s="3"/>
      <c r="AM23" s="33"/>
      <c r="AN23" s="34"/>
      <c r="AP23" s="19">
        <v>46286</v>
      </c>
      <c r="AQ23" s="8"/>
      <c r="AR23" s="23"/>
      <c r="AS23" s="20"/>
      <c r="AT23" s="1"/>
      <c r="AU23" s="19">
        <v>46316</v>
      </c>
      <c r="AV23" s="8"/>
      <c r="AW23" s="23"/>
      <c r="AX23" s="20"/>
      <c r="AY23" s="1"/>
      <c r="AZ23" s="46">
        <v>46347</v>
      </c>
      <c r="BA23" s="47"/>
      <c r="BB23" s="48"/>
      <c r="BC23" s="50"/>
      <c r="BD23" s="1"/>
      <c r="BE23" s="19">
        <v>46377</v>
      </c>
      <c r="BF23" s="8"/>
      <c r="BG23" s="23"/>
      <c r="BH23" s="20"/>
      <c r="BL23" s="84" t="s">
        <v>20</v>
      </c>
      <c r="BM23" s="84"/>
      <c r="BO23" s="84" t="s">
        <v>25</v>
      </c>
      <c r="BP23" s="84"/>
    </row>
    <row r="24" spans="2:68" x14ac:dyDescent="0.25">
      <c r="B24" s="18">
        <v>46044</v>
      </c>
      <c r="C24" s="4"/>
      <c r="D24" s="27"/>
      <c r="E24" s="29"/>
      <c r="F24" s="1"/>
      <c r="G24" s="46">
        <v>46075</v>
      </c>
      <c r="H24" s="47"/>
      <c r="I24" s="48"/>
      <c r="J24" s="50"/>
      <c r="K24" s="1"/>
      <c r="L24" s="46">
        <v>46103</v>
      </c>
      <c r="M24" s="47"/>
      <c r="N24" s="48"/>
      <c r="O24" s="50"/>
      <c r="P24" s="1"/>
      <c r="Q24" s="19">
        <v>46134</v>
      </c>
      <c r="R24" s="8"/>
      <c r="S24" s="23"/>
      <c r="T24" s="20"/>
      <c r="U24" s="1"/>
      <c r="V24" s="19">
        <v>46164</v>
      </c>
      <c r="W24" s="8"/>
      <c r="X24" s="23"/>
      <c r="Y24" s="20"/>
      <c r="Z24" s="1"/>
      <c r="AA24" s="19">
        <v>46195</v>
      </c>
      <c r="AB24" s="8"/>
      <c r="AC24" s="23"/>
      <c r="AD24" s="20"/>
      <c r="AE24" s="1"/>
      <c r="AF24" s="30">
        <v>46225</v>
      </c>
      <c r="AG24" s="4"/>
      <c r="AH24" s="27"/>
      <c r="AI24" s="20"/>
      <c r="AK24" s="46">
        <v>46256</v>
      </c>
      <c r="AL24" s="47"/>
      <c r="AM24" s="48"/>
      <c r="AN24" s="50"/>
      <c r="AP24" s="19">
        <v>46287</v>
      </c>
      <c r="AQ24" s="8"/>
      <c r="AR24" s="23"/>
      <c r="AS24" s="20"/>
      <c r="AT24" s="1"/>
      <c r="AU24" s="19">
        <v>46317</v>
      </c>
      <c r="AV24" s="8"/>
      <c r="AW24" s="23"/>
      <c r="AX24" s="20"/>
      <c r="AY24" s="1"/>
      <c r="AZ24" s="46">
        <v>46348</v>
      </c>
      <c r="BA24" s="47"/>
      <c r="BB24" s="48"/>
      <c r="BC24" s="50"/>
      <c r="BD24" s="1"/>
      <c r="BE24" s="19">
        <v>46378</v>
      </c>
      <c r="BF24" s="8"/>
      <c r="BG24" s="23"/>
      <c r="BH24" s="20"/>
      <c r="BL24" s="86" t="s">
        <v>32</v>
      </c>
      <c r="BM24" s="87" t="s">
        <v>33</v>
      </c>
      <c r="BO24" s="86" t="s">
        <v>32</v>
      </c>
      <c r="BP24" s="87" t="s">
        <v>33</v>
      </c>
    </row>
    <row r="25" spans="2:68" x14ac:dyDescent="0.25">
      <c r="B25" s="18">
        <v>46045</v>
      </c>
      <c r="C25" s="4"/>
      <c r="D25" s="27"/>
      <c r="E25" s="29"/>
      <c r="F25" s="1"/>
      <c r="G25" s="19">
        <v>46076</v>
      </c>
      <c r="H25" s="8"/>
      <c r="I25" s="23"/>
      <c r="J25" s="20"/>
      <c r="K25" s="1"/>
      <c r="L25" s="19">
        <v>46104</v>
      </c>
      <c r="M25" s="8"/>
      <c r="N25" s="23"/>
      <c r="O25" s="20"/>
      <c r="P25" s="1"/>
      <c r="Q25" s="19">
        <v>46135</v>
      </c>
      <c r="R25" s="8"/>
      <c r="S25" s="23"/>
      <c r="T25" s="20"/>
      <c r="U25" s="1"/>
      <c r="V25" s="46">
        <v>46165</v>
      </c>
      <c r="W25" s="47"/>
      <c r="X25" s="48"/>
      <c r="Y25" s="50"/>
      <c r="Z25" s="1"/>
      <c r="AA25" s="19">
        <v>46196</v>
      </c>
      <c r="AB25" s="8"/>
      <c r="AC25" s="23"/>
      <c r="AD25" s="20"/>
      <c r="AE25" s="1"/>
      <c r="AF25" s="30">
        <v>46226</v>
      </c>
      <c r="AG25" s="4"/>
      <c r="AH25" s="27"/>
      <c r="AI25" s="20"/>
      <c r="AK25" s="46">
        <v>46257</v>
      </c>
      <c r="AL25" s="47"/>
      <c r="AM25" s="48"/>
      <c r="AN25" s="50"/>
      <c r="AP25" s="19">
        <v>46288</v>
      </c>
      <c r="AQ25" s="8"/>
      <c r="AR25" s="23"/>
      <c r="AS25" s="20"/>
      <c r="AT25" s="1"/>
      <c r="AU25" s="19">
        <v>46318</v>
      </c>
      <c r="AV25" s="8"/>
      <c r="AW25" s="23"/>
      <c r="AX25" s="20"/>
      <c r="AY25" s="1"/>
      <c r="AZ25" s="19">
        <v>46349</v>
      </c>
      <c r="BA25" s="8"/>
      <c r="BB25" s="23"/>
      <c r="BC25" s="20"/>
      <c r="BD25" s="1"/>
      <c r="BE25" s="19">
        <v>46379</v>
      </c>
      <c r="BF25" s="8"/>
      <c r="BG25" s="23"/>
      <c r="BH25" s="20"/>
      <c r="BL25" s="85"/>
      <c r="BM25" s="85"/>
      <c r="BO25" s="85"/>
      <c r="BP25" s="85"/>
    </row>
    <row r="26" spans="2:68" x14ac:dyDescent="0.25">
      <c r="B26" s="39">
        <v>46046</v>
      </c>
      <c r="C26" s="40"/>
      <c r="D26" s="41"/>
      <c r="E26" s="43"/>
      <c r="F26" s="1"/>
      <c r="G26" s="19">
        <v>46077</v>
      </c>
      <c r="H26" s="8"/>
      <c r="I26" s="23"/>
      <c r="J26" s="20"/>
      <c r="K26" s="1"/>
      <c r="L26" s="19">
        <v>46105</v>
      </c>
      <c r="M26" s="8"/>
      <c r="N26" s="23"/>
      <c r="O26" s="20"/>
      <c r="P26" s="1"/>
      <c r="Q26" s="19">
        <v>46136</v>
      </c>
      <c r="R26" s="8"/>
      <c r="S26" s="23"/>
      <c r="T26" s="20"/>
      <c r="U26" s="1"/>
      <c r="V26" s="46">
        <v>46166</v>
      </c>
      <c r="W26" s="47"/>
      <c r="X26" s="48"/>
      <c r="Y26" s="50"/>
      <c r="Z26" s="1"/>
      <c r="AA26" s="19">
        <v>46197</v>
      </c>
      <c r="AB26" s="8"/>
      <c r="AC26" s="23"/>
      <c r="AD26" s="20"/>
      <c r="AE26" s="1"/>
      <c r="AF26" s="30">
        <v>46227</v>
      </c>
      <c r="AG26" s="4"/>
      <c r="AH26" s="27" t="s">
        <v>31</v>
      </c>
      <c r="AI26" s="20"/>
      <c r="AK26" s="32">
        <v>46258</v>
      </c>
      <c r="AL26" s="3"/>
      <c r="AM26" s="33"/>
      <c r="AN26" s="34"/>
      <c r="AP26" s="19">
        <v>46289</v>
      </c>
      <c r="AQ26" s="8"/>
      <c r="AR26" s="23"/>
      <c r="AS26" s="20"/>
      <c r="AT26" s="1"/>
      <c r="AU26" s="46">
        <v>46319</v>
      </c>
      <c r="AV26" s="47"/>
      <c r="AW26" s="48"/>
      <c r="AX26" s="50"/>
      <c r="AY26" s="1"/>
      <c r="AZ26" s="19">
        <v>46350</v>
      </c>
      <c r="BA26" s="8"/>
      <c r="BB26" s="23"/>
      <c r="BC26" s="20"/>
      <c r="BD26" s="1"/>
      <c r="BE26" s="19">
        <v>46380</v>
      </c>
      <c r="BF26" s="8"/>
      <c r="BG26" s="23"/>
      <c r="BH26" s="20"/>
    </row>
    <row r="27" spans="2:68" x14ac:dyDescent="0.25">
      <c r="B27" s="39">
        <v>46047</v>
      </c>
      <c r="C27" s="40"/>
      <c r="D27" s="41"/>
      <c r="E27" s="43"/>
      <c r="F27" s="1"/>
      <c r="G27" s="19">
        <v>46078</v>
      </c>
      <c r="H27" s="8"/>
      <c r="I27" s="23"/>
      <c r="J27" s="20"/>
      <c r="K27" s="1"/>
      <c r="L27" s="19">
        <v>46106</v>
      </c>
      <c r="M27" s="8"/>
      <c r="N27" s="23"/>
      <c r="O27" s="20"/>
      <c r="P27" s="1"/>
      <c r="Q27" s="46">
        <v>46137</v>
      </c>
      <c r="R27" s="47"/>
      <c r="S27" s="48"/>
      <c r="T27" s="50"/>
      <c r="U27" s="1"/>
      <c r="V27" s="19">
        <v>46167</v>
      </c>
      <c r="W27" s="8"/>
      <c r="X27" s="23"/>
      <c r="Y27" s="20"/>
      <c r="Z27" s="1"/>
      <c r="AA27" s="19">
        <v>46198</v>
      </c>
      <c r="AB27" s="8"/>
      <c r="AC27" s="23"/>
      <c r="AD27" s="20"/>
      <c r="AE27" s="1"/>
      <c r="AF27" s="53">
        <v>46228</v>
      </c>
      <c r="AG27" s="54"/>
      <c r="AH27" s="55"/>
      <c r="AI27" s="56"/>
      <c r="AK27" s="32">
        <v>46259</v>
      </c>
      <c r="AL27" s="3"/>
      <c r="AM27" s="33"/>
      <c r="AN27" s="34"/>
      <c r="AP27" s="19">
        <v>46290</v>
      </c>
      <c r="AQ27" s="8"/>
      <c r="AR27" s="23"/>
      <c r="AS27" s="20"/>
      <c r="AT27" s="1"/>
      <c r="AU27" s="46">
        <v>46320</v>
      </c>
      <c r="AV27" s="47"/>
      <c r="AW27" s="48"/>
      <c r="AX27" s="50"/>
      <c r="AY27" s="1"/>
      <c r="AZ27" s="19">
        <v>46351</v>
      </c>
      <c r="BA27" s="8"/>
      <c r="BB27" s="23"/>
      <c r="BC27" s="20"/>
      <c r="BD27" s="1"/>
      <c r="BE27" s="65">
        <v>46381</v>
      </c>
      <c r="BF27" s="66"/>
      <c r="BG27" s="67"/>
      <c r="BH27" s="68"/>
    </row>
    <row r="28" spans="2:68" x14ac:dyDescent="0.25">
      <c r="B28" s="18">
        <v>46048</v>
      </c>
      <c r="C28" s="4"/>
      <c r="D28" s="27"/>
      <c r="E28" s="29"/>
      <c r="F28" s="1"/>
      <c r="G28" s="19">
        <v>46079</v>
      </c>
      <c r="H28" s="8"/>
      <c r="I28" s="23"/>
      <c r="J28" s="20"/>
      <c r="K28" s="1"/>
      <c r="L28" s="19">
        <v>46107</v>
      </c>
      <c r="M28" s="8"/>
      <c r="N28" s="23"/>
      <c r="O28" s="20"/>
      <c r="P28" s="1"/>
      <c r="Q28" s="46">
        <v>46138</v>
      </c>
      <c r="R28" s="47"/>
      <c r="S28" s="48"/>
      <c r="T28" s="50"/>
      <c r="U28" s="1"/>
      <c r="V28" s="19">
        <v>46168</v>
      </c>
      <c r="W28" s="8"/>
      <c r="X28" s="23"/>
      <c r="Y28" s="20"/>
      <c r="Z28" s="1"/>
      <c r="AA28" s="19">
        <v>46199</v>
      </c>
      <c r="AB28" s="8"/>
      <c r="AC28" s="23"/>
      <c r="AD28" s="20"/>
      <c r="AE28" s="1"/>
      <c r="AF28" s="53">
        <v>46229</v>
      </c>
      <c r="AG28" s="54"/>
      <c r="AH28" s="55"/>
      <c r="AI28" s="56"/>
      <c r="AK28" s="32">
        <v>46260</v>
      </c>
      <c r="AL28" s="3"/>
      <c r="AM28" s="33"/>
      <c r="AN28" s="34"/>
      <c r="AP28" s="46">
        <v>46291</v>
      </c>
      <c r="AQ28" s="47"/>
      <c r="AR28" s="48"/>
      <c r="AS28" s="50"/>
      <c r="AT28" s="1"/>
      <c r="AU28" s="19">
        <v>46321</v>
      </c>
      <c r="AV28" s="8"/>
      <c r="AW28" s="23"/>
      <c r="AX28" s="20"/>
      <c r="AY28" s="1"/>
      <c r="AZ28" s="19">
        <v>46352</v>
      </c>
      <c r="BA28" s="8"/>
      <c r="BB28" s="23"/>
      <c r="BC28" s="20"/>
      <c r="BD28" s="1"/>
      <c r="BE28" s="46">
        <v>46382</v>
      </c>
      <c r="BF28" s="47"/>
      <c r="BG28" s="48"/>
      <c r="BH28" s="50"/>
    </row>
    <row r="29" spans="2:68" x14ac:dyDescent="0.25">
      <c r="B29" s="18">
        <v>46049</v>
      </c>
      <c r="C29" s="4"/>
      <c r="D29" s="27"/>
      <c r="E29" s="29"/>
      <c r="F29" s="1"/>
      <c r="G29" s="19">
        <v>46080</v>
      </c>
      <c r="H29" s="8"/>
      <c r="I29" s="23"/>
      <c r="J29" s="20"/>
      <c r="K29" s="1"/>
      <c r="L29" s="19">
        <v>46108</v>
      </c>
      <c r="M29" s="8"/>
      <c r="N29" s="23"/>
      <c r="O29" s="20"/>
      <c r="P29" s="1"/>
      <c r="Q29" s="19">
        <v>46139</v>
      </c>
      <c r="R29" s="8"/>
      <c r="S29" s="23"/>
      <c r="T29" s="20"/>
      <c r="U29" s="1"/>
      <c r="V29" s="19">
        <v>46169</v>
      </c>
      <c r="W29" s="8"/>
      <c r="X29" s="23"/>
      <c r="Y29" s="20"/>
      <c r="Z29" s="1"/>
      <c r="AA29" s="46">
        <v>46200</v>
      </c>
      <c r="AB29" s="47"/>
      <c r="AC29" s="48"/>
      <c r="AD29" s="50"/>
      <c r="AE29" s="1"/>
      <c r="AF29" s="30">
        <v>46230</v>
      </c>
      <c r="AG29" s="4"/>
      <c r="AH29" s="27"/>
      <c r="AI29" s="20"/>
      <c r="AK29" s="32">
        <v>46261</v>
      </c>
      <c r="AL29" s="3"/>
      <c r="AM29" s="33"/>
      <c r="AN29" s="34"/>
      <c r="AP29" s="46">
        <v>46292</v>
      </c>
      <c r="AQ29" s="47"/>
      <c r="AR29" s="48"/>
      <c r="AS29" s="50"/>
      <c r="AT29" s="1"/>
      <c r="AU29" s="19">
        <v>46322</v>
      </c>
      <c r="AV29" s="8"/>
      <c r="AW29" s="23"/>
      <c r="AX29" s="20"/>
      <c r="AY29" s="1"/>
      <c r="AZ29" s="19">
        <v>46353</v>
      </c>
      <c r="BA29" s="8"/>
      <c r="BB29" s="23"/>
      <c r="BC29" s="20"/>
      <c r="BD29" s="1"/>
      <c r="BE29" s="46">
        <v>46383</v>
      </c>
      <c r="BF29" s="47"/>
      <c r="BG29" s="48"/>
      <c r="BH29" s="50"/>
    </row>
    <row r="30" spans="2:68" x14ac:dyDescent="0.25">
      <c r="B30" s="18">
        <v>46050</v>
      </c>
      <c r="C30" s="4"/>
      <c r="D30" s="27"/>
      <c r="E30" s="29"/>
      <c r="F30" s="1"/>
      <c r="G30" s="46">
        <v>46081</v>
      </c>
      <c r="H30" s="47"/>
      <c r="I30" s="48"/>
      <c r="J30" s="50"/>
      <c r="K30" s="1"/>
      <c r="L30" s="46">
        <v>46109</v>
      </c>
      <c r="M30" s="47"/>
      <c r="N30" s="48"/>
      <c r="O30" s="50"/>
      <c r="P30" s="1"/>
      <c r="Q30" s="19">
        <v>46140</v>
      </c>
      <c r="R30" s="8"/>
      <c r="S30" s="23"/>
      <c r="T30" s="20"/>
      <c r="U30" s="1"/>
      <c r="V30" s="19">
        <v>46170</v>
      </c>
      <c r="W30" s="8"/>
      <c r="X30" s="23"/>
      <c r="Y30" s="20"/>
      <c r="Z30" s="1"/>
      <c r="AA30" s="46">
        <v>46201</v>
      </c>
      <c r="AB30" s="47"/>
      <c r="AC30" s="48"/>
      <c r="AD30" s="50"/>
      <c r="AE30" s="1"/>
      <c r="AF30" s="30">
        <v>46231</v>
      </c>
      <c r="AG30" s="4"/>
      <c r="AH30" s="27"/>
      <c r="AI30" s="20"/>
      <c r="AK30" s="32">
        <v>46262</v>
      </c>
      <c r="AL30" s="3"/>
      <c r="AM30" s="33"/>
      <c r="AN30" s="34"/>
      <c r="AP30" s="19">
        <v>46293</v>
      </c>
      <c r="AQ30" s="8"/>
      <c r="AR30" s="23"/>
      <c r="AS30" s="20"/>
      <c r="AT30" s="1"/>
      <c r="AU30" s="19">
        <v>46323</v>
      </c>
      <c r="AV30" s="8"/>
      <c r="AW30" s="23"/>
      <c r="AX30" s="20"/>
      <c r="AY30" s="1"/>
      <c r="AZ30" s="46">
        <v>46354</v>
      </c>
      <c r="BA30" s="47"/>
      <c r="BB30" s="48"/>
      <c r="BC30" s="50"/>
      <c r="BD30" s="1"/>
      <c r="BE30" s="19">
        <v>46384</v>
      </c>
      <c r="BF30" s="8"/>
      <c r="BG30" s="23"/>
      <c r="BH30" s="20"/>
    </row>
    <row r="31" spans="2:68" x14ac:dyDescent="0.25">
      <c r="B31" s="18">
        <v>46051</v>
      </c>
      <c r="C31" s="4"/>
      <c r="D31" s="27"/>
      <c r="E31" s="29"/>
      <c r="F31" s="1"/>
      <c r="G31" s="19"/>
      <c r="H31" s="8"/>
      <c r="I31" s="23"/>
      <c r="J31" s="24"/>
      <c r="K31" s="1"/>
      <c r="L31" s="57">
        <v>46110</v>
      </c>
      <c r="M31" s="58"/>
      <c r="N31" s="59"/>
      <c r="O31" s="60"/>
      <c r="P31" s="1"/>
      <c r="Q31" s="19">
        <v>46141</v>
      </c>
      <c r="R31" s="8"/>
      <c r="S31" s="23"/>
      <c r="T31" s="20"/>
      <c r="U31" s="1"/>
      <c r="V31" s="19">
        <v>46171</v>
      </c>
      <c r="W31" s="8"/>
      <c r="X31" s="23"/>
      <c r="Y31" s="20"/>
      <c r="Z31" s="1"/>
      <c r="AA31" s="19">
        <v>46202</v>
      </c>
      <c r="AB31" s="8"/>
      <c r="AC31" s="23"/>
      <c r="AD31" s="20"/>
      <c r="AE31" s="1"/>
      <c r="AF31" s="30">
        <v>46232</v>
      </c>
      <c r="AG31" s="4"/>
      <c r="AH31" s="27"/>
      <c r="AI31" s="20"/>
      <c r="AK31" s="46">
        <v>46263</v>
      </c>
      <c r="AL31" s="47"/>
      <c r="AM31" s="48"/>
      <c r="AN31" s="50"/>
      <c r="AP31" s="19">
        <v>46294</v>
      </c>
      <c r="AQ31" s="8"/>
      <c r="AR31" s="23"/>
      <c r="AS31" s="20"/>
      <c r="AT31" s="1"/>
      <c r="AU31" s="19">
        <v>46324</v>
      </c>
      <c r="AV31" s="8"/>
      <c r="AW31" s="23"/>
      <c r="AX31" s="20"/>
      <c r="AY31" s="1"/>
      <c r="AZ31" s="46">
        <v>46355</v>
      </c>
      <c r="BA31" s="47"/>
      <c r="BB31" s="48"/>
      <c r="BC31" s="50"/>
      <c r="BD31" s="1"/>
      <c r="BE31" s="19">
        <v>46385</v>
      </c>
      <c r="BF31" s="8"/>
      <c r="BG31" s="23"/>
      <c r="BH31" s="20"/>
    </row>
    <row r="32" spans="2:68" x14ac:dyDescent="0.25">
      <c r="B32" s="18">
        <v>46052</v>
      </c>
      <c r="C32" s="4"/>
      <c r="D32" s="27"/>
      <c r="E32" s="29"/>
      <c r="F32" s="1"/>
      <c r="G32" s="19"/>
      <c r="H32" s="8"/>
      <c r="I32" s="23"/>
      <c r="J32" s="24"/>
      <c r="K32" s="1"/>
      <c r="L32" s="19">
        <v>46111</v>
      </c>
      <c r="M32" s="8"/>
      <c r="N32" s="23"/>
      <c r="O32" s="20"/>
      <c r="P32" s="1"/>
      <c r="Q32" s="19">
        <v>46142</v>
      </c>
      <c r="R32" s="8"/>
      <c r="S32" s="23"/>
      <c r="T32" s="20"/>
      <c r="U32" s="1"/>
      <c r="V32" s="46">
        <v>46172</v>
      </c>
      <c r="W32" s="47"/>
      <c r="X32" s="48"/>
      <c r="Y32" s="50"/>
      <c r="Z32" s="1"/>
      <c r="AA32" s="19">
        <v>46203</v>
      </c>
      <c r="AB32" s="8"/>
      <c r="AC32" s="23"/>
      <c r="AD32" s="20"/>
      <c r="AE32" s="1"/>
      <c r="AF32" s="30">
        <v>46233</v>
      </c>
      <c r="AG32" s="4"/>
      <c r="AH32" s="27"/>
      <c r="AI32" s="20"/>
      <c r="AK32" s="46">
        <v>46264</v>
      </c>
      <c r="AL32" s="47"/>
      <c r="AM32" s="48"/>
      <c r="AN32" s="50"/>
      <c r="AP32" s="19">
        <v>46295</v>
      </c>
      <c r="AQ32" s="8"/>
      <c r="AR32" s="23"/>
      <c r="AS32" s="20"/>
      <c r="AT32" s="1"/>
      <c r="AU32" s="19">
        <v>46325</v>
      </c>
      <c r="AV32" s="8"/>
      <c r="AW32" s="23"/>
      <c r="AX32" s="20"/>
      <c r="AY32" s="1"/>
      <c r="AZ32" s="19">
        <v>46356</v>
      </c>
      <c r="BA32" s="8"/>
      <c r="BB32" s="23"/>
      <c r="BC32" s="20"/>
      <c r="BD32" s="1"/>
      <c r="BE32" s="19">
        <v>46386</v>
      </c>
      <c r="BF32" s="8"/>
      <c r="BG32" s="23"/>
      <c r="BH32" s="20"/>
    </row>
    <row r="33" spans="2:60" x14ac:dyDescent="0.25">
      <c r="B33" s="39">
        <v>46053</v>
      </c>
      <c r="C33" s="44"/>
      <c r="D33" s="45"/>
      <c r="E33" s="43"/>
      <c r="F33" s="1"/>
      <c r="G33" s="19"/>
      <c r="H33" s="25"/>
      <c r="I33" s="26"/>
      <c r="J33" s="24"/>
      <c r="K33" s="1"/>
      <c r="L33" s="19">
        <v>46112</v>
      </c>
      <c r="M33" s="25"/>
      <c r="N33" s="26"/>
      <c r="O33" s="20"/>
      <c r="P33" s="1"/>
      <c r="Q33" s="19"/>
      <c r="R33" s="25"/>
      <c r="S33" s="26"/>
      <c r="T33" s="24"/>
      <c r="U33" s="1"/>
      <c r="V33" s="46">
        <v>46173</v>
      </c>
      <c r="W33" s="51"/>
      <c r="X33" s="52"/>
      <c r="Y33" s="50"/>
      <c r="Z33" s="1"/>
      <c r="AA33" s="19"/>
      <c r="AB33" s="25"/>
      <c r="AC33" s="26"/>
      <c r="AD33" s="24"/>
      <c r="AE33" s="1"/>
      <c r="AF33" s="30">
        <v>46234</v>
      </c>
      <c r="AG33" s="31"/>
      <c r="AH33" s="27" t="s">
        <v>31</v>
      </c>
      <c r="AI33" s="20"/>
      <c r="AK33" s="32">
        <v>46265</v>
      </c>
      <c r="AL33" s="36"/>
      <c r="AM33" s="37"/>
      <c r="AN33" s="34"/>
      <c r="AP33" s="22"/>
      <c r="AQ33" s="25"/>
      <c r="AR33" s="26"/>
      <c r="AS33" s="20"/>
      <c r="AT33" s="1"/>
      <c r="AU33" s="46">
        <v>46326</v>
      </c>
      <c r="AV33" s="51"/>
      <c r="AW33" s="52"/>
      <c r="AX33" s="50"/>
      <c r="AY33" s="1"/>
      <c r="AZ33" s="22"/>
      <c r="BA33" s="25"/>
      <c r="BB33" s="26"/>
      <c r="BC33" s="20"/>
      <c r="BD33" s="1"/>
      <c r="BE33" s="19">
        <v>46387</v>
      </c>
      <c r="BF33" s="25"/>
      <c r="BG33" s="26"/>
      <c r="BH33" s="20"/>
    </row>
    <row r="34" spans="2:60" x14ac:dyDescent="0.25">
      <c r="B34" s="9" t="s">
        <v>27</v>
      </c>
      <c r="C34" s="9">
        <f>SUM(C3:C33)</f>
        <v>0</v>
      </c>
      <c r="D34" s="17">
        <f>SUM(D3:D33)</f>
        <v>0</v>
      </c>
      <c r="E34" s="16">
        <f>SUM(E3:E33)</f>
        <v>0</v>
      </c>
      <c r="G34" s="9" t="s">
        <v>27</v>
      </c>
      <c r="H34" s="9">
        <f>SUM(H3:H33)</f>
        <v>0</v>
      </c>
      <c r="I34" s="9">
        <f>SUM(I3:I33)</f>
        <v>0</v>
      </c>
      <c r="J34" s="10">
        <f>SUM(J3:J33)</f>
        <v>0</v>
      </c>
      <c r="L34" s="9" t="s">
        <v>27</v>
      </c>
      <c r="M34" s="9">
        <f>SUM(M3:M33)</f>
        <v>0</v>
      </c>
      <c r="N34" s="9">
        <f>SUM(N3:N33)</f>
        <v>0</v>
      </c>
      <c r="O34" s="10">
        <f>SUM(O3:O33)</f>
        <v>0</v>
      </c>
      <c r="Q34" s="9" t="s">
        <v>27</v>
      </c>
      <c r="R34" s="9">
        <f>SUM(R3:R33)</f>
        <v>0</v>
      </c>
      <c r="S34" s="9">
        <f>SUM(S3:S33)</f>
        <v>0</v>
      </c>
      <c r="T34" s="10">
        <f>SUM(T3:T33)</f>
        <v>0</v>
      </c>
      <c r="V34" s="9" t="s">
        <v>27</v>
      </c>
      <c r="W34" s="9">
        <f>SUM(W3:W33)</f>
        <v>0</v>
      </c>
      <c r="X34" s="9">
        <f>SUM(X3:X33)</f>
        <v>0</v>
      </c>
      <c r="Y34" s="10">
        <f>SUM(Y3:Y33)</f>
        <v>0</v>
      </c>
      <c r="AA34" s="9" t="s">
        <v>27</v>
      </c>
      <c r="AB34" s="9">
        <f>SUM(AB3:AB33)</f>
        <v>0</v>
      </c>
      <c r="AC34" s="9">
        <f>SUM(AC3:AC33)</f>
        <v>0</v>
      </c>
      <c r="AD34" s="10">
        <f>SUM(AD3:AD33)</f>
        <v>0</v>
      </c>
      <c r="AF34" s="9" t="s">
        <v>27</v>
      </c>
      <c r="AG34" s="9">
        <f>SUM(AG3:AG33)</f>
        <v>286.39999999999998</v>
      </c>
      <c r="AH34" s="9">
        <f>SUM(AH3:AH33)</f>
        <v>350.53999999999996</v>
      </c>
      <c r="AI34" s="10">
        <f>SUM(AI3:AI33)</f>
        <v>70.400000000000006</v>
      </c>
      <c r="AK34" s="38" t="s">
        <v>27</v>
      </c>
      <c r="AL34" s="38">
        <f>SUM(AL3:AL33)</f>
        <v>0</v>
      </c>
      <c r="AM34" s="38">
        <f>SUM(AM3:AM33)</f>
        <v>0</v>
      </c>
      <c r="AN34" s="38">
        <f>SUM(AN3:AN33)</f>
        <v>0</v>
      </c>
      <c r="AP34" s="9" t="s">
        <v>27</v>
      </c>
      <c r="AQ34" s="9">
        <f>SUM(AQ3:AQ33)</f>
        <v>0</v>
      </c>
      <c r="AR34" s="9">
        <f>SUM(AR3:AR33)</f>
        <v>0</v>
      </c>
      <c r="AS34" s="10">
        <f>SUM(AS3:AS33)</f>
        <v>0</v>
      </c>
      <c r="AU34" s="9" t="s">
        <v>27</v>
      </c>
      <c r="AV34" s="9">
        <f>SUM(AV3:AV33)</f>
        <v>0</v>
      </c>
      <c r="AW34" s="9">
        <f>SUM(AW3:AW33)</f>
        <v>0</v>
      </c>
      <c r="AX34" s="10">
        <f>SUM(AX3:AX33)</f>
        <v>0</v>
      </c>
      <c r="AZ34" s="9" t="s">
        <v>27</v>
      </c>
      <c r="BA34" s="9">
        <f>SUM(BA3:BA33)</f>
        <v>0</v>
      </c>
      <c r="BB34" s="9">
        <f>SUM(BB3:BB33)</f>
        <v>0</v>
      </c>
      <c r="BC34" s="10">
        <f>SUM(BC3:BC33)</f>
        <v>0</v>
      </c>
      <c r="BE34" s="9" t="s">
        <v>27</v>
      </c>
      <c r="BF34" s="9">
        <f>SUM(BF3:BF33)</f>
        <v>0</v>
      </c>
      <c r="BG34" s="9">
        <f>SUM(BG3:BG33)</f>
        <v>0</v>
      </c>
      <c r="BH34" s="10">
        <f>SUM(BH3:BH33)</f>
        <v>0</v>
      </c>
    </row>
  </sheetData>
  <mergeCells count="24">
    <mergeCell ref="BL23:BM23"/>
    <mergeCell ref="BO3:BP3"/>
    <mergeCell ref="BO7:BP7"/>
    <mergeCell ref="BO11:BP11"/>
    <mergeCell ref="BO15:BP15"/>
    <mergeCell ref="BO19:BP19"/>
    <mergeCell ref="BO23:BP23"/>
    <mergeCell ref="BL3:BM3"/>
    <mergeCell ref="BL7:BM7"/>
    <mergeCell ref="BL11:BM11"/>
    <mergeCell ref="BL15:BM15"/>
    <mergeCell ref="BL19:BM19"/>
    <mergeCell ref="BE1:BH1"/>
    <mergeCell ref="AF1:AI1"/>
    <mergeCell ref="AK1:AN1"/>
    <mergeCell ref="AP1:AS1"/>
    <mergeCell ref="AU1:AX1"/>
    <mergeCell ref="AZ1:BC1"/>
    <mergeCell ref="AA1:AD1"/>
    <mergeCell ref="B1:E1"/>
    <mergeCell ref="G1:J1"/>
    <mergeCell ref="L1:O1"/>
    <mergeCell ref="Q1:T1"/>
    <mergeCell ref="V1:Y1"/>
  </mergeCells>
  <phoneticPr fontId="10" type="noConversion"/>
  <conditionalFormatting sqref="B3:AH33 AJ3:AM33 AO3:BH33">
    <cfRule type="expression" dxfId="1" priority="5">
      <formula>B3=TODAY()</formula>
    </cfRule>
  </conditionalFormatting>
  <conditionalFormatting sqref="AG9">
    <cfRule type="cellIs" dxfId="0" priority="1" operator="greaterThanOrEqual">
      <formula>18</formula>
    </cfRule>
  </conditionalFormatting>
  <dataValidations count="2">
    <dataValidation type="list" allowBlank="1" showInputMessage="1" showErrorMessage="1" sqref="Z1" xr:uid="{BA652D89-9FD8-4CA6-A483-2DB7AC5B9844}">
      <formula1>$A$38:$A$50</formula1>
    </dataValidation>
    <dataValidation showInputMessage="1" showErrorMessage="1" sqref="A1" xr:uid="{E5ADB56F-B849-4675-88A2-5449E84880B2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Jours fériés</vt:lpstr>
      <vt:lpstr>Juil</vt:lpstr>
      <vt:lpstr>l_Feries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2026-07-21T13:35:25Z</dcterms:modified>
</cp:coreProperties>
</file>