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10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Z29"/>
  <c r="X29"/>
  <c r="Z22"/>
  <c r="X22"/>
  <c r="Z15"/>
  <c r="X15"/>
  <c r="Z4"/>
  <c r="X4"/>
  <c r="W4"/>
  <c r="U5"/>
  <c r="U6"/>
  <c r="U7"/>
  <c r="U8"/>
  <c r="U9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4"/>
  <c r="T4"/>
  <c r="Y29"/>
  <c r="Y22"/>
  <c r="Y15"/>
  <c r="Y4"/>
  <c r="G17"/>
  <c r="Q33" l="1"/>
  <c r="L33"/>
  <c r="G33"/>
  <c r="Q32"/>
  <c r="L32"/>
  <c r="T32"/>
  <c r="Q31"/>
  <c r="L31"/>
  <c r="G31"/>
  <c r="Q30"/>
  <c r="L30"/>
  <c r="G30"/>
  <c r="T30" s="1"/>
  <c r="Q29"/>
  <c r="L29"/>
  <c r="G29"/>
  <c r="Q28"/>
  <c r="L28"/>
  <c r="G28"/>
  <c r="T28" s="1"/>
  <c r="Q27"/>
  <c r="L27"/>
  <c r="G27"/>
  <c r="Q26"/>
  <c r="L26"/>
  <c r="G26"/>
  <c r="T26" s="1"/>
  <c r="Q25"/>
  <c r="L25"/>
  <c r="G25"/>
  <c r="Q24"/>
  <c r="L24"/>
  <c r="G24"/>
  <c r="T24" s="1"/>
  <c r="Q23"/>
  <c r="L23"/>
  <c r="G23"/>
  <c r="Q22"/>
  <c r="L22"/>
  <c r="G22"/>
  <c r="T22" s="1"/>
  <c r="Q21"/>
  <c r="L21"/>
  <c r="G21"/>
  <c r="Q20"/>
  <c r="L20"/>
  <c r="G20"/>
  <c r="T20" s="1"/>
  <c r="Q19"/>
  <c r="L19"/>
  <c r="G19"/>
  <c r="Q18"/>
  <c r="L18"/>
  <c r="G18"/>
  <c r="T18" s="1"/>
  <c r="Q17"/>
  <c r="L17"/>
  <c r="T17" s="1"/>
  <c r="Q16"/>
  <c r="L16"/>
  <c r="T16"/>
  <c r="Q15"/>
  <c r="T15" s="1"/>
  <c r="Q14"/>
  <c r="L14"/>
  <c r="G14"/>
  <c r="Q13"/>
  <c r="L13"/>
  <c r="G13"/>
  <c r="Q12"/>
  <c r="T12" s="1"/>
  <c r="L12"/>
  <c r="Q11"/>
  <c r="Q10"/>
  <c r="L10"/>
  <c r="Q9"/>
  <c r="L9"/>
  <c r="G9"/>
  <c r="Q8"/>
  <c r="L8"/>
  <c r="G8"/>
  <c r="T8" s="1"/>
  <c r="T7"/>
  <c r="Q7"/>
  <c r="L7"/>
  <c r="G7"/>
  <c r="T6"/>
  <c r="Q6"/>
  <c r="L6"/>
  <c r="G6"/>
  <c r="T5"/>
  <c r="Q5"/>
  <c r="L5"/>
  <c r="G5"/>
  <c r="Q4"/>
  <c r="L4"/>
  <c r="G4"/>
  <c r="T19" l="1"/>
  <c r="T21"/>
  <c r="T23"/>
  <c r="T25"/>
  <c r="W22" s="1"/>
  <c r="T27"/>
  <c r="T29"/>
  <c r="W29" s="1"/>
  <c r="T31"/>
  <c r="T33"/>
  <c r="T11"/>
  <c r="T14"/>
  <c r="T9"/>
  <c r="T13"/>
  <c r="W15"/>
  <c r="T10"/>
  <c r="W8" s="1"/>
  <c r="U10"/>
  <c r="Y8" s="1"/>
  <c r="Z39" l="1"/>
  <c r="Z8"/>
  <c r="Z43" s="1"/>
  <c r="Z35"/>
  <c r="Z37"/>
  <c r="X8"/>
  <c r="Z41" s="1"/>
  <c r="AB4"/>
  <c r="Z45" l="1"/>
</calcChain>
</file>

<file path=xl/sharedStrings.xml><?xml version="1.0" encoding="utf-8"?>
<sst xmlns="http://schemas.openxmlformats.org/spreadsheetml/2006/main" count="52" uniqueCount="21">
  <si>
    <t>Mission 1</t>
  </si>
  <si>
    <t>Mission 2</t>
  </si>
  <si>
    <t>Mission 3</t>
  </si>
  <si>
    <t>Journée</t>
  </si>
  <si>
    <t>Total Semaine</t>
  </si>
  <si>
    <t>Total Mois</t>
  </si>
  <si>
    <t>Jeudi</t>
  </si>
  <si>
    <t>Vendredi</t>
  </si>
  <si>
    <t>Samedi</t>
  </si>
  <si>
    <t>Dimanche</t>
  </si>
  <si>
    <t>Lundi</t>
  </si>
  <si>
    <t>Mardi</t>
  </si>
  <si>
    <t>Mercredi</t>
  </si>
  <si>
    <t>Total heure global sur le mois</t>
  </si>
  <si>
    <t>Total heure de jour sur le mois</t>
  </si>
  <si>
    <t>Total heure de nuit sur le mois</t>
  </si>
  <si>
    <t>Salaire total jour Brut</t>
  </si>
  <si>
    <t>Salaire total nuit Brut</t>
  </si>
  <si>
    <t>Salaire GLOBAL Net</t>
  </si>
  <si>
    <t>Jour</t>
  </si>
  <si>
    <t>Nuit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</si>
</sst>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[h]:mm"/>
    <numFmt numFmtId="165" formatCode="[$-F400]h:mm:ss\ AM/PM"/>
    <numFmt numFmtId="166" formatCode="#,##0.00\ &quot;€&quot;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lightTrellis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  <xf numFmtId="20" fontId="0" fillId="0" borderId="8" xfId="0" applyNumberFormat="1" applyFill="1" applyBorder="1" applyAlignment="1">
      <alignment horizontal="center" vertical="center"/>
    </xf>
    <xf numFmtId="20" fontId="0" fillId="0" borderId="10" xfId="0" applyNumberFormat="1" applyFill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14" fontId="0" fillId="3" borderId="13" xfId="0" applyNumberFormat="1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20" fontId="0" fillId="0" borderId="13" xfId="0" applyNumberFormat="1" applyFill="1" applyBorder="1" applyAlignment="1">
      <alignment horizontal="center" vertical="center"/>
    </xf>
    <xf numFmtId="20" fontId="0" fillId="0" borderId="15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 vertical="center"/>
    </xf>
    <xf numFmtId="14" fontId="0" fillId="0" borderId="14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20" fontId="0" fillId="0" borderId="20" xfId="0" applyNumberFormat="1" applyFill="1" applyBorder="1" applyAlignment="1">
      <alignment horizontal="center" vertical="center"/>
    </xf>
    <xf numFmtId="46" fontId="0" fillId="0" borderId="1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19" xfId="0" applyNumberFormat="1" applyFill="1" applyBorder="1" applyAlignment="1">
      <alignment horizontal="center" vertical="center"/>
    </xf>
    <xf numFmtId="20" fontId="0" fillId="0" borderId="23" xfId="0" applyNumberFormat="1" applyFill="1" applyBorder="1" applyAlignment="1">
      <alignment horizontal="center" vertical="center"/>
    </xf>
    <xf numFmtId="20" fontId="0" fillId="0" borderId="24" xfId="0" applyNumberFormat="1" applyFill="1" applyBorder="1" applyAlignment="1">
      <alignment horizontal="center" vertical="center"/>
    </xf>
    <xf numFmtId="20" fontId="0" fillId="0" borderId="25" xfId="0" applyNumberFormat="1" applyFill="1" applyBorder="1" applyAlignment="1">
      <alignment horizontal="center" vertical="center"/>
    </xf>
    <xf numFmtId="20" fontId="0" fillId="0" borderId="26" xfId="0" applyNumberFormat="1" applyFill="1" applyBorder="1" applyAlignment="1">
      <alignment horizontal="center" vertical="center"/>
    </xf>
    <xf numFmtId="20" fontId="0" fillId="0" borderId="27" xfId="0" applyNumberFormat="1" applyFill="1" applyBorder="1" applyAlignment="1">
      <alignment horizontal="center" vertical="center"/>
    </xf>
    <xf numFmtId="20" fontId="0" fillId="0" borderId="28" xfId="0" applyNumberFormat="1" applyFill="1" applyBorder="1" applyAlignment="1">
      <alignment horizontal="center" vertical="center"/>
    </xf>
    <xf numFmtId="20" fontId="0" fillId="0" borderId="29" xfId="0" applyNumberFormat="1" applyFill="1" applyBorder="1" applyAlignment="1">
      <alignment horizontal="center" vertical="center"/>
    </xf>
    <xf numFmtId="20" fontId="0" fillId="0" borderId="30" xfId="0" applyNumberFormat="1" applyFill="1" applyBorder="1" applyAlignment="1">
      <alignment horizontal="center" vertical="center"/>
    </xf>
    <xf numFmtId="20" fontId="0" fillId="0" borderId="31" xfId="0" applyNumberFormat="1" applyFill="1" applyBorder="1" applyAlignment="1">
      <alignment horizontal="center" vertical="center"/>
    </xf>
    <xf numFmtId="20" fontId="0" fillId="0" borderId="32" xfId="0" applyNumberFormat="1" applyFill="1" applyBorder="1" applyAlignment="1">
      <alignment horizontal="center" vertical="center"/>
    </xf>
    <xf numFmtId="20" fontId="0" fillId="0" borderId="33" xfId="0" applyNumberFormat="1" applyFill="1" applyBorder="1" applyAlignment="1">
      <alignment horizontal="center" vertical="center"/>
    </xf>
    <xf numFmtId="20" fontId="0" fillId="0" borderId="34" xfId="0" applyNumberFormat="1" applyFill="1" applyBorder="1" applyAlignment="1">
      <alignment horizontal="center" vertical="center"/>
    </xf>
    <xf numFmtId="20" fontId="0" fillId="0" borderId="35" xfId="0" applyNumberFormat="1" applyFill="1" applyBorder="1" applyAlignment="1">
      <alignment horizontal="center" vertical="center"/>
    </xf>
    <xf numFmtId="20" fontId="0" fillId="0" borderId="36" xfId="0" applyNumberFormat="1" applyFill="1" applyBorder="1" applyAlignment="1">
      <alignment horizontal="center" vertical="center"/>
    </xf>
    <xf numFmtId="20" fontId="0" fillId="0" borderId="37" xfId="0" applyNumberFormat="1" applyFill="1" applyBorder="1" applyAlignment="1">
      <alignment horizontal="center" vertical="center"/>
    </xf>
    <xf numFmtId="20" fontId="0" fillId="0" borderId="38" xfId="0" applyNumberFormat="1" applyFill="1" applyBorder="1" applyAlignment="1">
      <alignment horizontal="center" vertical="center"/>
    </xf>
    <xf numFmtId="20" fontId="0" fillId="0" borderId="39" xfId="0" applyNumberFormat="1" applyFill="1" applyBorder="1" applyAlignment="1">
      <alignment horizontal="center" vertical="center"/>
    </xf>
    <xf numFmtId="20" fontId="0" fillId="0" borderId="40" xfId="0" applyNumberForma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20" fontId="0" fillId="0" borderId="41" xfId="0" applyNumberFormat="1" applyFill="1" applyBorder="1" applyAlignment="1">
      <alignment horizontal="center" vertical="center"/>
    </xf>
    <xf numFmtId="20" fontId="0" fillId="3" borderId="10" xfId="0" applyNumberFormat="1" applyFill="1" applyBorder="1" applyAlignment="1">
      <alignment horizontal="center" vertical="center"/>
    </xf>
    <xf numFmtId="20" fontId="0" fillId="4" borderId="1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17" xfId="0" applyBorder="1"/>
    <xf numFmtId="165" fontId="0" fillId="0" borderId="21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8" fontId="0" fillId="2" borderId="0" xfId="0" applyNumberFormat="1" applyFill="1" applyAlignment="1">
      <alignment horizontal="center" vertical="center"/>
    </xf>
    <xf numFmtId="2" fontId="0" fillId="3" borderId="45" xfId="0" applyNumberFormat="1" applyFill="1" applyBorder="1" applyAlignment="1">
      <alignment horizontal="center" vertical="center"/>
    </xf>
    <xf numFmtId="2" fontId="0" fillId="3" borderId="46" xfId="0" applyNumberFormat="1" applyFill="1" applyBorder="1" applyAlignment="1">
      <alignment horizontal="center" vertical="center"/>
    </xf>
    <xf numFmtId="2" fontId="0" fillId="3" borderId="47" xfId="0" applyNumberFormat="1" applyFill="1" applyBorder="1" applyAlignment="1">
      <alignment horizontal="center" vertical="center"/>
    </xf>
    <xf numFmtId="2" fontId="0" fillId="0" borderId="48" xfId="0" applyNumberFormat="1" applyFill="1" applyBorder="1" applyAlignment="1">
      <alignment horizontal="center" vertical="center"/>
    </xf>
    <xf numFmtId="2" fontId="0" fillId="0" borderId="46" xfId="0" applyNumberFormat="1" applyFill="1" applyBorder="1" applyAlignment="1">
      <alignment horizontal="center" vertical="center"/>
    </xf>
    <xf numFmtId="2" fontId="0" fillId="0" borderId="47" xfId="0" applyNumberFormat="1" applyFill="1" applyBorder="1" applyAlignment="1">
      <alignment horizontal="center" vertical="center"/>
    </xf>
    <xf numFmtId="164" fontId="0" fillId="3" borderId="25" xfId="0" applyNumberFormat="1" applyFill="1" applyBorder="1" applyAlignment="1">
      <alignment horizontal="center" vertical="center"/>
    </xf>
    <xf numFmtId="164" fontId="0" fillId="0" borderId="25" xfId="0" applyNumberFormat="1" applyFill="1" applyBorder="1" applyAlignment="1">
      <alignment horizontal="center" vertical="center"/>
    </xf>
    <xf numFmtId="164" fontId="0" fillId="3" borderId="30" xfId="0" applyNumberFormat="1" applyFill="1" applyBorder="1" applyAlignment="1">
      <alignment horizontal="center" vertical="center"/>
    </xf>
    <xf numFmtId="20" fontId="0" fillId="3" borderId="23" xfId="0" applyNumberFormat="1" applyFill="1" applyBorder="1" applyAlignment="1">
      <alignment horizontal="center" vertical="center"/>
    </xf>
    <xf numFmtId="20" fontId="0" fillId="3" borderId="45" xfId="0" applyNumberFormat="1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20" fontId="0" fillId="3" borderId="46" xfId="0" applyNumberFormat="1" applyFill="1" applyBorder="1" applyAlignment="1">
      <alignment horizontal="center" vertical="center"/>
    </xf>
    <xf numFmtId="20" fontId="0" fillId="3" borderId="47" xfId="0" applyNumberFormat="1" applyFill="1" applyBorder="1" applyAlignment="1">
      <alignment horizontal="center" vertical="center"/>
    </xf>
    <xf numFmtId="20" fontId="0" fillId="3" borderId="25" xfId="0" applyNumberFormat="1" applyFill="1" applyBorder="1" applyAlignment="1">
      <alignment horizontal="center" vertical="center"/>
    </xf>
    <xf numFmtId="20" fontId="0" fillId="0" borderId="25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2" fontId="0" fillId="3" borderId="48" xfId="0" applyNumberFormat="1" applyFill="1" applyBorder="1" applyAlignment="1">
      <alignment horizontal="center" vertical="center"/>
    </xf>
    <xf numFmtId="2" fontId="0" fillId="3" borderId="49" xfId="0" applyNumberFormat="1" applyFill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46"/>
  <sheetViews>
    <sheetView tabSelected="1" workbookViewId="0">
      <selection activeCell="H10" sqref="H10"/>
    </sheetView>
  </sheetViews>
  <sheetFormatPr baseColWidth="10" defaultRowHeight="15"/>
  <cols>
    <col min="1" max="1" width="4.28515625" style="32" customWidth="1"/>
    <col min="2" max="2" width="11" style="32"/>
    <col min="3" max="3" width="10.7109375" style="32" bestFit="1" customWidth="1"/>
    <col min="4" max="4" width="4.28515625" style="32" customWidth="1"/>
    <col min="5" max="7" width="11" style="32"/>
    <col min="8" max="8" width="11.42578125" style="32"/>
    <col min="9" max="9" width="4.28515625" style="32" customWidth="1"/>
    <col min="10" max="12" width="11" style="32"/>
    <col min="13" max="13" width="11.42578125" style="32"/>
    <col min="14" max="14" width="4.28515625" style="32" customWidth="1"/>
    <col min="15" max="17" width="11" style="32"/>
    <col min="18" max="18" width="11.42578125" style="32"/>
    <col min="19" max="19" width="4.28515625" style="32" customWidth="1"/>
    <col min="20" max="21" width="11" style="32"/>
    <col min="22" max="22" width="4.28515625" style="32" customWidth="1"/>
    <col min="23" max="26" width="7.28515625" style="32" customWidth="1"/>
    <col min="27" max="27" width="4.28515625" style="32" customWidth="1"/>
    <col min="28" max="29" width="11" style="32"/>
    <col min="30" max="30" width="4.28515625" style="32" customWidth="1"/>
  </cols>
  <sheetData>
    <row r="1" spans="1:30" ht="15.75" thickBot="1">
      <c r="A1" s="1"/>
      <c r="B1" s="1"/>
      <c r="C1" s="1"/>
      <c r="D1" s="1"/>
      <c r="E1" s="1"/>
      <c r="F1" s="1"/>
      <c r="G1" s="1"/>
      <c r="H1" s="2"/>
      <c r="I1" s="1"/>
      <c r="J1" s="1"/>
      <c r="K1" s="1"/>
      <c r="L1" s="1"/>
      <c r="M1" s="2"/>
      <c r="N1" s="1"/>
      <c r="O1" s="1"/>
      <c r="P1" s="1"/>
      <c r="Q1" s="1"/>
      <c r="R1" s="2"/>
      <c r="S1" s="1"/>
      <c r="T1" s="1"/>
      <c r="U1" s="1"/>
      <c r="V1" s="1"/>
      <c r="W1" s="1"/>
      <c r="X1" s="2"/>
      <c r="Y1" s="1"/>
      <c r="Z1" s="2"/>
      <c r="AA1" s="1"/>
      <c r="AB1" s="1"/>
      <c r="AC1" s="1"/>
      <c r="AD1" s="1"/>
    </row>
    <row r="2" spans="1:30" ht="16.5" thickTop="1" thickBot="1">
      <c r="A2" s="1"/>
      <c r="B2" s="1"/>
      <c r="C2" s="1"/>
      <c r="D2" s="1"/>
      <c r="E2" s="62" t="s">
        <v>0</v>
      </c>
      <c r="F2" s="63"/>
      <c r="G2" s="63"/>
      <c r="H2" s="64"/>
      <c r="I2" s="1"/>
      <c r="J2" s="62" t="s">
        <v>1</v>
      </c>
      <c r="K2" s="63"/>
      <c r="L2" s="63"/>
      <c r="M2" s="64"/>
      <c r="N2" s="1"/>
      <c r="O2" s="62" t="s">
        <v>2</v>
      </c>
      <c r="P2" s="63"/>
      <c r="Q2" s="63"/>
      <c r="R2" s="64"/>
      <c r="S2" s="1"/>
      <c r="T2" s="59" t="s">
        <v>3</v>
      </c>
      <c r="U2" s="60"/>
      <c r="V2" s="1"/>
      <c r="W2" s="62" t="s">
        <v>4</v>
      </c>
      <c r="X2" s="63"/>
      <c r="Y2" s="63"/>
      <c r="Z2" s="64"/>
      <c r="AA2" s="1"/>
      <c r="AB2" s="59" t="s">
        <v>5</v>
      </c>
      <c r="AC2" s="60"/>
      <c r="AD2" s="1"/>
    </row>
    <row r="3" spans="1:30" ht="15.75" thickBot="1">
      <c r="A3" s="1"/>
      <c r="B3" s="1"/>
      <c r="C3" s="1"/>
      <c r="D3" s="1"/>
      <c r="E3" s="1"/>
      <c r="F3" s="1"/>
      <c r="G3" s="2" t="s">
        <v>19</v>
      </c>
      <c r="H3" s="2" t="s">
        <v>20</v>
      </c>
      <c r="I3" s="1"/>
      <c r="J3" s="1"/>
      <c r="K3" s="1"/>
      <c r="L3" s="2" t="s">
        <v>19</v>
      </c>
      <c r="M3" s="2" t="s">
        <v>20</v>
      </c>
      <c r="N3" s="1"/>
      <c r="O3" s="1"/>
      <c r="P3" s="1"/>
      <c r="Q3" s="2" t="s">
        <v>19</v>
      </c>
      <c r="R3" s="2" t="s">
        <v>20</v>
      </c>
      <c r="S3" s="1"/>
      <c r="T3" s="2" t="s">
        <v>19</v>
      </c>
      <c r="U3" s="2" t="s">
        <v>20</v>
      </c>
      <c r="V3" s="1"/>
      <c r="W3" s="2" t="s">
        <v>19</v>
      </c>
      <c r="X3" s="74">
        <v>9.67</v>
      </c>
      <c r="Y3" s="2" t="s">
        <v>20</v>
      </c>
      <c r="Z3" s="74">
        <v>14.51</v>
      </c>
      <c r="AA3" s="1"/>
      <c r="AB3" s="1"/>
      <c r="AC3" s="1"/>
      <c r="AD3" s="1"/>
    </row>
    <row r="4" spans="1:30" ht="15.75" thickTop="1">
      <c r="A4" s="1"/>
      <c r="B4" s="3" t="s">
        <v>6</v>
      </c>
      <c r="C4" s="4">
        <v>42614</v>
      </c>
      <c r="D4" s="1"/>
      <c r="E4" s="34"/>
      <c r="F4" s="35"/>
      <c r="G4" s="45">
        <f t="shared" ref="G4:G6" si="0">F4-E4</f>
        <v>0</v>
      </c>
      <c r="H4" s="48"/>
      <c r="I4" s="1"/>
      <c r="J4" s="34"/>
      <c r="K4" s="35"/>
      <c r="L4" s="45">
        <f t="shared" ref="L4:L6" si="1">K4-J4</f>
        <v>0</v>
      </c>
      <c r="M4" s="48"/>
      <c r="N4" s="1"/>
      <c r="O4" s="5"/>
      <c r="P4" s="6"/>
      <c r="Q4" s="51">
        <f t="shared" ref="Q4:Q6" si="2">P4-O4</f>
        <v>0</v>
      </c>
      <c r="R4" s="48"/>
      <c r="S4" s="1"/>
      <c r="T4" s="57">
        <f>G4+L4+Q4</f>
        <v>0</v>
      </c>
      <c r="U4" s="57">
        <f>H4+M4+R4</f>
        <v>0</v>
      </c>
      <c r="V4" s="1"/>
      <c r="W4" s="84">
        <f>SUM(T4:T7)</f>
        <v>8.3333333333333259E-2</v>
      </c>
      <c r="X4" s="75">
        <f>(W4*24)*X3</f>
        <v>19.339999999999982</v>
      </c>
      <c r="Y4" s="84">
        <f>SUM(H4:H7)</f>
        <v>0</v>
      </c>
      <c r="Z4" s="85">
        <f>(Y4*24)*Z3</f>
        <v>0</v>
      </c>
      <c r="AA4" s="1"/>
      <c r="AB4" s="61">
        <f>W4+W8+W15+W22+W29+Y4+Y8+Y15+Y22+Y22+Y29</f>
        <v>3.854166666666667</v>
      </c>
      <c r="AC4" s="65"/>
      <c r="AD4" s="1"/>
    </row>
    <row r="5" spans="1:30">
      <c r="A5" s="1"/>
      <c r="B5" s="7" t="s">
        <v>7</v>
      </c>
      <c r="C5" s="8">
        <v>42615</v>
      </c>
      <c r="D5" s="1"/>
      <c r="E5" s="36">
        <v>0.58333333333333337</v>
      </c>
      <c r="F5" s="10">
        <v>0.66666666666666663</v>
      </c>
      <c r="G5" s="46">
        <f t="shared" si="0"/>
        <v>8.3333333333333259E-2</v>
      </c>
      <c r="H5" s="49"/>
      <c r="I5" s="1"/>
      <c r="J5" s="36"/>
      <c r="K5" s="10"/>
      <c r="L5" s="46">
        <f t="shared" si="1"/>
        <v>0</v>
      </c>
      <c r="M5" s="49"/>
      <c r="N5" s="1"/>
      <c r="O5" s="9"/>
      <c r="P5" s="10"/>
      <c r="Q5" s="46">
        <f t="shared" si="2"/>
        <v>0</v>
      </c>
      <c r="R5" s="49"/>
      <c r="S5" s="1"/>
      <c r="T5" s="57">
        <f t="shared" ref="T5:T33" si="3">G5+L5+Q5</f>
        <v>8.3333333333333259E-2</v>
      </c>
      <c r="U5" s="57">
        <f t="shared" ref="U5:U33" si="4">H5+M5+R5</f>
        <v>0</v>
      </c>
      <c r="V5" s="1"/>
      <c r="W5" s="89"/>
      <c r="X5" s="76"/>
      <c r="Y5" s="86"/>
      <c r="Z5" s="87"/>
      <c r="AA5" s="1"/>
      <c r="AB5" s="66"/>
      <c r="AC5" s="67"/>
      <c r="AD5" s="1"/>
    </row>
    <row r="6" spans="1:30">
      <c r="A6" s="1"/>
      <c r="B6" s="7" t="s">
        <v>8</v>
      </c>
      <c r="C6" s="8">
        <v>42616</v>
      </c>
      <c r="D6" s="1"/>
      <c r="E6" s="36"/>
      <c r="F6" s="10"/>
      <c r="G6" s="46">
        <f t="shared" si="0"/>
        <v>0</v>
      </c>
      <c r="H6" s="49"/>
      <c r="I6" s="1"/>
      <c r="J6" s="36"/>
      <c r="K6" s="10"/>
      <c r="L6" s="46">
        <f t="shared" si="1"/>
        <v>0</v>
      </c>
      <c r="M6" s="49"/>
      <c r="N6" s="1"/>
      <c r="O6" s="9"/>
      <c r="P6" s="10"/>
      <c r="Q6" s="46">
        <f t="shared" si="2"/>
        <v>0</v>
      </c>
      <c r="R6" s="49"/>
      <c r="S6" s="1"/>
      <c r="T6" s="57">
        <f t="shared" si="3"/>
        <v>0</v>
      </c>
      <c r="U6" s="57">
        <f t="shared" si="4"/>
        <v>0</v>
      </c>
      <c r="V6" s="1"/>
      <c r="W6" s="89"/>
      <c r="X6" s="76"/>
      <c r="Y6" s="86"/>
      <c r="Z6" s="87"/>
      <c r="AA6" s="1"/>
      <c r="AB6" s="66"/>
      <c r="AC6" s="67"/>
      <c r="AD6" s="1"/>
    </row>
    <row r="7" spans="1:30" ht="15.75" thickBot="1">
      <c r="A7" s="1"/>
      <c r="B7" s="12" t="s">
        <v>9</v>
      </c>
      <c r="C7" s="13">
        <v>42617</v>
      </c>
      <c r="D7" s="1"/>
      <c r="E7" s="38"/>
      <c r="F7" s="15"/>
      <c r="G7" s="47">
        <f>F7-E7</f>
        <v>0</v>
      </c>
      <c r="H7" s="50"/>
      <c r="I7" s="1"/>
      <c r="J7" s="38"/>
      <c r="K7" s="15"/>
      <c r="L7" s="47">
        <f>K7-J7</f>
        <v>0</v>
      </c>
      <c r="M7" s="50"/>
      <c r="N7" s="1"/>
      <c r="O7" s="14"/>
      <c r="P7" s="15"/>
      <c r="Q7" s="47">
        <f>P7-O7</f>
        <v>0</v>
      </c>
      <c r="R7" s="50"/>
      <c r="S7" s="1"/>
      <c r="T7" s="57">
        <f t="shared" si="3"/>
        <v>0</v>
      </c>
      <c r="U7" s="57">
        <f t="shared" si="4"/>
        <v>0</v>
      </c>
      <c r="V7" s="1"/>
      <c r="W7" s="89"/>
      <c r="X7" s="77"/>
      <c r="Y7" s="86"/>
      <c r="Z7" s="88"/>
      <c r="AA7" s="1"/>
      <c r="AB7" s="66"/>
      <c r="AC7" s="67"/>
      <c r="AD7" s="1"/>
    </row>
    <row r="8" spans="1:30" ht="15.75" thickTop="1">
      <c r="A8" s="1"/>
      <c r="B8" s="16" t="s">
        <v>10</v>
      </c>
      <c r="C8" s="17">
        <v>42618</v>
      </c>
      <c r="D8" s="1"/>
      <c r="E8" s="39"/>
      <c r="F8" s="6"/>
      <c r="G8" s="51">
        <f t="shared" ref="G8:G33" si="5">F8-E8</f>
        <v>0</v>
      </c>
      <c r="H8" s="48"/>
      <c r="I8" s="1"/>
      <c r="J8" s="39"/>
      <c r="K8" s="6"/>
      <c r="L8" s="51">
        <f t="shared" ref="L8:L33" si="6">K8-J8</f>
        <v>0</v>
      </c>
      <c r="M8" s="48"/>
      <c r="N8" s="1"/>
      <c r="O8" s="5"/>
      <c r="P8" s="6"/>
      <c r="Q8" s="51">
        <f t="shared" ref="Q8:Q33" si="7">P8-O8</f>
        <v>0</v>
      </c>
      <c r="R8" s="48"/>
      <c r="S8" s="1"/>
      <c r="T8" s="10">
        <f t="shared" si="3"/>
        <v>0</v>
      </c>
      <c r="U8" s="58">
        <f t="shared" si="4"/>
        <v>0</v>
      </c>
      <c r="V8" s="1"/>
      <c r="W8" s="82">
        <f>SUM(T8:T14)</f>
        <v>1.2291666666666667</v>
      </c>
      <c r="X8" s="78">
        <f>(W8*24)*X3</f>
        <v>285.26499999999999</v>
      </c>
      <c r="Y8" s="82">
        <f>SUM(U8:U14)</f>
        <v>0.29166666666666669</v>
      </c>
      <c r="Z8" s="78">
        <f>(Y8*24)*Z3</f>
        <v>101.57</v>
      </c>
      <c r="AA8" s="1"/>
      <c r="AB8" s="66"/>
      <c r="AC8" s="67"/>
      <c r="AD8" s="1"/>
    </row>
    <row r="9" spans="1:30">
      <c r="A9" s="1"/>
      <c r="B9" s="18" t="s">
        <v>11</v>
      </c>
      <c r="C9" s="19">
        <v>42619</v>
      </c>
      <c r="D9" s="1"/>
      <c r="E9" s="36">
        <v>0.39583333333333331</v>
      </c>
      <c r="F9" s="10">
        <v>0.52083333333333337</v>
      </c>
      <c r="G9" s="46">
        <f t="shared" si="5"/>
        <v>0.12500000000000006</v>
      </c>
      <c r="H9" s="49"/>
      <c r="I9" s="1"/>
      <c r="J9" s="36">
        <v>0.58333333333333337</v>
      </c>
      <c r="K9" s="10">
        <v>0.70833333333333337</v>
      </c>
      <c r="L9" s="46">
        <f t="shared" si="6"/>
        <v>0.125</v>
      </c>
      <c r="M9" s="49"/>
      <c r="N9" s="1"/>
      <c r="O9" s="9"/>
      <c r="P9" s="10"/>
      <c r="Q9" s="46">
        <f t="shared" si="7"/>
        <v>0</v>
      </c>
      <c r="R9" s="49"/>
      <c r="S9" s="1"/>
      <c r="T9" s="10">
        <f t="shared" si="3"/>
        <v>0.25000000000000006</v>
      </c>
      <c r="U9" s="58">
        <f t="shared" si="4"/>
        <v>0</v>
      </c>
      <c r="V9" s="1"/>
      <c r="W9" s="82"/>
      <c r="X9" s="79"/>
      <c r="Y9" s="82"/>
      <c r="Z9" s="79"/>
      <c r="AA9" s="1"/>
      <c r="AB9" s="66"/>
      <c r="AC9" s="67"/>
      <c r="AD9" s="1"/>
    </row>
    <row r="10" spans="1:30">
      <c r="A10" s="1"/>
      <c r="B10" s="18" t="s">
        <v>12</v>
      </c>
      <c r="C10" s="19">
        <v>42620</v>
      </c>
      <c r="D10" s="1"/>
      <c r="E10" s="36">
        <v>0.20833333333333334</v>
      </c>
      <c r="F10" s="10">
        <v>0.52083333333333337</v>
      </c>
      <c r="G10" s="46">
        <v>0.27083333333333331</v>
      </c>
      <c r="H10" s="49">
        <v>4.1666666666666664E-2</v>
      </c>
      <c r="I10" s="1"/>
      <c r="J10" s="36"/>
      <c r="K10" s="10"/>
      <c r="L10" s="46">
        <f t="shared" si="6"/>
        <v>0</v>
      </c>
      <c r="M10" s="49"/>
      <c r="N10" s="1"/>
      <c r="O10" s="9"/>
      <c r="P10" s="10"/>
      <c r="Q10" s="46">
        <f t="shared" si="7"/>
        <v>0</v>
      </c>
      <c r="R10" s="49"/>
      <c r="S10" s="1"/>
      <c r="T10" s="10">
        <f t="shared" si="3"/>
        <v>0.27083333333333331</v>
      </c>
      <c r="U10" s="58">
        <f t="shared" si="4"/>
        <v>4.1666666666666664E-2</v>
      </c>
      <c r="V10" s="1"/>
      <c r="W10" s="82"/>
      <c r="X10" s="79"/>
      <c r="Y10" s="82"/>
      <c r="Z10" s="79"/>
      <c r="AA10" s="1"/>
      <c r="AB10" s="66"/>
      <c r="AC10" s="67"/>
      <c r="AD10" s="1"/>
    </row>
    <row r="11" spans="1:30">
      <c r="A11" s="1"/>
      <c r="B11" s="18" t="s">
        <v>6</v>
      </c>
      <c r="C11" s="19">
        <v>42621</v>
      </c>
      <c r="D11" s="1"/>
      <c r="E11" s="36">
        <v>0.25</v>
      </c>
      <c r="F11" s="10">
        <v>0.5625</v>
      </c>
      <c r="G11" s="46">
        <f t="shared" si="5"/>
        <v>0.3125</v>
      </c>
      <c r="H11" s="49"/>
      <c r="I11" s="1"/>
      <c r="J11" s="36">
        <v>0.89583333333333337</v>
      </c>
      <c r="K11" s="10">
        <v>1</v>
      </c>
      <c r="L11" s="46">
        <v>0</v>
      </c>
      <c r="M11" s="49">
        <v>0.10416666666666667</v>
      </c>
      <c r="N11" s="1"/>
      <c r="O11" s="9"/>
      <c r="P11" s="10"/>
      <c r="Q11" s="46">
        <f t="shared" si="7"/>
        <v>0</v>
      </c>
      <c r="R11" s="49"/>
      <c r="S11" s="1"/>
      <c r="T11" s="10">
        <f t="shared" si="3"/>
        <v>0.3125</v>
      </c>
      <c r="U11" s="58">
        <f t="shared" si="4"/>
        <v>0.10416666666666667</v>
      </c>
      <c r="V11" s="1"/>
      <c r="W11" s="82"/>
      <c r="X11" s="79"/>
      <c r="Y11" s="82"/>
      <c r="Z11" s="79"/>
      <c r="AA11" s="1"/>
      <c r="AB11" s="66"/>
      <c r="AC11" s="67"/>
      <c r="AD11" s="1"/>
    </row>
    <row r="12" spans="1:30">
      <c r="A12" s="1"/>
      <c r="B12" s="18" t="s">
        <v>7</v>
      </c>
      <c r="C12" s="19">
        <v>42622</v>
      </c>
      <c r="D12" s="1"/>
      <c r="E12" s="36">
        <v>0</v>
      </c>
      <c r="F12" s="10">
        <v>0.14583333333333334</v>
      </c>
      <c r="G12" s="46">
        <v>0</v>
      </c>
      <c r="H12" s="49">
        <v>0.14583333333333334</v>
      </c>
      <c r="I12" s="1"/>
      <c r="J12" s="36">
        <v>0.25</v>
      </c>
      <c r="K12" s="10">
        <v>0.5625</v>
      </c>
      <c r="L12" s="46">
        <f t="shared" si="6"/>
        <v>0.3125</v>
      </c>
      <c r="M12" s="49"/>
      <c r="N12" s="1"/>
      <c r="O12" s="9">
        <v>0.75</v>
      </c>
      <c r="P12" s="10">
        <v>0.83333333333333337</v>
      </c>
      <c r="Q12" s="46">
        <f t="shared" si="7"/>
        <v>8.333333333333337E-2</v>
      </c>
      <c r="R12" s="49"/>
      <c r="S12" s="1"/>
      <c r="T12" s="10">
        <f t="shared" si="3"/>
        <v>0.39583333333333337</v>
      </c>
      <c r="U12" s="58">
        <f t="shared" si="4"/>
        <v>0.14583333333333334</v>
      </c>
      <c r="V12" s="1"/>
      <c r="W12" s="82"/>
      <c r="X12" s="79"/>
      <c r="Y12" s="82"/>
      <c r="Z12" s="79"/>
      <c r="AA12" s="1"/>
      <c r="AB12" s="66"/>
      <c r="AC12" s="67"/>
      <c r="AD12" s="1"/>
    </row>
    <row r="13" spans="1:30">
      <c r="A13" s="1"/>
      <c r="B13" s="18" t="s">
        <v>8</v>
      </c>
      <c r="C13" s="19">
        <v>42623</v>
      </c>
      <c r="D13" s="1"/>
      <c r="E13" s="36"/>
      <c r="F13" s="10"/>
      <c r="G13" s="46">
        <f t="shared" si="5"/>
        <v>0</v>
      </c>
      <c r="H13" s="49"/>
      <c r="I13" s="1"/>
      <c r="J13" s="36"/>
      <c r="K13" s="10"/>
      <c r="L13" s="46">
        <f t="shared" si="6"/>
        <v>0</v>
      </c>
      <c r="M13" s="49"/>
      <c r="N13" s="1"/>
      <c r="O13" s="9"/>
      <c r="P13" s="10"/>
      <c r="Q13" s="46">
        <f t="shared" si="7"/>
        <v>0</v>
      </c>
      <c r="R13" s="49"/>
      <c r="S13" s="1"/>
      <c r="T13" s="10">
        <f t="shared" si="3"/>
        <v>0</v>
      </c>
      <c r="U13" s="58">
        <f t="shared" si="4"/>
        <v>0</v>
      </c>
      <c r="V13" s="1"/>
      <c r="W13" s="82"/>
      <c r="X13" s="79"/>
      <c r="Y13" s="82"/>
      <c r="Z13" s="79"/>
      <c r="AA13" s="1"/>
      <c r="AB13" s="66"/>
      <c r="AC13" s="67"/>
      <c r="AD13" s="1"/>
    </row>
    <row r="14" spans="1:30" ht="15.75" thickBot="1">
      <c r="A14" s="1"/>
      <c r="B14" s="20" t="s">
        <v>9</v>
      </c>
      <c r="C14" s="21">
        <v>42624</v>
      </c>
      <c r="D14" s="1"/>
      <c r="E14" s="38"/>
      <c r="F14" s="15"/>
      <c r="G14" s="47">
        <f t="shared" si="5"/>
        <v>0</v>
      </c>
      <c r="H14" s="50"/>
      <c r="I14" s="1"/>
      <c r="J14" s="38"/>
      <c r="K14" s="15"/>
      <c r="L14" s="47">
        <f t="shared" si="6"/>
        <v>0</v>
      </c>
      <c r="M14" s="50"/>
      <c r="N14" s="1"/>
      <c r="O14" s="14"/>
      <c r="P14" s="15"/>
      <c r="Q14" s="47">
        <f t="shared" si="7"/>
        <v>0</v>
      </c>
      <c r="R14" s="50"/>
      <c r="S14" s="1"/>
      <c r="T14" s="10">
        <f t="shared" si="3"/>
        <v>0</v>
      </c>
      <c r="U14" s="58">
        <f t="shared" si="4"/>
        <v>0</v>
      </c>
      <c r="V14" s="1"/>
      <c r="W14" s="82"/>
      <c r="X14" s="80"/>
      <c r="Y14" s="82"/>
      <c r="Z14" s="80"/>
      <c r="AA14" s="1"/>
      <c r="AB14" s="66"/>
      <c r="AC14" s="67"/>
      <c r="AD14" s="1"/>
    </row>
    <row r="15" spans="1:30" ht="15.75" thickTop="1">
      <c r="A15" s="1"/>
      <c r="B15" s="3" t="s">
        <v>10</v>
      </c>
      <c r="C15" s="4">
        <v>42625</v>
      </c>
      <c r="D15" s="1"/>
      <c r="E15" s="39">
        <v>0</v>
      </c>
      <c r="F15" s="6">
        <v>0.29166666666666669</v>
      </c>
      <c r="G15" s="51">
        <v>4.1666666666666664E-2</v>
      </c>
      <c r="H15" s="48">
        <v>0.25</v>
      </c>
      <c r="I15" s="1"/>
      <c r="J15" s="39">
        <v>0.91666666666666663</v>
      </c>
      <c r="K15" s="6">
        <v>1</v>
      </c>
      <c r="L15" s="51">
        <v>0</v>
      </c>
      <c r="M15" s="48">
        <v>8.3333333333333329E-2</v>
      </c>
      <c r="N15" s="1"/>
      <c r="O15" s="5"/>
      <c r="P15" s="6"/>
      <c r="Q15" s="51">
        <f t="shared" si="7"/>
        <v>0</v>
      </c>
      <c r="R15" s="48"/>
      <c r="S15" s="1"/>
      <c r="T15" s="57">
        <f t="shared" si="3"/>
        <v>4.1666666666666664E-2</v>
      </c>
      <c r="U15" s="57">
        <f t="shared" si="4"/>
        <v>0.33333333333333331</v>
      </c>
      <c r="V15" s="1"/>
      <c r="W15" s="81">
        <f>SUM(+T15+T16+T17+T18+T19+T20+T21)</f>
        <v>0.97916666666666674</v>
      </c>
      <c r="X15" s="93">
        <f>(W15*24)*X3</f>
        <v>227.245</v>
      </c>
      <c r="Y15" s="89">
        <f>SUM(H15:H21)</f>
        <v>0.45833333333333337</v>
      </c>
      <c r="Z15" s="93">
        <f>(Y15*24)*Z3</f>
        <v>159.60999999999999</v>
      </c>
      <c r="AA15" s="1"/>
      <c r="AB15" s="66"/>
      <c r="AC15" s="67"/>
      <c r="AD15" s="1"/>
    </row>
    <row r="16" spans="1:30">
      <c r="A16" s="1"/>
      <c r="B16" s="7" t="s">
        <v>11</v>
      </c>
      <c r="C16" s="8">
        <v>42626</v>
      </c>
      <c r="D16" s="1"/>
      <c r="E16" s="36">
        <v>0</v>
      </c>
      <c r="F16" s="10">
        <v>0.20833333333333334</v>
      </c>
      <c r="G16" s="46"/>
      <c r="H16" s="49">
        <v>0.20833333333333334</v>
      </c>
      <c r="I16" s="1"/>
      <c r="J16" s="36">
        <v>0.375</v>
      </c>
      <c r="K16" s="10">
        <v>0.41666666666666669</v>
      </c>
      <c r="L16" s="46">
        <f t="shared" si="6"/>
        <v>4.1666666666666685E-2</v>
      </c>
      <c r="M16" s="49"/>
      <c r="N16" s="1"/>
      <c r="O16" s="9"/>
      <c r="P16" s="10"/>
      <c r="Q16" s="46">
        <f t="shared" si="7"/>
        <v>0</v>
      </c>
      <c r="R16" s="49"/>
      <c r="S16" s="1"/>
      <c r="T16" s="57">
        <f t="shared" si="3"/>
        <v>4.1666666666666685E-2</v>
      </c>
      <c r="U16" s="57">
        <f t="shared" si="4"/>
        <v>0.20833333333333334</v>
      </c>
      <c r="V16" s="1"/>
      <c r="W16" s="81"/>
      <c r="X16" s="76"/>
      <c r="Y16" s="86"/>
      <c r="Z16" s="76"/>
      <c r="AA16" s="1"/>
      <c r="AB16" s="66"/>
      <c r="AC16" s="67"/>
      <c r="AD16" s="1"/>
    </row>
    <row r="17" spans="1:30">
      <c r="A17" s="1"/>
      <c r="B17" s="7" t="s">
        <v>12</v>
      </c>
      <c r="C17" s="8">
        <v>42627</v>
      </c>
      <c r="D17" s="1"/>
      <c r="E17" s="36">
        <v>0.375</v>
      </c>
      <c r="F17" s="10">
        <v>0.6875</v>
      </c>
      <c r="G17" s="46">
        <f>F17-E17</f>
        <v>0.3125</v>
      </c>
      <c r="H17" s="49"/>
      <c r="I17" s="1"/>
      <c r="J17" s="36"/>
      <c r="K17" s="10"/>
      <c r="L17" s="46">
        <f t="shared" si="6"/>
        <v>0</v>
      </c>
      <c r="M17" s="49"/>
      <c r="N17" s="1"/>
      <c r="O17" s="9"/>
      <c r="P17" s="10"/>
      <c r="Q17" s="46">
        <f t="shared" si="7"/>
        <v>0</v>
      </c>
      <c r="R17" s="49"/>
      <c r="S17" s="1"/>
      <c r="T17" s="57">
        <f t="shared" si="3"/>
        <v>0.3125</v>
      </c>
      <c r="U17" s="57">
        <f t="shared" si="4"/>
        <v>0</v>
      </c>
      <c r="V17" s="1"/>
      <c r="W17" s="81"/>
      <c r="X17" s="76"/>
      <c r="Y17" s="86"/>
      <c r="Z17" s="76"/>
      <c r="AA17" s="1"/>
      <c r="AB17" s="66"/>
      <c r="AC17" s="67"/>
      <c r="AD17" s="1"/>
    </row>
    <row r="18" spans="1:30">
      <c r="A18" s="1"/>
      <c r="B18" s="7" t="s">
        <v>6</v>
      </c>
      <c r="C18" s="8">
        <v>42628</v>
      </c>
      <c r="D18" s="1"/>
      <c r="E18" s="36">
        <v>0.4375</v>
      </c>
      <c r="F18" s="10">
        <v>0.6875</v>
      </c>
      <c r="G18" s="46">
        <f t="shared" si="5"/>
        <v>0.25</v>
      </c>
      <c r="H18" s="49"/>
      <c r="I18" s="1"/>
      <c r="J18" s="36">
        <v>0.75</v>
      </c>
      <c r="K18" s="10">
        <v>0.83333333333333337</v>
      </c>
      <c r="L18" s="46">
        <f t="shared" si="6"/>
        <v>8.333333333333337E-2</v>
      </c>
      <c r="M18" s="49"/>
      <c r="N18" s="1"/>
      <c r="O18" s="22"/>
      <c r="P18" s="23"/>
      <c r="Q18" s="46">
        <f t="shared" si="7"/>
        <v>0</v>
      </c>
      <c r="R18" s="49"/>
      <c r="S18" s="1"/>
      <c r="T18" s="57">
        <f t="shared" si="3"/>
        <v>0.33333333333333337</v>
      </c>
      <c r="U18" s="57">
        <f t="shared" si="4"/>
        <v>0</v>
      </c>
      <c r="V18" s="1"/>
      <c r="W18" s="81"/>
      <c r="X18" s="76"/>
      <c r="Y18" s="86"/>
      <c r="Z18" s="76"/>
      <c r="AA18" s="1"/>
      <c r="AB18" s="66"/>
      <c r="AC18" s="67"/>
      <c r="AD18" s="1"/>
    </row>
    <row r="19" spans="1:30">
      <c r="A19" s="1"/>
      <c r="B19" s="7" t="s">
        <v>7</v>
      </c>
      <c r="C19" s="8">
        <v>42629</v>
      </c>
      <c r="D19" s="1"/>
      <c r="E19" s="36">
        <v>0.33333333333333331</v>
      </c>
      <c r="F19" s="10">
        <v>0.41666666666666669</v>
      </c>
      <c r="G19" s="46">
        <f t="shared" si="5"/>
        <v>8.333333333333337E-2</v>
      </c>
      <c r="H19" s="49"/>
      <c r="I19" s="1"/>
      <c r="J19" s="36">
        <v>0.41666666666666669</v>
      </c>
      <c r="K19" s="10">
        <v>0.5</v>
      </c>
      <c r="L19" s="46">
        <f t="shared" si="6"/>
        <v>8.3333333333333315E-2</v>
      </c>
      <c r="M19" s="49"/>
      <c r="N19" s="1"/>
      <c r="O19" s="9">
        <v>0.58333333333333337</v>
      </c>
      <c r="P19" s="10">
        <v>0.66666666666666663</v>
      </c>
      <c r="Q19" s="46">
        <f t="shared" si="7"/>
        <v>8.3333333333333259E-2</v>
      </c>
      <c r="R19" s="49"/>
      <c r="S19" s="1"/>
      <c r="T19" s="57">
        <f t="shared" si="3"/>
        <v>0.24999999999999994</v>
      </c>
      <c r="U19" s="57">
        <f t="shared" si="4"/>
        <v>0</v>
      </c>
      <c r="V19" s="1"/>
      <c r="W19" s="81"/>
      <c r="X19" s="76"/>
      <c r="Y19" s="86"/>
      <c r="Z19" s="76"/>
      <c r="AA19" s="1"/>
      <c r="AB19" s="66"/>
      <c r="AC19" s="67"/>
      <c r="AD19" s="1"/>
    </row>
    <row r="20" spans="1:30">
      <c r="A20" s="1"/>
      <c r="B20" s="7" t="s">
        <v>8</v>
      </c>
      <c r="C20" s="8">
        <v>42630</v>
      </c>
      <c r="D20" s="1"/>
      <c r="E20" s="36"/>
      <c r="F20" s="10"/>
      <c r="G20" s="46">
        <f t="shared" si="5"/>
        <v>0</v>
      </c>
      <c r="H20" s="49"/>
      <c r="I20" s="1"/>
      <c r="J20" s="36"/>
      <c r="K20" s="10"/>
      <c r="L20" s="46">
        <f t="shared" si="6"/>
        <v>0</v>
      </c>
      <c r="M20" s="49"/>
      <c r="N20" s="1"/>
      <c r="O20" s="22"/>
      <c r="P20" s="23"/>
      <c r="Q20" s="46">
        <f t="shared" si="7"/>
        <v>0</v>
      </c>
      <c r="R20" s="49"/>
      <c r="S20" s="1"/>
      <c r="T20" s="57">
        <f t="shared" si="3"/>
        <v>0</v>
      </c>
      <c r="U20" s="57">
        <f t="shared" si="4"/>
        <v>0</v>
      </c>
      <c r="V20" s="1"/>
      <c r="W20" s="81"/>
      <c r="X20" s="76"/>
      <c r="Y20" s="86"/>
      <c r="Z20" s="76"/>
      <c r="AA20" s="1"/>
      <c r="AB20" s="66"/>
      <c r="AC20" s="67"/>
      <c r="AD20" s="1"/>
    </row>
    <row r="21" spans="1:30" ht="15.75" thickBot="1">
      <c r="A21" s="1"/>
      <c r="B21" s="12" t="s">
        <v>9</v>
      </c>
      <c r="C21" s="13">
        <v>42631</v>
      </c>
      <c r="D21" s="1"/>
      <c r="E21" s="38"/>
      <c r="F21" s="15"/>
      <c r="G21" s="47">
        <f t="shared" si="5"/>
        <v>0</v>
      </c>
      <c r="H21" s="50"/>
      <c r="I21" s="1"/>
      <c r="J21" s="52"/>
      <c r="K21" s="25"/>
      <c r="L21" s="47">
        <f t="shared" si="6"/>
        <v>0</v>
      </c>
      <c r="M21" s="50"/>
      <c r="N21" s="1"/>
      <c r="O21" s="24"/>
      <c r="P21" s="25"/>
      <c r="Q21" s="47">
        <f t="shared" si="7"/>
        <v>0</v>
      </c>
      <c r="R21" s="50"/>
      <c r="S21" s="1"/>
      <c r="T21" s="57">
        <f t="shared" si="3"/>
        <v>0</v>
      </c>
      <c r="U21" s="57">
        <f t="shared" si="4"/>
        <v>0</v>
      </c>
      <c r="V21" s="1"/>
      <c r="W21" s="81"/>
      <c r="X21" s="77"/>
      <c r="Y21" s="86"/>
      <c r="Z21" s="77"/>
      <c r="AA21" s="1"/>
      <c r="AB21" s="66"/>
      <c r="AC21" s="67"/>
      <c r="AD21" s="1"/>
    </row>
    <row r="22" spans="1:30" ht="15.75" thickTop="1">
      <c r="A22" s="1"/>
      <c r="B22" s="16" t="s">
        <v>10</v>
      </c>
      <c r="C22" s="17">
        <v>42632</v>
      </c>
      <c r="D22" s="1"/>
      <c r="E22" s="36">
        <v>0.375</v>
      </c>
      <c r="F22" s="10">
        <v>0.6875</v>
      </c>
      <c r="G22" s="51">
        <f t="shared" si="5"/>
        <v>0.3125</v>
      </c>
      <c r="H22" s="48"/>
      <c r="I22" s="1"/>
      <c r="J22" s="53"/>
      <c r="K22" s="27"/>
      <c r="L22" s="51">
        <f t="shared" si="6"/>
        <v>0</v>
      </c>
      <c r="M22" s="48"/>
      <c r="N22" s="1"/>
      <c r="O22" s="26"/>
      <c r="P22" s="27"/>
      <c r="Q22" s="51">
        <f t="shared" si="7"/>
        <v>0</v>
      </c>
      <c r="R22" s="48"/>
      <c r="S22" s="1"/>
      <c r="T22" s="10">
        <f t="shared" si="3"/>
        <v>0.3125</v>
      </c>
      <c r="U22" s="58">
        <f t="shared" si="4"/>
        <v>0</v>
      </c>
      <c r="V22" s="1"/>
      <c r="W22" s="82">
        <f>SUM(T22+T23+T24+T25+T26+T27+T28)</f>
        <v>0.47916666666666669</v>
      </c>
      <c r="X22" s="78">
        <f>(W22*24)*X3</f>
        <v>111.205</v>
      </c>
      <c r="Y22" s="90">
        <f>SUM(H22:H28)</f>
        <v>0</v>
      </c>
      <c r="Z22" s="78">
        <f>(Y22*24)*Z3</f>
        <v>0</v>
      </c>
      <c r="AA22" s="1"/>
      <c r="AB22" s="66"/>
      <c r="AC22" s="67"/>
      <c r="AD22" s="1"/>
    </row>
    <row r="23" spans="1:30">
      <c r="A23" s="1"/>
      <c r="B23" s="18" t="s">
        <v>11</v>
      </c>
      <c r="C23" s="19">
        <v>42633</v>
      </c>
      <c r="D23" s="1"/>
      <c r="E23" s="36"/>
      <c r="F23" s="23"/>
      <c r="G23" s="46">
        <f t="shared" si="5"/>
        <v>0</v>
      </c>
      <c r="H23" s="49"/>
      <c r="I23" s="1"/>
      <c r="J23" s="54"/>
      <c r="K23" s="23"/>
      <c r="L23" s="46">
        <f t="shared" si="6"/>
        <v>0</v>
      </c>
      <c r="M23" s="49"/>
      <c r="N23" s="1"/>
      <c r="O23" s="22"/>
      <c r="P23" s="23"/>
      <c r="Q23" s="46">
        <f t="shared" si="7"/>
        <v>0</v>
      </c>
      <c r="R23" s="49"/>
      <c r="S23" s="1"/>
      <c r="T23" s="10">
        <f t="shared" si="3"/>
        <v>0</v>
      </c>
      <c r="U23" s="58">
        <f t="shared" si="4"/>
        <v>0</v>
      </c>
      <c r="V23" s="1"/>
      <c r="W23" s="82"/>
      <c r="X23" s="79"/>
      <c r="Y23" s="91"/>
      <c r="Z23" s="79"/>
      <c r="AA23" s="1"/>
      <c r="AB23" s="66"/>
      <c r="AC23" s="67"/>
      <c r="AD23" s="1"/>
    </row>
    <row r="24" spans="1:30">
      <c r="A24" s="1"/>
      <c r="B24" s="18" t="s">
        <v>12</v>
      </c>
      <c r="C24" s="19">
        <v>42634</v>
      </c>
      <c r="D24" s="1"/>
      <c r="E24" s="36"/>
      <c r="F24" s="23"/>
      <c r="G24" s="46">
        <f t="shared" si="5"/>
        <v>0</v>
      </c>
      <c r="H24" s="49"/>
      <c r="I24" s="1"/>
      <c r="J24" s="54"/>
      <c r="K24" s="23"/>
      <c r="L24" s="46">
        <f t="shared" si="6"/>
        <v>0</v>
      </c>
      <c r="M24" s="49"/>
      <c r="N24" s="1"/>
      <c r="O24" s="22"/>
      <c r="P24" s="23"/>
      <c r="Q24" s="46">
        <f t="shared" si="7"/>
        <v>0</v>
      </c>
      <c r="R24" s="49"/>
      <c r="S24" s="1"/>
      <c r="T24" s="10">
        <f t="shared" si="3"/>
        <v>0</v>
      </c>
      <c r="U24" s="58">
        <f t="shared" si="4"/>
        <v>0</v>
      </c>
      <c r="V24" s="1"/>
      <c r="W24" s="82"/>
      <c r="X24" s="79"/>
      <c r="Y24" s="91"/>
      <c r="Z24" s="79"/>
      <c r="AA24" s="1"/>
      <c r="AB24" s="66"/>
      <c r="AC24" s="67"/>
      <c r="AD24" s="1"/>
    </row>
    <row r="25" spans="1:30">
      <c r="A25" s="1"/>
      <c r="B25" s="18" t="s">
        <v>6</v>
      </c>
      <c r="C25" s="19">
        <v>42635</v>
      </c>
      <c r="D25" s="1"/>
      <c r="E25" s="36">
        <v>0.41666666666666669</v>
      </c>
      <c r="F25" s="10">
        <v>0.5</v>
      </c>
      <c r="G25" s="46">
        <f t="shared" si="5"/>
        <v>8.3333333333333315E-2</v>
      </c>
      <c r="H25" s="49"/>
      <c r="I25" s="1"/>
      <c r="J25" s="36">
        <v>0.66666666666666663</v>
      </c>
      <c r="K25" s="10">
        <v>0.75</v>
      </c>
      <c r="L25" s="46">
        <f t="shared" si="6"/>
        <v>8.333333333333337E-2</v>
      </c>
      <c r="M25" s="49"/>
      <c r="N25" s="1"/>
      <c r="O25" s="22"/>
      <c r="P25" s="23"/>
      <c r="Q25" s="46">
        <f t="shared" si="7"/>
        <v>0</v>
      </c>
      <c r="R25" s="49"/>
      <c r="S25" s="1"/>
      <c r="T25" s="10">
        <f t="shared" si="3"/>
        <v>0.16666666666666669</v>
      </c>
      <c r="U25" s="58">
        <f t="shared" si="4"/>
        <v>0</v>
      </c>
      <c r="V25" s="1"/>
      <c r="W25" s="82"/>
      <c r="X25" s="79"/>
      <c r="Y25" s="91"/>
      <c r="Z25" s="79"/>
      <c r="AA25" s="1"/>
      <c r="AB25" s="66"/>
      <c r="AC25" s="67"/>
      <c r="AD25" s="1"/>
    </row>
    <row r="26" spans="1:30">
      <c r="A26" s="1"/>
      <c r="B26" s="18" t="s">
        <v>7</v>
      </c>
      <c r="C26" s="19">
        <v>42636</v>
      </c>
      <c r="D26" s="1"/>
      <c r="E26" s="36"/>
      <c r="F26" s="10"/>
      <c r="G26" s="46">
        <f t="shared" si="5"/>
        <v>0</v>
      </c>
      <c r="H26" s="49"/>
      <c r="I26" s="1"/>
      <c r="J26" s="54"/>
      <c r="K26" s="23"/>
      <c r="L26" s="46">
        <f t="shared" si="6"/>
        <v>0</v>
      </c>
      <c r="M26" s="49"/>
      <c r="N26" s="1"/>
      <c r="O26" s="22"/>
      <c r="P26" s="23"/>
      <c r="Q26" s="46">
        <f t="shared" si="7"/>
        <v>0</v>
      </c>
      <c r="R26" s="49"/>
      <c r="S26" s="1"/>
      <c r="T26" s="10">
        <f t="shared" si="3"/>
        <v>0</v>
      </c>
      <c r="U26" s="58">
        <f t="shared" si="4"/>
        <v>0</v>
      </c>
      <c r="V26" s="1"/>
      <c r="W26" s="82"/>
      <c r="X26" s="79"/>
      <c r="Y26" s="91"/>
      <c r="Z26" s="79"/>
      <c r="AA26" s="1"/>
      <c r="AB26" s="66"/>
      <c r="AC26" s="67"/>
      <c r="AD26" s="1"/>
    </row>
    <row r="27" spans="1:30">
      <c r="A27" s="1"/>
      <c r="B27" s="18" t="s">
        <v>8</v>
      </c>
      <c r="C27" s="19">
        <v>42637</v>
      </c>
      <c r="D27" s="1"/>
      <c r="E27" s="36"/>
      <c r="F27" s="10"/>
      <c r="G27" s="46">
        <f t="shared" si="5"/>
        <v>0</v>
      </c>
      <c r="H27" s="49"/>
      <c r="I27" s="1"/>
      <c r="J27" s="54"/>
      <c r="K27" s="23"/>
      <c r="L27" s="46">
        <f t="shared" si="6"/>
        <v>0</v>
      </c>
      <c r="M27" s="49"/>
      <c r="N27" s="1"/>
      <c r="O27" s="22"/>
      <c r="P27" s="23"/>
      <c r="Q27" s="46">
        <f t="shared" si="7"/>
        <v>0</v>
      </c>
      <c r="R27" s="49"/>
      <c r="S27" s="1"/>
      <c r="T27" s="10">
        <f t="shared" si="3"/>
        <v>0</v>
      </c>
      <c r="U27" s="58">
        <f t="shared" si="4"/>
        <v>0</v>
      </c>
      <c r="V27" s="1"/>
      <c r="W27" s="82"/>
      <c r="X27" s="79"/>
      <c r="Y27" s="91"/>
      <c r="Z27" s="79"/>
      <c r="AA27" s="1"/>
      <c r="AB27" s="66"/>
      <c r="AC27" s="67"/>
      <c r="AD27" s="1"/>
    </row>
    <row r="28" spans="1:30" ht="15.75" thickBot="1">
      <c r="A28" s="1"/>
      <c r="B28" s="20" t="s">
        <v>9</v>
      </c>
      <c r="C28" s="21">
        <v>42638</v>
      </c>
      <c r="D28" s="1"/>
      <c r="E28" s="38"/>
      <c r="F28" s="15"/>
      <c r="G28" s="47">
        <f t="shared" si="5"/>
        <v>0</v>
      </c>
      <c r="H28" s="50"/>
      <c r="I28" s="1"/>
      <c r="J28" s="38"/>
      <c r="K28" s="15"/>
      <c r="L28" s="47">
        <f t="shared" si="6"/>
        <v>0</v>
      </c>
      <c r="M28" s="50"/>
      <c r="N28" s="1"/>
      <c r="O28" s="24"/>
      <c r="P28" s="25"/>
      <c r="Q28" s="47">
        <f t="shared" si="7"/>
        <v>0</v>
      </c>
      <c r="R28" s="50"/>
      <c r="S28" s="1"/>
      <c r="T28" s="10">
        <f t="shared" si="3"/>
        <v>0</v>
      </c>
      <c r="U28" s="58">
        <f t="shared" si="4"/>
        <v>0</v>
      </c>
      <c r="V28" s="1"/>
      <c r="W28" s="82"/>
      <c r="X28" s="80"/>
      <c r="Y28" s="91"/>
      <c r="Z28" s="80"/>
      <c r="AA28" s="1"/>
      <c r="AB28" s="66"/>
      <c r="AC28" s="67"/>
      <c r="AD28" s="1"/>
    </row>
    <row r="29" spans="1:30" ht="15.75" thickTop="1">
      <c r="A29" s="1"/>
      <c r="B29" s="3" t="s">
        <v>10</v>
      </c>
      <c r="C29" s="4">
        <v>42639</v>
      </c>
      <c r="D29" s="1"/>
      <c r="E29" s="40">
        <v>0.58333333333333337</v>
      </c>
      <c r="F29" s="33">
        <v>0.66666666666666663</v>
      </c>
      <c r="G29" s="30">
        <f t="shared" si="5"/>
        <v>8.3333333333333259E-2</v>
      </c>
      <c r="H29" s="37"/>
      <c r="I29" s="1"/>
      <c r="J29" s="55"/>
      <c r="K29" s="29"/>
      <c r="L29" s="30">
        <f t="shared" si="6"/>
        <v>0</v>
      </c>
      <c r="M29" s="37"/>
      <c r="N29" s="1"/>
      <c r="O29" s="28"/>
      <c r="P29" s="29"/>
      <c r="Q29" s="56">
        <f t="shared" si="7"/>
        <v>0</v>
      </c>
      <c r="R29" s="48"/>
      <c r="S29" s="1"/>
      <c r="T29" s="57">
        <f t="shared" si="3"/>
        <v>8.3333333333333259E-2</v>
      </c>
      <c r="U29" s="57">
        <f t="shared" si="4"/>
        <v>0</v>
      </c>
      <c r="V29" s="1"/>
      <c r="W29" s="81">
        <f>T29+T30+T31+T32+T33</f>
        <v>0.24999999999999983</v>
      </c>
      <c r="X29" s="93">
        <f>(W29*24)*X3</f>
        <v>58.019999999999968</v>
      </c>
      <c r="Y29" s="89">
        <f>SUM(H29:H33)</f>
        <v>8.3333333333333329E-2</v>
      </c>
      <c r="Z29" s="93">
        <f>(Y29*24)*Z3</f>
        <v>29.02</v>
      </c>
      <c r="AA29" s="1"/>
      <c r="AB29" s="66"/>
      <c r="AC29" s="67"/>
      <c r="AD29" s="1"/>
    </row>
    <row r="30" spans="1:30">
      <c r="A30" s="1"/>
      <c r="B30" s="7" t="s">
        <v>11</v>
      </c>
      <c r="C30" s="8">
        <v>42640</v>
      </c>
      <c r="D30" s="1"/>
      <c r="E30" s="36"/>
      <c r="F30" s="23"/>
      <c r="G30" s="11">
        <f t="shared" si="5"/>
        <v>0</v>
      </c>
      <c r="H30" s="37"/>
      <c r="I30" s="1"/>
      <c r="J30" s="54"/>
      <c r="K30" s="23"/>
      <c r="L30" s="11">
        <f t="shared" si="6"/>
        <v>0</v>
      </c>
      <c r="M30" s="37"/>
      <c r="N30" s="1"/>
      <c r="O30" s="22"/>
      <c r="P30" s="23"/>
      <c r="Q30" s="46">
        <f t="shared" si="7"/>
        <v>0</v>
      </c>
      <c r="R30" s="49"/>
      <c r="S30" s="1"/>
      <c r="T30" s="57">
        <f t="shared" si="3"/>
        <v>0</v>
      </c>
      <c r="U30" s="57">
        <f t="shared" si="4"/>
        <v>0</v>
      </c>
      <c r="V30" s="1"/>
      <c r="W30" s="81"/>
      <c r="X30" s="76"/>
      <c r="Y30" s="86"/>
      <c r="Z30" s="76"/>
      <c r="AA30" s="1"/>
      <c r="AB30" s="66"/>
      <c r="AC30" s="67"/>
      <c r="AD30" s="1"/>
    </row>
    <row r="31" spans="1:30">
      <c r="A31" s="1"/>
      <c r="B31" s="7" t="s">
        <v>12</v>
      </c>
      <c r="C31" s="8">
        <v>42641</v>
      </c>
      <c r="D31" s="1"/>
      <c r="E31" s="36"/>
      <c r="F31" s="23"/>
      <c r="G31" s="11">
        <f t="shared" si="5"/>
        <v>0</v>
      </c>
      <c r="H31" s="37"/>
      <c r="I31" s="1"/>
      <c r="J31" s="54"/>
      <c r="K31" s="23"/>
      <c r="L31" s="11">
        <f t="shared" si="6"/>
        <v>0</v>
      </c>
      <c r="M31" s="37"/>
      <c r="N31" s="1"/>
      <c r="O31" s="22"/>
      <c r="P31" s="23"/>
      <c r="Q31" s="46">
        <f t="shared" si="7"/>
        <v>0</v>
      </c>
      <c r="R31" s="49"/>
      <c r="S31" s="1"/>
      <c r="T31" s="57">
        <f t="shared" si="3"/>
        <v>0</v>
      </c>
      <c r="U31" s="57">
        <f t="shared" si="4"/>
        <v>0</v>
      </c>
      <c r="V31" s="1"/>
      <c r="W31" s="81"/>
      <c r="X31" s="76"/>
      <c r="Y31" s="86"/>
      <c r="Z31" s="76"/>
      <c r="AA31" s="1"/>
      <c r="AB31" s="66"/>
      <c r="AC31" s="67"/>
      <c r="AD31" s="1"/>
    </row>
    <row r="32" spans="1:30">
      <c r="A32" s="1"/>
      <c r="B32" s="7" t="s">
        <v>6</v>
      </c>
      <c r="C32" s="8">
        <v>42642</v>
      </c>
      <c r="D32" s="1"/>
      <c r="E32" s="36">
        <v>0.16666666666666666</v>
      </c>
      <c r="F32" s="10">
        <v>0.33333333333333331</v>
      </c>
      <c r="G32" s="11">
        <v>8.3333333333333329E-2</v>
      </c>
      <c r="H32" s="37">
        <v>8.3333333333333329E-2</v>
      </c>
      <c r="I32" s="1"/>
      <c r="J32" s="36"/>
      <c r="K32" s="31"/>
      <c r="L32" s="11">
        <f t="shared" si="6"/>
        <v>0</v>
      </c>
      <c r="M32" s="37"/>
      <c r="N32" s="1"/>
      <c r="O32" s="22"/>
      <c r="P32" s="23"/>
      <c r="Q32" s="46">
        <f t="shared" si="7"/>
        <v>0</v>
      </c>
      <c r="R32" s="49"/>
      <c r="S32" s="1"/>
      <c r="T32" s="57">
        <f t="shared" si="3"/>
        <v>8.3333333333333329E-2</v>
      </c>
      <c r="U32" s="57">
        <f t="shared" si="4"/>
        <v>8.3333333333333329E-2</v>
      </c>
      <c r="V32" s="1"/>
      <c r="W32" s="81"/>
      <c r="X32" s="76"/>
      <c r="Y32" s="86"/>
      <c r="Z32" s="76"/>
      <c r="AA32" s="1"/>
      <c r="AB32" s="66"/>
      <c r="AC32" s="67"/>
      <c r="AD32" s="1"/>
    </row>
    <row r="33" spans="1:30" ht="15.75" thickBot="1">
      <c r="A33" s="1"/>
      <c r="B33" s="12" t="s">
        <v>7</v>
      </c>
      <c r="C33" s="13">
        <v>42643</v>
      </c>
      <c r="D33" s="1"/>
      <c r="E33" s="41">
        <v>0.70833333333333337</v>
      </c>
      <c r="F33" s="42">
        <v>0.79166666666666663</v>
      </c>
      <c r="G33" s="43">
        <f t="shared" si="5"/>
        <v>8.3333333333333259E-2</v>
      </c>
      <c r="H33" s="44"/>
      <c r="I33" s="1"/>
      <c r="J33" s="41"/>
      <c r="K33" s="42"/>
      <c r="L33" s="43">
        <f t="shared" si="6"/>
        <v>0</v>
      </c>
      <c r="M33" s="44"/>
      <c r="N33" s="1"/>
      <c r="O33" s="24"/>
      <c r="P33" s="25"/>
      <c r="Q33" s="47">
        <f t="shared" si="7"/>
        <v>0</v>
      </c>
      <c r="R33" s="50"/>
      <c r="S33" s="1"/>
      <c r="T33" s="57">
        <f t="shared" si="3"/>
        <v>8.3333333333333259E-2</v>
      </c>
      <c r="U33" s="57">
        <f t="shared" si="4"/>
        <v>0</v>
      </c>
      <c r="V33" s="1"/>
      <c r="W33" s="83"/>
      <c r="X33" s="94"/>
      <c r="Y33" s="92"/>
      <c r="Z33" s="94"/>
      <c r="AA33" s="1"/>
      <c r="AB33" s="68"/>
      <c r="AC33" s="69"/>
      <c r="AD33" s="1"/>
    </row>
    <row r="34" spans="1:30" ht="16.5" thickTop="1" thickBot="1">
      <c r="A34" s="1"/>
      <c r="B34" s="1"/>
      <c r="C34" s="1"/>
      <c r="D34" s="1"/>
      <c r="E34" s="1"/>
      <c r="F34" s="1"/>
      <c r="G34" s="1"/>
      <c r="H34" s="2"/>
      <c r="I34" s="1"/>
      <c r="J34" s="1"/>
      <c r="K34" s="1"/>
      <c r="L34" s="1"/>
      <c r="M34" s="2"/>
      <c r="N34" s="1"/>
      <c r="O34" s="1"/>
      <c r="P34" s="1"/>
      <c r="Q34" s="1"/>
      <c r="R34" s="2"/>
      <c r="S34" s="1"/>
      <c r="T34" s="1"/>
      <c r="U34" s="1"/>
      <c r="V34" s="1"/>
      <c r="W34" s="1"/>
      <c r="X34" s="2"/>
      <c r="Y34" s="1"/>
      <c r="Z34" s="2"/>
      <c r="AA34" s="1"/>
      <c r="AB34" s="1"/>
      <c r="AC34" s="1"/>
      <c r="AD34" s="1"/>
    </row>
    <row r="35" spans="1:30" ht="16.5" thickTop="1" thickBot="1">
      <c r="A35" s="1"/>
      <c r="B35" s="1"/>
      <c r="C35" s="1"/>
      <c r="D35" s="1"/>
      <c r="E35" s="1"/>
      <c r="F35" s="1"/>
      <c r="G35" s="1"/>
      <c r="H35" s="2"/>
      <c r="I35" s="1"/>
      <c r="J35" s="1"/>
      <c r="K35" s="1"/>
      <c r="L35" s="1"/>
      <c r="M35" s="2"/>
      <c r="N35" s="1"/>
      <c r="O35" s="1"/>
      <c r="P35" s="1"/>
      <c r="Q35" s="1"/>
      <c r="R35" s="2"/>
      <c r="S35" s="1"/>
      <c r="T35" s="1"/>
      <c r="U35" s="62" t="s">
        <v>13</v>
      </c>
      <c r="V35" s="63"/>
      <c r="W35" s="63"/>
      <c r="X35" s="63"/>
      <c r="Y35" s="64"/>
      <c r="Z35" s="95">
        <f>SUM(W4:W33)+SUM(Y4:Y33)</f>
        <v>3.854166666666667</v>
      </c>
      <c r="AA35" s="1"/>
      <c r="AB35" s="70"/>
      <c r="AC35" s="71"/>
      <c r="AD35" s="1"/>
    </row>
    <row r="36" spans="1:30" ht="15.75" thickBot="1">
      <c r="A36" s="1"/>
      <c r="B36" s="1"/>
      <c r="C36" s="1"/>
      <c r="D36" s="1"/>
      <c r="E36" s="1"/>
      <c r="F36" s="1"/>
      <c r="G36" s="1"/>
      <c r="H36" s="2"/>
      <c r="I36" s="1"/>
      <c r="J36" s="1"/>
      <c r="K36" s="1"/>
      <c r="L36" s="1"/>
      <c r="M36" s="2"/>
      <c r="N36" s="1"/>
      <c r="O36" s="1"/>
      <c r="P36" s="1"/>
      <c r="Q36" s="1"/>
      <c r="R36" s="2"/>
      <c r="S36" s="1"/>
      <c r="T36" s="1"/>
      <c r="U36" s="1"/>
      <c r="V36" s="1"/>
      <c r="W36" s="1"/>
      <c r="X36" s="2"/>
      <c r="Y36" s="1"/>
      <c r="Z36" s="2"/>
      <c r="AA36" s="1"/>
      <c r="AB36" s="1"/>
      <c r="AC36" s="1"/>
      <c r="AD36" s="1"/>
    </row>
    <row r="37" spans="1:30" ht="16.5" thickTop="1" thickBot="1">
      <c r="A37" s="1"/>
      <c r="B37" s="1"/>
      <c r="C37" s="1"/>
      <c r="D37" s="1"/>
      <c r="E37" s="1"/>
      <c r="F37" s="1"/>
      <c r="G37" s="1"/>
      <c r="H37" s="2"/>
      <c r="I37" s="1"/>
      <c r="J37" s="1"/>
      <c r="K37" s="1"/>
      <c r="L37" s="1"/>
      <c r="M37" s="2"/>
      <c r="N37" s="1"/>
      <c r="O37" s="1"/>
      <c r="P37" s="1"/>
      <c r="Q37" s="1"/>
      <c r="R37" s="2"/>
      <c r="S37" s="1"/>
      <c r="T37" s="1"/>
      <c r="U37" s="62" t="s">
        <v>14</v>
      </c>
      <c r="V37" s="63"/>
      <c r="W37" s="63"/>
      <c r="X37" s="63"/>
      <c r="Y37" s="64"/>
      <c r="Z37" s="95">
        <f>SUM(W4:W33)</f>
        <v>3.0208333333333335</v>
      </c>
      <c r="AA37" s="1"/>
      <c r="AB37" s="72"/>
      <c r="AC37" s="73"/>
      <c r="AD37" s="1"/>
    </row>
    <row r="38" spans="1:30" ht="15.75" thickBot="1">
      <c r="A38" s="1"/>
      <c r="B38" s="1"/>
      <c r="C38" s="1"/>
      <c r="D38" s="1"/>
      <c r="E38" s="1"/>
      <c r="F38" s="1"/>
      <c r="G38" s="1"/>
      <c r="H38" s="2"/>
      <c r="I38" s="1"/>
      <c r="J38" s="1"/>
      <c r="K38" s="1"/>
      <c r="L38" s="1"/>
      <c r="M38" s="2"/>
      <c r="N38" s="1"/>
      <c r="O38" s="1"/>
      <c r="P38" s="1"/>
      <c r="Q38" s="1"/>
      <c r="R38" s="2"/>
      <c r="S38" s="1"/>
      <c r="T38" s="1"/>
      <c r="U38" s="1"/>
      <c r="V38" s="1"/>
      <c r="W38" s="1"/>
      <c r="X38" s="2"/>
      <c r="Y38" s="1"/>
      <c r="Z38" s="2"/>
      <c r="AA38" s="1"/>
      <c r="AB38" s="1"/>
      <c r="AC38" s="1"/>
      <c r="AD38" s="1"/>
    </row>
    <row r="39" spans="1:30" ht="16.5" thickTop="1" thickBot="1">
      <c r="A39" s="1"/>
      <c r="B39" s="1"/>
      <c r="C39" s="1"/>
      <c r="D39" s="1"/>
      <c r="E39" s="1"/>
      <c r="F39" s="1"/>
      <c r="G39" s="1"/>
      <c r="H39" s="2"/>
      <c r="I39" s="1"/>
      <c r="J39" s="1"/>
      <c r="K39" s="1"/>
      <c r="L39" s="1"/>
      <c r="M39" s="2"/>
      <c r="N39" s="1"/>
      <c r="O39" s="1"/>
      <c r="P39" s="1"/>
      <c r="Q39" s="1"/>
      <c r="R39" s="2"/>
      <c r="S39" s="1"/>
      <c r="T39" s="1"/>
      <c r="U39" s="62" t="s">
        <v>15</v>
      </c>
      <c r="V39" s="63"/>
      <c r="W39" s="63"/>
      <c r="X39" s="63"/>
      <c r="Y39" s="64"/>
      <c r="Z39" s="95">
        <f>SUM(Y4:Y33)</f>
        <v>0.83333333333333337</v>
      </c>
      <c r="AA39" s="1"/>
      <c r="AB39" s="72"/>
      <c r="AC39" s="73"/>
      <c r="AD39" s="1"/>
    </row>
    <row r="40" spans="1:30" ht="15.75" thickBot="1">
      <c r="A40" s="1"/>
      <c r="B40" s="1"/>
      <c r="C40" s="1"/>
      <c r="D40" s="1"/>
      <c r="E40" s="1"/>
      <c r="F40" s="1"/>
      <c r="G40" s="1"/>
      <c r="H40" s="2"/>
      <c r="I40" s="1"/>
      <c r="J40" s="1"/>
      <c r="K40" s="1"/>
      <c r="L40" s="1"/>
      <c r="M40" s="2"/>
      <c r="N40" s="1"/>
      <c r="O40" s="1"/>
      <c r="P40" s="1"/>
      <c r="Q40" s="1"/>
      <c r="R40" s="2"/>
      <c r="S40" s="1"/>
      <c r="T40" s="1"/>
      <c r="U40" s="1"/>
      <c r="V40" s="1"/>
      <c r="W40" s="1"/>
      <c r="X40" s="2"/>
      <c r="Y40" s="1"/>
      <c r="Z40" s="2"/>
      <c r="AA40" s="1"/>
      <c r="AB40" s="1"/>
      <c r="AC40" s="1"/>
      <c r="AD40" s="1"/>
    </row>
    <row r="41" spans="1:30" ht="16.5" thickTop="1" thickBot="1">
      <c r="A41" s="1"/>
      <c r="B41" s="1"/>
      <c r="C41" s="1"/>
      <c r="D41" s="1"/>
      <c r="E41" s="1"/>
      <c r="F41" s="1"/>
      <c r="G41" s="1"/>
      <c r="H41" s="2"/>
      <c r="I41" s="1"/>
      <c r="J41" s="1"/>
      <c r="K41" s="1"/>
      <c r="L41" s="1"/>
      <c r="M41" s="2"/>
      <c r="N41" s="1"/>
      <c r="O41" s="1"/>
      <c r="P41" s="1"/>
      <c r="Q41" s="1"/>
      <c r="R41" s="2"/>
      <c r="S41" s="1"/>
      <c r="T41" s="1"/>
      <c r="U41" s="62" t="s">
        <v>16</v>
      </c>
      <c r="V41" s="63"/>
      <c r="W41" s="63"/>
      <c r="X41" s="63"/>
      <c r="Y41" s="64"/>
      <c r="Z41" s="96">
        <f>SUM(X4:X33)</f>
        <v>701.07499999999993</v>
      </c>
      <c r="AA41" s="1"/>
      <c r="AB41" s="72"/>
      <c r="AC41" s="73"/>
      <c r="AD41" s="1"/>
    </row>
    <row r="42" spans="1:30" ht="15.75" thickBot="1">
      <c r="A42" s="1"/>
      <c r="B42" s="1"/>
      <c r="C42" s="1"/>
      <c r="D42" s="1"/>
      <c r="E42" s="1"/>
      <c r="F42" s="1"/>
      <c r="G42" s="1"/>
      <c r="H42" s="2"/>
      <c r="I42" s="1"/>
      <c r="J42" s="1"/>
      <c r="K42" s="1"/>
      <c r="L42" s="1"/>
      <c r="M42" s="2"/>
      <c r="N42" s="1"/>
      <c r="O42" s="1"/>
      <c r="P42" s="1"/>
      <c r="Q42" s="1"/>
      <c r="R42" s="2"/>
      <c r="S42" s="1"/>
      <c r="T42" s="1"/>
      <c r="U42" s="1"/>
      <c r="V42" s="1"/>
      <c r="W42" s="1"/>
      <c r="X42" s="2"/>
      <c r="Y42" s="1"/>
      <c r="Z42" s="2"/>
      <c r="AA42" s="1"/>
      <c r="AB42" s="1"/>
      <c r="AC42" s="1"/>
      <c r="AD42" s="1"/>
    </row>
    <row r="43" spans="1:30" ht="16.5" thickTop="1" thickBot="1">
      <c r="A43" s="1"/>
      <c r="B43" s="1"/>
      <c r="C43" s="1"/>
      <c r="D43" s="1"/>
      <c r="E43" s="1"/>
      <c r="F43" s="1"/>
      <c r="G43" s="1"/>
      <c r="H43" s="2"/>
      <c r="I43" s="1"/>
      <c r="J43" s="1"/>
      <c r="K43" s="1"/>
      <c r="L43" s="1"/>
      <c r="M43" s="2"/>
      <c r="N43" s="1"/>
      <c r="O43" s="1"/>
      <c r="P43" s="1"/>
      <c r="Q43" s="1"/>
      <c r="R43" s="2"/>
      <c r="S43" s="1"/>
      <c r="T43" s="1"/>
      <c r="U43" s="62" t="s">
        <v>17</v>
      </c>
      <c r="V43" s="63"/>
      <c r="W43" s="63"/>
      <c r="X43" s="63"/>
      <c r="Y43" s="64"/>
      <c r="Z43" s="96">
        <f>SUM(Z4:Z33)</f>
        <v>290.19999999999993</v>
      </c>
      <c r="AA43" s="1"/>
      <c r="AB43" s="72"/>
      <c r="AC43" s="73"/>
      <c r="AD43" s="1"/>
    </row>
    <row r="44" spans="1:30" ht="15.75" thickBot="1">
      <c r="A44" s="1"/>
      <c r="B44" s="1"/>
      <c r="C44" s="1"/>
      <c r="D44" s="1"/>
      <c r="E44" s="1"/>
      <c r="F44" s="1"/>
      <c r="G44" s="1"/>
      <c r="H44" s="2"/>
      <c r="I44" s="1"/>
      <c r="J44" s="1"/>
      <c r="K44" s="1"/>
      <c r="L44" s="1"/>
      <c r="M44" s="2"/>
      <c r="N44" s="1"/>
      <c r="O44" s="1"/>
      <c r="P44" s="1"/>
      <c r="Q44" s="1"/>
      <c r="R44" s="2"/>
      <c r="S44" s="1"/>
      <c r="T44" s="1"/>
      <c r="U44" s="1"/>
      <c r="V44" s="1"/>
      <c r="W44" s="1"/>
      <c r="X44" s="2"/>
      <c r="Y44" s="1"/>
      <c r="Z44" s="2"/>
      <c r="AA44" s="1"/>
      <c r="AB44" s="1"/>
      <c r="AC44" s="1"/>
      <c r="AD44" s="1"/>
    </row>
    <row r="45" spans="1:30" ht="16.5" thickTop="1" thickBot="1">
      <c r="A45" s="1"/>
      <c r="B45" s="1"/>
      <c r="C45" s="1"/>
      <c r="D45" s="1"/>
      <c r="E45" s="1"/>
      <c r="F45" s="1"/>
      <c r="G45" s="1"/>
      <c r="H45" s="2"/>
      <c r="I45" s="1"/>
      <c r="J45" s="1"/>
      <c r="K45" s="1"/>
      <c r="L45" s="1"/>
      <c r="M45" s="2"/>
      <c r="N45" s="1"/>
      <c r="O45" s="1"/>
      <c r="P45" s="1"/>
      <c r="Q45" s="1"/>
      <c r="R45" s="2"/>
      <c r="S45" s="1"/>
      <c r="T45" s="1"/>
      <c r="U45" s="62" t="s">
        <v>18</v>
      </c>
      <c r="V45" s="63"/>
      <c r="W45" s="63"/>
      <c r="X45" s="63"/>
      <c r="Y45" s="64"/>
      <c r="Z45" s="96">
        <f>Z41+Z43</f>
        <v>991.27499999999986</v>
      </c>
      <c r="AA45" s="1"/>
      <c r="AB45" s="72"/>
      <c r="AC45" s="73"/>
      <c r="AD45" s="1"/>
    </row>
    <row r="46" spans="1:30">
      <c r="A46" s="1"/>
      <c r="B46" s="1"/>
      <c r="C46" s="1"/>
      <c r="D46" s="1"/>
      <c r="E46" s="1"/>
      <c r="F46" s="1"/>
      <c r="G46" s="1"/>
      <c r="H46" s="2"/>
      <c r="I46" s="1"/>
      <c r="J46" s="1"/>
      <c r="K46" s="1"/>
      <c r="L46" s="1"/>
      <c r="M46" s="2"/>
      <c r="N46" s="1"/>
      <c r="O46" s="1"/>
      <c r="P46" s="1"/>
      <c r="Q46" s="1"/>
      <c r="R46" s="2"/>
      <c r="S46" s="1"/>
      <c r="T46" s="1"/>
      <c r="U46" s="1"/>
      <c r="V46" s="1"/>
      <c r="W46" s="1"/>
      <c r="X46" s="2"/>
      <c r="Y46" s="1"/>
      <c r="Z46" s="2"/>
      <c r="AA46" s="1"/>
      <c r="AB46" s="1"/>
      <c r="AC46" s="1"/>
      <c r="AD46" s="1"/>
    </row>
  </sheetData>
  <mergeCells count="39">
    <mergeCell ref="W2:Z2"/>
    <mergeCell ref="U35:Y35"/>
    <mergeCell ref="U37:Y37"/>
    <mergeCell ref="U39:Y39"/>
    <mergeCell ref="X15:X21"/>
    <mergeCell ref="Z15:Z21"/>
    <mergeCell ref="X22:X28"/>
    <mergeCell ref="Z22:Z28"/>
    <mergeCell ref="X29:X33"/>
    <mergeCell ref="Z29:Z33"/>
    <mergeCell ref="AB45:AC45"/>
    <mergeCell ref="AB39:AC39"/>
    <mergeCell ref="AB41:AC41"/>
    <mergeCell ref="U41:Y41"/>
    <mergeCell ref="U43:Y43"/>
    <mergeCell ref="U45:Y45"/>
    <mergeCell ref="AB35:AC35"/>
    <mergeCell ref="AB37:AC37"/>
    <mergeCell ref="AB43:AC43"/>
    <mergeCell ref="T2:U2"/>
    <mergeCell ref="E2:H2"/>
    <mergeCell ref="J2:M2"/>
    <mergeCell ref="O2:R2"/>
    <mergeCell ref="AB2:AC2"/>
    <mergeCell ref="W4:W7"/>
    <mergeCell ref="W8:W14"/>
    <mergeCell ref="W15:W21"/>
    <mergeCell ref="W22:W28"/>
    <mergeCell ref="Y4:Y7"/>
    <mergeCell ref="Y8:Y14"/>
    <mergeCell ref="Y15:Y21"/>
    <mergeCell ref="Y22:Y28"/>
    <mergeCell ref="AB4:AC33"/>
    <mergeCell ref="W29:W33"/>
    <mergeCell ref="Y29:Y33"/>
    <mergeCell ref="X4:X7"/>
    <mergeCell ref="Z4:Z7"/>
    <mergeCell ref="X8:X14"/>
    <mergeCell ref="Z8:Z1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Romeo59181</dc:creator>
  <cp:lastModifiedBy>ericpivo</cp:lastModifiedBy>
  <dcterms:created xsi:type="dcterms:W3CDTF">2016-09-27T23:12:38Z</dcterms:created>
  <dcterms:modified xsi:type="dcterms:W3CDTF">2016-09-28T06:17:03Z</dcterms:modified>
</cp:coreProperties>
</file>