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4 - ASTUCES MICRO\FORUM\EXCEL PRATIQUE\"/>
    </mc:Choice>
  </mc:AlternateContent>
  <xr:revisionPtr revIDLastSave="0" documentId="8_{E7F2B805-F92F-4AF5-81A9-4C1AE3BD6A43}" xr6:coauthVersionLast="47" xr6:coauthVersionMax="47" xr10:uidLastSave="{00000000-0000-0000-0000-000000000000}"/>
  <bookViews>
    <workbookView xWindow="-120" yWindow="-120" windowWidth="24240" windowHeight="13140" activeTab="5" xr2:uid="{835BEC01-A8DC-42DC-A71D-6E1898385E05}"/>
  </bookViews>
  <sheets>
    <sheet name="Feuil1" sheetId="1" r:id="rId1"/>
    <sheet name="Feuil2" sheetId="3" r:id="rId2"/>
    <sheet name="Feuil3" sheetId="4" r:id="rId3"/>
    <sheet name="Feuil4" sheetId="5" r:id="rId4"/>
    <sheet name="Feuil5" sheetId="7" r:id="rId5"/>
    <sheet name="Feuil6" sheetId="6" r:id="rId6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6" l="1"/>
  <c r="D34" i="6"/>
  <c r="C34" i="6"/>
  <c r="D33" i="6"/>
  <c r="C33" i="6"/>
  <c r="D32" i="6"/>
  <c r="C32" i="6"/>
  <c r="D31" i="6"/>
  <c r="C31" i="6"/>
  <c r="D30" i="6"/>
  <c r="C30" i="6"/>
  <c r="D29" i="6"/>
  <c r="C29" i="6"/>
  <c r="D28" i="6"/>
  <c r="C28" i="6"/>
  <c r="D27" i="6"/>
  <c r="C27" i="6"/>
  <c r="D26" i="6"/>
  <c r="C26" i="6"/>
  <c r="D25" i="6"/>
  <c r="C25" i="6"/>
  <c r="D24" i="6"/>
  <c r="C24" i="6"/>
  <c r="D23" i="6"/>
  <c r="C23" i="6"/>
  <c r="D22" i="6"/>
  <c r="C22" i="6"/>
  <c r="D21" i="6"/>
  <c r="C21" i="6"/>
  <c r="D20" i="6"/>
  <c r="C20" i="6"/>
  <c r="D19" i="6"/>
  <c r="C19" i="6"/>
  <c r="D18" i="6"/>
  <c r="C18" i="6"/>
  <c r="D17" i="6"/>
  <c r="C17" i="6"/>
  <c r="D16" i="6"/>
  <c r="C16" i="6"/>
  <c r="C15" i="6"/>
  <c r="C14" i="6"/>
  <c r="C13" i="6"/>
  <c r="C12" i="6"/>
  <c r="C11" i="6"/>
  <c r="C10" i="6"/>
  <c r="C9" i="6"/>
  <c r="C8" i="6"/>
  <c r="C7" i="6"/>
  <c r="C6" i="6"/>
  <c r="C5" i="6"/>
  <c r="D4" i="6"/>
  <c r="D5" i="6" s="1"/>
  <c r="D6" i="6" s="1"/>
  <c r="D7" i="6" s="1"/>
  <c r="D8" i="6" s="1"/>
  <c r="D9" i="6" s="1"/>
  <c r="D10" i="6" s="1"/>
  <c r="D11" i="6" s="1"/>
  <c r="D12" i="6" s="1"/>
  <c r="D13" i="6" s="1"/>
  <c r="D14" i="6" s="1"/>
  <c r="D15" i="6" s="1"/>
  <c r="C4" i="6"/>
  <c r="P36" i="4"/>
  <c r="O36" i="4"/>
  <c r="M36" i="4"/>
  <c r="L36" i="4"/>
  <c r="J36" i="4"/>
  <c r="H36" i="4"/>
  <c r="F36" i="4"/>
  <c r="O35" i="4"/>
  <c r="L35" i="4"/>
  <c r="J35" i="4"/>
  <c r="H35" i="4"/>
  <c r="F35" i="4"/>
  <c r="O34" i="4"/>
  <c r="L34" i="4"/>
  <c r="J34" i="4"/>
  <c r="H34" i="4"/>
  <c r="F34" i="4"/>
  <c r="O33" i="4"/>
  <c r="L33" i="4"/>
  <c r="J33" i="4"/>
  <c r="H33" i="4"/>
  <c r="F33" i="4"/>
  <c r="O32" i="4"/>
  <c r="L32" i="4"/>
  <c r="J32" i="4"/>
  <c r="H32" i="4"/>
  <c r="F32" i="4"/>
  <c r="O31" i="4"/>
  <c r="L31" i="4"/>
  <c r="J31" i="4"/>
  <c r="H31" i="4"/>
  <c r="F31" i="4"/>
  <c r="O30" i="4"/>
  <c r="L30" i="4"/>
  <c r="J30" i="4"/>
  <c r="H30" i="4"/>
  <c r="F30" i="4"/>
  <c r="O29" i="4"/>
  <c r="L29" i="4"/>
  <c r="J29" i="4"/>
  <c r="H29" i="4"/>
  <c r="F29" i="4"/>
  <c r="O28" i="4"/>
  <c r="L28" i="4"/>
  <c r="J28" i="4"/>
  <c r="H28" i="4"/>
  <c r="F28" i="4"/>
  <c r="O27" i="4"/>
  <c r="L27" i="4"/>
  <c r="J27" i="4"/>
  <c r="H27" i="4"/>
  <c r="F27" i="4"/>
  <c r="L26" i="4"/>
  <c r="J26" i="4"/>
  <c r="H26" i="4"/>
  <c r="F26" i="4"/>
  <c r="O25" i="4"/>
  <c r="L25" i="4"/>
  <c r="J25" i="4"/>
  <c r="H25" i="4"/>
  <c r="F25" i="4"/>
  <c r="O24" i="4"/>
  <c r="L24" i="4"/>
  <c r="J24" i="4"/>
  <c r="H24" i="4"/>
  <c r="F24" i="4"/>
  <c r="O23" i="4"/>
  <c r="L23" i="4"/>
  <c r="J23" i="4"/>
  <c r="H23" i="4"/>
  <c r="F23" i="4"/>
  <c r="O22" i="4"/>
  <c r="L22" i="4"/>
  <c r="J22" i="4"/>
  <c r="H22" i="4"/>
  <c r="F22" i="4"/>
  <c r="O21" i="4"/>
  <c r="L21" i="4"/>
  <c r="J21" i="4"/>
  <c r="H21" i="4"/>
  <c r="F21" i="4"/>
  <c r="O20" i="4"/>
  <c r="L20" i="4"/>
  <c r="J20" i="4"/>
  <c r="H20" i="4"/>
  <c r="F20" i="4"/>
  <c r="O19" i="4"/>
  <c r="L19" i="4"/>
  <c r="J19" i="4"/>
  <c r="H19" i="4"/>
  <c r="F19" i="4"/>
  <c r="O18" i="4"/>
  <c r="L18" i="4"/>
  <c r="J18" i="4"/>
  <c r="H18" i="4"/>
  <c r="F18" i="4"/>
  <c r="O17" i="4"/>
  <c r="L17" i="4"/>
  <c r="J17" i="4"/>
  <c r="H17" i="4"/>
  <c r="F17" i="4"/>
  <c r="O16" i="4"/>
  <c r="L16" i="4"/>
  <c r="J16" i="4"/>
  <c r="H16" i="4"/>
  <c r="F16" i="4"/>
  <c r="O15" i="4"/>
  <c r="L15" i="4"/>
  <c r="J15" i="4"/>
  <c r="H15" i="4"/>
  <c r="F15" i="4"/>
  <c r="O14" i="4"/>
  <c r="L14" i="4"/>
  <c r="J14" i="4"/>
  <c r="H14" i="4"/>
  <c r="F14" i="4"/>
  <c r="O13" i="4"/>
  <c r="L13" i="4"/>
  <c r="J13" i="4"/>
  <c r="H13" i="4"/>
  <c r="F13" i="4"/>
  <c r="O12" i="4"/>
  <c r="L12" i="4"/>
  <c r="J12" i="4"/>
  <c r="H12" i="4"/>
  <c r="F12" i="4"/>
  <c r="O11" i="4"/>
  <c r="L11" i="4"/>
  <c r="J11" i="4"/>
  <c r="H11" i="4"/>
  <c r="F11" i="4"/>
  <c r="O10" i="4"/>
  <c r="L10" i="4"/>
  <c r="J10" i="4"/>
  <c r="H10" i="4"/>
  <c r="F10" i="4"/>
  <c r="O9" i="4"/>
  <c r="L9" i="4"/>
  <c r="J9" i="4"/>
  <c r="H9" i="4"/>
  <c r="F9" i="4"/>
  <c r="O8" i="4"/>
  <c r="L8" i="4"/>
  <c r="J8" i="4"/>
  <c r="H8" i="4"/>
  <c r="F8" i="4"/>
  <c r="O7" i="4"/>
  <c r="L7" i="4"/>
  <c r="J7" i="4"/>
  <c r="H7" i="4"/>
  <c r="F7" i="4"/>
  <c r="O6" i="4"/>
  <c r="P6" i="4" s="1"/>
  <c r="L6" i="4"/>
  <c r="M6" i="4" s="1"/>
  <c r="M7" i="4" s="1"/>
  <c r="M8" i="4" s="1"/>
  <c r="J6" i="4"/>
  <c r="H6" i="4"/>
  <c r="F6" i="4"/>
  <c r="N41" i="1"/>
  <c r="K41" i="1"/>
  <c r="I41" i="1"/>
  <c r="G41" i="1"/>
  <c r="E41" i="1"/>
  <c r="AE78" i="1"/>
  <c r="AB78" i="1"/>
  <c r="AC78" i="1" s="1"/>
  <c r="Z78" i="1"/>
  <c r="X78" i="1"/>
  <c r="V78" i="1"/>
  <c r="AE77" i="1"/>
  <c r="AB77" i="1"/>
  <c r="Z77" i="1"/>
  <c r="X77" i="1"/>
  <c r="V77" i="1"/>
  <c r="AE76" i="1"/>
  <c r="AB76" i="1"/>
  <c r="Z76" i="1"/>
  <c r="X76" i="1"/>
  <c r="V76" i="1"/>
  <c r="AE75" i="1"/>
  <c r="AB75" i="1"/>
  <c r="Z75" i="1"/>
  <c r="X75" i="1"/>
  <c r="V75" i="1"/>
  <c r="AE74" i="1"/>
  <c r="AB74" i="1"/>
  <c r="Z74" i="1"/>
  <c r="X74" i="1"/>
  <c r="V74" i="1"/>
  <c r="AE73" i="1"/>
  <c r="AB73" i="1"/>
  <c r="Z73" i="1"/>
  <c r="X73" i="1"/>
  <c r="V73" i="1"/>
  <c r="AE72" i="1"/>
  <c r="AB72" i="1"/>
  <c r="Z72" i="1"/>
  <c r="X72" i="1"/>
  <c r="V72" i="1"/>
  <c r="AE71" i="1"/>
  <c r="AB71" i="1"/>
  <c r="Z71" i="1"/>
  <c r="X71" i="1"/>
  <c r="V71" i="1"/>
  <c r="AE70" i="1"/>
  <c r="AB70" i="1"/>
  <c r="Z70" i="1"/>
  <c r="X70" i="1"/>
  <c r="V70" i="1"/>
  <c r="AE69" i="1"/>
  <c r="AB69" i="1"/>
  <c r="Z69" i="1"/>
  <c r="X69" i="1"/>
  <c r="V69" i="1"/>
  <c r="AB68" i="1"/>
  <c r="Z68" i="1"/>
  <c r="X68" i="1"/>
  <c r="V68" i="1"/>
  <c r="AE67" i="1"/>
  <c r="AB67" i="1"/>
  <c r="Z67" i="1"/>
  <c r="X67" i="1"/>
  <c r="V67" i="1"/>
  <c r="AE66" i="1"/>
  <c r="AB66" i="1"/>
  <c r="Z66" i="1"/>
  <c r="X66" i="1"/>
  <c r="V66" i="1"/>
  <c r="AE65" i="1"/>
  <c r="AB65" i="1"/>
  <c r="Z65" i="1"/>
  <c r="X65" i="1"/>
  <c r="V65" i="1"/>
  <c r="AE64" i="1"/>
  <c r="AB64" i="1"/>
  <c r="Z64" i="1"/>
  <c r="X64" i="1"/>
  <c r="V64" i="1"/>
  <c r="AE63" i="1"/>
  <c r="AB63" i="1"/>
  <c r="Z63" i="1"/>
  <c r="X63" i="1"/>
  <c r="V63" i="1"/>
  <c r="AE62" i="1"/>
  <c r="AB62" i="1"/>
  <c r="Z62" i="1"/>
  <c r="X62" i="1"/>
  <c r="V62" i="1"/>
  <c r="AE61" i="1"/>
  <c r="AB61" i="1"/>
  <c r="Z61" i="1"/>
  <c r="X61" i="1"/>
  <c r="V61" i="1"/>
  <c r="AE60" i="1"/>
  <c r="AB60" i="1"/>
  <c r="Z60" i="1"/>
  <c r="X60" i="1"/>
  <c r="V60" i="1"/>
  <c r="AE59" i="1"/>
  <c r="AB59" i="1"/>
  <c r="Z59" i="1"/>
  <c r="X59" i="1"/>
  <c r="V59" i="1"/>
  <c r="AE58" i="1"/>
  <c r="AB58" i="1"/>
  <c r="Z58" i="1"/>
  <c r="X58" i="1"/>
  <c r="V58" i="1"/>
  <c r="AE57" i="1"/>
  <c r="AB57" i="1"/>
  <c r="Z57" i="1"/>
  <c r="X57" i="1"/>
  <c r="V57" i="1"/>
  <c r="AE56" i="1"/>
  <c r="AB56" i="1"/>
  <c r="Z56" i="1"/>
  <c r="X56" i="1"/>
  <c r="V56" i="1"/>
  <c r="AE55" i="1"/>
  <c r="AB55" i="1"/>
  <c r="Z55" i="1"/>
  <c r="X55" i="1"/>
  <c r="V55" i="1"/>
  <c r="AE54" i="1"/>
  <c r="AB54" i="1"/>
  <c r="Z54" i="1"/>
  <c r="X54" i="1"/>
  <c r="V54" i="1"/>
  <c r="AE53" i="1"/>
  <c r="AB53" i="1"/>
  <c r="Z53" i="1"/>
  <c r="X53" i="1"/>
  <c r="V53" i="1"/>
  <c r="AE52" i="1"/>
  <c r="AB52" i="1"/>
  <c r="Z52" i="1"/>
  <c r="X52" i="1"/>
  <c r="V52" i="1"/>
  <c r="AE51" i="1"/>
  <c r="AB51" i="1"/>
  <c r="Z51" i="1"/>
  <c r="X51" i="1"/>
  <c r="V51" i="1"/>
  <c r="AE50" i="1"/>
  <c r="AB50" i="1"/>
  <c r="Z50" i="1"/>
  <c r="X50" i="1"/>
  <c r="V50" i="1"/>
  <c r="AE49" i="1"/>
  <c r="AB49" i="1"/>
  <c r="Z49" i="1"/>
  <c r="X49" i="1"/>
  <c r="V49" i="1"/>
  <c r="AE48" i="1"/>
  <c r="AF48" i="1" s="1"/>
  <c r="AB48" i="1"/>
  <c r="AC48" i="1" s="1"/>
  <c r="AC49" i="1" s="1"/>
  <c r="AC50" i="1" s="1"/>
  <c r="AC51" i="1" s="1"/>
  <c r="AC52" i="1" s="1"/>
  <c r="AC53" i="1" s="1"/>
  <c r="AC54" i="1" s="1"/>
  <c r="AC55" i="1" s="1"/>
  <c r="AC56" i="1" s="1"/>
  <c r="AC57" i="1" s="1"/>
  <c r="AC58" i="1" s="1"/>
  <c r="AC59" i="1" s="1"/>
  <c r="AC60" i="1" s="1"/>
  <c r="AC61" i="1" s="1"/>
  <c r="AC62" i="1" s="1"/>
  <c r="AC63" i="1" s="1"/>
  <c r="AC64" i="1" s="1"/>
  <c r="AC65" i="1" s="1"/>
  <c r="AC66" i="1" s="1"/>
  <c r="AC67" i="1" s="1"/>
  <c r="AC68" i="1" s="1"/>
  <c r="AC69" i="1" s="1"/>
  <c r="AC70" i="1" s="1"/>
  <c r="AC71" i="1" s="1"/>
  <c r="AC72" i="1" s="1"/>
  <c r="AC73" i="1" s="1"/>
  <c r="AC74" i="1" s="1"/>
  <c r="AC75" i="1" s="1"/>
  <c r="AC76" i="1" s="1"/>
  <c r="AC77" i="1" s="1"/>
  <c r="Z48" i="1"/>
  <c r="X48" i="1"/>
  <c r="V48" i="1"/>
  <c r="M9" i="4" l="1"/>
  <c r="M10" i="4" s="1"/>
  <c r="M11" i="4" s="1"/>
  <c r="M12" i="4" s="1"/>
  <c r="M13" i="4" s="1"/>
  <c r="M14" i="4" s="1"/>
  <c r="M15" i="4" s="1"/>
  <c r="M16" i="4" s="1"/>
  <c r="M17" i="4" s="1"/>
  <c r="M18" i="4" s="1"/>
  <c r="M19" i="4" s="1"/>
  <c r="M20" i="4" s="1"/>
  <c r="M21" i="4" s="1"/>
  <c r="M22" i="4" s="1"/>
  <c r="M23" i="4" s="1"/>
  <c r="M24" i="4" s="1"/>
  <c r="M25" i="4" s="1"/>
  <c r="M26" i="4" s="1"/>
  <c r="M27" i="4" s="1"/>
  <c r="M28" i="4" s="1"/>
  <c r="M29" i="4" s="1"/>
  <c r="M30" i="4" s="1"/>
  <c r="M31" i="4" s="1"/>
  <c r="M32" i="4" s="1"/>
  <c r="M33" i="4" s="1"/>
  <c r="M34" i="4" s="1"/>
  <c r="M35" i="4" s="1"/>
  <c r="P7" i="4"/>
  <c r="P8" i="4" s="1"/>
  <c r="P9" i="4" s="1"/>
  <c r="P10" i="4" s="1"/>
  <c r="P11" i="4" s="1"/>
  <c r="P12" i="4" s="1"/>
  <c r="P13" i="4" s="1"/>
  <c r="P14" i="4" s="1"/>
  <c r="P15" i="4" s="1"/>
  <c r="P16" i="4" s="1"/>
  <c r="P17" i="4" s="1"/>
  <c r="P18" i="4" s="1"/>
  <c r="P19" i="4" s="1"/>
  <c r="P20" i="4" s="1"/>
  <c r="P21" i="4" s="1"/>
  <c r="P22" i="4" s="1"/>
  <c r="P23" i="4" s="1"/>
  <c r="P24" i="4" s="1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AF78" i="1"/>
  <c r="AF49" i="1"/>
  <c r="AF50" i="1" s="1"/>
  <c r="AF51" i="1" s="1"/>
  <c r="AF52" i="1" s="1"/>
  <c r="AF53" i="1" s="1"/>
  <c r="AF54" i="1" s="1"/>
  <c r="AF55" i="1" s="1"/>
  <c r="AF56" i="1" s="1"/>
  <c r="AF57" i="1" s="1"/>
  <c r="AF58" i="1" s="1"/>
  <c r="AF59" i="1" s="1"/>
  <c r="AF60" i="1" s="1"/>
  <c r="AF61" i="1" s="1"/>
  <c r="AF62" i="1" s="1"/>
  <c r="AF63" i="1" s="1"/>
  <c r="AF64" i="1" s="1"/>
  <c r="AF65" i="1" s="1"/>
  <c r="AF66" i="1" s="1"/>
  <c r="AF67" i="1" s="1"/>
  <c r="AF68" i="1" s="1"/>
  <c r="AF69" i="1" s="1"/>
  <c r="AF70" i="1" s="1"/>
  <c r="AF71" i="1" s="1"/>
  <c r="AF72" i="1" s="1"/>
  <c r="AF73" i="1" s="1"/>
  <c r="AF74" i="1" s="1"/>
  <c r="AF75" i="1" s="1"/>
  <c r="AF76" i="1" s="1"/>
  <c r="AF77" i="1" s="1"/>
  <c r="AB36" i="3" l="1"/>
  <c r="Z36" i="3"/>
  <c r="X36" i="3"/>
  <c r="V36" i="3"/>
  <c r="AF26" i="3"/>
  <c r="AE25" i="3"/>
  <c r="AE27" i="3"/>
  <c r="AF27" i="3" s="1"/>
  <c r="AF28" i="3" s="1"/>
  <c r="AE28" i="3"/>
  <c r="AE29" i="3"/>
  <c r="AE30" i="3"/>
  <c r="AE31" i="3"/>
  <c r="AE32" i="3"/>
  <c r="AE33" i="3"/>
  <c r="AE34" i="3"/>
  <c r="AE35" i="3"/>
  <c r="AC26" i="3"/>
  <c r="V22" i="3"/>
  <c r="V23" i="3"/>
  <c r="V24" i="3"/>
  <c r="V25" i="3"/>
  <c r="V26" i="3"/>
  <c r="V27" i="3"/>
  <c r="V28" i="3"/>
  <c r="V29" i="3"/>
  <c r="V30" i="3"/>
  <c r="V31" i="3"/>
  <c r="V32" i="3"/>
  <c r="V33" i="3"/>
  <c r="V34" i="3"/>
  <c r="V35" i="3"/>
  <c r="X25" i="3"/>
  <c r="X26" i="3"/>
  <c r="X27" i="3"/>
  <c r="X28" i="3"/>
  <c r="X29" i="3"/>
  <c r="X30" i="3"/>
  <c r="X31" i="3"/>
  <c r="X32" i="3"/>
  <c r="X33" i="3"/>
  <c r="X34" i="3"/>
  <c r="X35" i="3"/>
  <c r="AC22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X22" i="3"/>
  <c r="X23" i="3"/>
  <c r="X24" i="3"/>
  <c r="AC20" i="3"/>
  <c r="AF18" i="3"/>
  <c r="AF19" i="3" s="1"/>
  <c r="AF29" i="3"/>
  <c r="AF30" i="3" s="1"/>
  <c r="AF31" i="3" s="1"/>
  <c r="AC18" i="3"/>
  <c r="AE16" i="3"/>
  <c r="AE17" i="3"/>
  <c r="AF17" i="3" s="1"/>
  <c r="AE18" i="3"/>
  <c r="AE19" i="3"/>
  <c r="AE20" i="3"/>
  <c r="AE21" i="3"/>
  <c r="AE22" i="3"/>
  <c r="AE23" i="3"/>
  <c r="AE24" i="3"/>
  <c r="AE38" i="3"/>
  <c r="AB18" i="3"/>
  <c r="AB19" i="3"/>
  <c r="AB20" i="3"/>
  <c r="AB21" i="3"/>
  <c r="AB22" i="3"/>
  <c r="AB23" i="3"/>
  <c r="AB24" i="3"/>
  <c r="AB25" i="3"/>
  <c r="AB26" i="3"/>
  <c r="AB27" i="3"/>
  <c r="AB28" i="3"/>
  <c r="AB29" i="3"/>
  <c r="AB30" i="3"/>
  <c r="AB31" i="3"/>
  <c r="AB32" i="3"/>
  <c r="AB33" i="3"/>
  <c r="AB34" i="3"/>
  <c r="AB35" i="3"/>
  <c r="AB38" i="3"/>
  <c r="AB17" i="3"/>
  <c r="Z17" i="3"/>
  <c r="Z18" i="3"/>
  <c r="Z19" i="3"/>
  <c r="Z20" i="3"/>
  <c r="Z21" i="3"/>
  <c r="X16" i="3"/>
  <c r="X17" i="3"/>
  <c r="X18" i="3"/>
  <c r="X19" i="3"/>
  <c r="X20" i="3"/>
  <c r="X21" i="3"/>
  <c r="V17" i="3"/>
  <c r="V18" i="3"/>
  <c r="V19" i="3"/>
  <c r="V20" i="3"/>
  <c r="V21" i="3"/>
  <c r="AF15" i="3"/>
  <c r="AF16" i="3"/>
  <c r="AC16" i="3"/>
  <c r="AC17" i="3" s="1"/>
  <c r="X14" i="3"/>
  <c r="X15" i="3"/>
  <c r="V14" i="3"/>
  <c r="V15" i="3"/>
  <c r="V16" i="3"/>
  <c r="AF9" i="3"/>
  <c r="V7" i="3"/>
  <c r="V8" i="3"/>
  <c r="V9" i="3"/>
  <c r="V10" i="3"/>
  <c r="V11" i="3"/>
  <c r="V12" i="3"/>
  <c r="V13" i="3"/>
  <c r="AF7" i="3"/>
  <c r="AF8" i="3" s="1"/>
  <c r="Z7" i="3"/>
  <c r="Z8" i="3"/>
  <c r="Z9" i="3"/>
  <c r="Z10" i="3"/>
  <c r="Z11" i="3"/>
  <c r="Z12" i="3"/>
  <c r="Z13" i="3"/>
  <c r="Z14" i="3"/>
  <c r="Z15" i="3"/>
  <c r="Z16" i="3"/>
  <c r="AF6" i="3"/>
  <c r="X7" i="3"/>
  <c r="X8" i="3"/>
  <c r="X9" i="3"/>
  <c r="X10" i="3"/>
  <c r="X11" i="3"/>
  <c r="X12" i="3"/>
  <c r="X13" i="3"/>
  <c r="AE7" i="3"/>
  <c r="AE8" i="3"/>
  <c r="AE9" i="3"/>
  <c r="AE10" i="3"/>
  <c r="AE11" i="3"/>
  <c r="AE12" i="3"/>
  <c r="AE13" i="3"/>
  <c r="AE14" i="3"/>
  <c r="AE15" i="3"/>
  <c r="AE6" i="3"/>
  <c r="Z6" i="3"/>
  <c r="X6" i="3"/>
  <c r="AB13" i="3"/>
  <c r="AB14" i="3"/>
  <c r="AB15" i="3"/>
  <c r="AB16" i="3"/>
  <c r="AB7" i="3"/>
  <c r="AB8" i="3"/>
  <c r="AB9" i="3"/>
  <c r="AB10" i="3"/>
  <c r="AB11" i="3"/>
  <c r="AB12" i="3"/>
  <c r="V6" i="3"/>
  <c r="AB6" i="3"/>
  <c r="AC6" i="3" s="1"/>
  <c r="AC7" i="3" s="1"/>
  <c r="AC8" i="3" s="1"/>
  <c r="M6" i="3"/>
  <c r="L6" i="3"/>
  <c r="O6" i="3"/>
  <c r="P6" i="3" s="1"/>
  <c r="O78" i="1"/>
  <c r="L78" i="1"/>
  <c r="J78" i="1"/>
  <c r="H78" i="1"/>
  <c r="F78" i="1"/>
  <c r="O77" i="1"/>
  <c r="L77" i="1"/>
  <c r="J77" i="1"/>
  <c r="H77" i="1"/>
  <c r="F77" i="1"/>
  <c r="O76" i="1"/>
  <c r="L76" i="1"/>
  <c r="J76" i="1"/>
  <c r="H76" i="1"/>
  <c r="F76" i="1"/>
  <c r="O75" i="1"/>
  <c r="L75" i="1"/>
  <c r="J75" i="1"/>
  <c r="H75" i="1"/>
  <c r="F75" i="1"/>
  <c r="O74" i="1"/>
  <c r="L74" i="1"/>
  <c r="J74" i="1"/>
  <c r="H74" i="1"/>
  <c r="F74" i="1"/>
  <c r="O73" i="1"/>
  <c r="L73" i="1"/>
  <c r="J73" i="1"/>
  <c r="H73" i="1"/>
  <c r="F73" i="1"/>
  <c r="O72" i="1"/>
  <c r="L72" i="1"/>
  <c r="J72" i="1"/>
  <c r="H72" i="1"/>
  <c r="F72" i="1"/>
  <c r="O71" i="1"/>
  <c r="L71" i="1"/>
  <c r="J71" i="1"/>
  <c r="H71" i="1"/>
  <c r="F71" i="1"/>
  <c r="O70" i="1"/>
  <c r="L70" i="1"/>
  <c r="J70" i="1"/>
  <c r="H70" i="1"/>
  <c r="F70" i="1"/>
  <c r="O69" i="1"/>
  <c r="L69" i="1"/>
  <c r="J69" i="1"/>
  <c r="H69" i="1"/>
  <c r="F69" i="1"/>
  <c r="O68" i="1"/>
  <c r="L68" i="1"/>
  <c r="J68" i="1"/>
  <c r="H68" i="1"/>
  <c r="F68" i="1"/>
  <c r="O67" i="1"/>
  <c r="L67" i="1"/>
  <c r="H67" i="1"/>
  <c r="F67" i="1"/>
  <c r="O66" i="1"/>
  <c r="L66" i="1"/>
  <c r="J66" i="1"/>
  <c r="H66" i="1"/>
  <c r="F66" i="1"/>
  <c r="O65" i="1"/>
  <c r="L65" i="1"/>
  <c r="J65" i="1"/>
  <c r="H65" i="1"/>
  <c r="F65" i="1"/>
  <c r="O64" i="1"/>
  <c r="L64" i="1"/>
  <c r="J64" i="1"/>
  <c r="H64" i="1"/>
  <c r="F64" i="1"/>
  <c r="O63" i="1"/>
  <c r="L63" i="1"/>
  <c r="J63" i="1"/>
  <c r="H63" i="1"/>
  <c r="F63" i="1"/>
  <c r="O62" i="1"/>
  <c r="L62" i="1"/>
  <c r="J62" i="1"/>
  <c r="H62" i="1"/>
  <c r="F62" i="1"/>
  <c r="O61" i="1"/>
  <c r="L61" i="1"/>
  <c r="J61" i="1"/>
  <c r="H61" i="1"/>
  <c r="F61" i="1"/>
  <c r="O60" i="1"/>
  <c r="L60" i="1"/>
  <c r="J60" i="1"/>
  <c r="H60" i="1"/>
  <c r="F60" i="1"/>
  <c r="O59" i="1"/>
  <c r="L59" i="1"/>
  <c r="J59" i="1"/>
  <c r="H59" i="1"/>
  <c r="F59" i="1"/>
  <c r="O58" i="1"/>
  <c r="L58" i="1"/>
  <c r="J58" i="1"/>
  <c r="H58" i="1"/>
  <c r="F58" i="1"/>
  <c r="O57" i="1"/>
  <c r="L57" i="1"/>
  <c r="J57" i="1"/>
  <c r="H57" i="1"/>
  <c r="F57" i="1"/>
  <c r="O56" i="1"/>
  <c r="L56" i="1"/>
  <c r="J56" i="1"/>
  <c r="H56" i="1"/>
  <c r="F56" i="1"/>
  <c r="O55" i="1"/>
  <c r="L55" i="1"/>
  <c r="J55" i="1"/>
  <c r="H55" i="1"/>
  <c r="F55" i="1"/>
  <c r="O54" i="1"/>
  <c r="L54" i="1"/>
  <c r="J54" i="1"/>
  <c r="H54" i="1"/>
  <c r="F54" i="1"/>
  <c r="O53" i="1"/>
  <c r="L53" i="1"/>
  <c r="J53" i="1"/>
  <c r="H53" i="1"/>
  <c r="F53" i="1"/>
  <c r="O52" i="1"/>
  <c r="L52" i="1"/>
  <c r="J52" i="1"/>
  <c r="H52" i="1"/>
  <c r="F52" i="1"/>
  <c r="O51" i="1"/>
  <c r="L51" i="1"/>
  <c r="J51" i="1"/>
  <c r="H51" i="1"/>
  <c r="F51" i="1"/>
  <c r="O50" i="1"/>
  <c r="L50" i="1"/>
  <c r="J50" i="1"/>
  <c r="H50" i="1"/>
  <c r="F50" i="1"/>
  <c r="O49" i="1"/>
  <c r="L49" i="1"/>
  <c r="J49" i="1"/>
  <c r="H49" i="1"/>
  <c r="F49" i="1"/>
  <c r="O48" i="1"/>
  <c r="P48" i="1" s="1"/>
  <c r="L48" i="1"/>
  <c r="M48" i="1" s="1"/>
  <c r="M49" i="1" s="1"/>
  <c r="J48" i="1"/>
  <c r="H48" i="1"/>
  <c r="F48" i="1"/>
  <c r="O36" i="3"/>
  <c r="L36" i="3"/>
  <c r="J35" i="3"/>
  <c r="J36" i="3"/>
  <c r="H36" i="3"/>
  <c r="F36" i="3"/>
  <c r="M38" i="3"/>
  <c r="H35" i="3"/>
  <c r="F35" i="3"/>
  <c r="F27" i="3"/>
  <c r="F28" i="3"/>
  <c r="F29" i="3"/>
  <c r="F30" i="3"/>
  <c r="F31" i="3"/>
  <c r="F32" i="3"/>
  <c r="F33" i="3"/>
  <c r="F34" i="3"/>
  <c r="L24" i="3"/>
  <c r="L25" i="3"/>
  <c r="L26" i="3"/>
  <c r="L27" i="3"/>
  <c r="L28" i="3"/>
  <c r="L29" i="3"/>
  <c r="L30" i="3"/>
  <c r="L31" i="3"/>
  <c r="L32" i="3"/>
  <c r="L33" i="3"/>
  <c r="L34" i="3"/>
  <c r="L35" i="3"/>
  <c r="L38" i="3"/>
  <c r="F18" i="3"/>
  <c r="F19" i="3"/>
  <c r="F20" i="3"/>
  <c r="F21" i="3"/>
  <c r="F22" i="3"/>
  <c r="F23" i="3"/>
  <c r="F24" i="3"/>
  <c r="F25" i="3"/>
  <c r="F26" i="3"/>
  <c r="J21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20" i="3"/>
  <c r="L19" i="3"/>
  <c r="L20" i="3"/>
  <c r="L21" i="3"/>
  <c r="L22" i="3"/>
  <c r="L23" i="3"/>
  <c r="J19" i="3"/>
  <c r="J20" i="3"/>
  <c r="J22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6" i="3"/>
  <c r="L18" i="3"/>
  <c r="L7" i="3"/>
  <c r="L8" i="3"/>
  <c r="L9" i="3"/>
  <c r="L10" i="3"/>
  <c r="L11" i="3"/>
  <c r="L12" i="3"/>
  <c r="L13" i="3"/>
  <c r="L14" i="3"/>
  <c r="L15" i="3"/>
  <c r="L16" i="3"/>
  <c r="L17" i="3"/>
  <c r="J7" i="3"/>
  <c r="J8" i="3"/>
  <c r="J9" i="3"/>
  <c r="J10" i="3"/>
  <c r="J11" i="3"/>
  <c r="J12" i="3"/>
  <c r="J13" i="3"/>
  <c r="J14" i="3"/>
  <c r="J15" i="3"/>
  <c r="J16" i="3"/>
  <c r="J17" i="3"/>
  <c r="J18" i="3"/>
  <c r="J23" i="3"/>
  <c r="J24" i="3"/>
  <c r="J26" i="3"/>
  <c r="J27" i="3"/>
  <c r="J28" i="3"/>
  <c r="J29" i="3"/>
  <c r="J30" i="3"/>
  <c r="J31" i="3"/>
  <c r="J32" i="3"/>
  <c r="J33" i="3"/>
  <c r="J34" i="3"/>
  <c r="F14" i="3"/>
  <c r="F15" i="3"/>
  <c r="F16" i="3"/>
  <c r="F17" i="3"/>
  <c r="F13" i="3"/>
  <c r="F9" i="3"/>
  <c r="F10" i="3"/>
  <c r="F11" i="3"/>
  <c r="F12" i="3"/>
  <c r="F7" i="3"/>
  <c r="F8" i="3"/>
  <c r="J6" i="3"/>
  <c r="J38" i="3" s="1"/>
  <c r="F6" i="3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AF36" i="1"/>
  <c r="AF40" i="1"/>
  <c r="V34" i="1"/>
  <c r="V35" i="1"/>
  <c r="V36" i="1"/>
  <c r="V37" i="1"/>
  <c r="V38" i="1"/>
  <c r="V39" i="1"/>
  <c r="X30" i="1"/>
  <c r="X31" i="1"/>
  <c r="X32" i="1"/>
  <c r="X33" i="1"/>
  <c r="X34" i="1"/>
  <c r="X35" i="1"/>
  <c r="X36" i="1"/>
  <c r="X37" i="1"/>
  <c r="X38" i="1"/>
  <c r="X39" i="1"/>
  <c r="X40" i="1"/>
  <c r="AC36" i="1"/>
  <c r="AC40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L30" i="1"/>
  <c r="L31" i="1"/>
  <c r="L32" i="1"/>
  <c r="L33" i="1"/>
  <c r="L34" i="1"/>
  <c r="L35" i="1"/>
  <c r="L36" i="1"/>
  <c r="L37" i="1"/>
  <c r="L38" i="1"/>
  <c r="L39" i="1"/>
  <c r="P40" i="1"/>
  <c r="J30" i="1"/>
  <c r="J31" i="1"/>
  <c r="J32" i="1"/>
  <c r="J33" i="1"/>
  <c r="J34" i="1"/>
  <c r="J35" i="1"/>
  <c r="J36" i="1"/>
  <c r="J37" i="1"/>
  <c r="J38" i="1"/>
  <c r="J39" i="1"/>
  <c r="H29" i="1"/>
  <c r="H30" i="1"/>
  <c r="H31" i="1"/>
  <c r="H32" i="1"/>
  <c r="H33" i="1"/>
  <c r="H34" i="1"/>
  <c r="H35" i="1"/>
  <c r="H36" i="1"/>
  <c r="H37" i="1"/>
  <c r="H38" i="1"/>
  <c r="H39" i="1"/>
  <c r="AE19" i="1"/>
  <c r="AE20" i="1"/>
  <c r="AE21" i="1"/>
  <c r="AE22" i="1"/>
  <c r="AE23" i="1"/>
  <c r="AE24" i="1"/>
  <c r="AE25" i="1"/>
  <c r="AE29" i="1"/>
  <c r="AE30" i="1"/>
  <c r="AE31" i="1"/>
  <c r="AE32" i="1"/>
  <c r="AE33" i="1"/>
  <c r="AE34" i="1"/>
  <c r="Z29" i="1"/>
  <c r="Z30" i="1"/>
  <c r="Z31" i="1"/>
  <c r="Z32" i="1"/>
  <c r="Z33" i="1"/>
  <c r="Z34" i="1"/>
  <c r="Z35" i="1"/>
  <c r="V33" i="1"/>
  <c r="V32" i="1"/>
  <c r="O35" i="1"/>
  <c r="F35" i="1"/>
  <c r="O34" i="1"/>
  <c r="F34" i="1"/>
  <c r="O33" i="1"/>
  <c r="F33" i="1"/>
  <c r="O32" i="1"/>
  <c r="F32" i="1"/>
  <c r="O31" i="1"/>
  <c r="F31" i="1"/>
  <c r="V26" i="1"/>
  <c r="V27" i="1"/>
  <c r="V28" i="1"/>
  <c r="V29" i="1"/>
  <c r="V30" i="1"/>
  <c r="Z36" i="1"/>
  <c r="Z37" i="1"/>
  <c r="Z38" i="1"/>
  <c r="Z39" i="1"/>
  <c r="Z40" i="1"/>
  <c r="Z25" i="1"/>
  <c r="Z26" i="1"/>
  <c r="Z27" i="1"/>
  <c r="Z28" i="1"/>
  <c r="V21" i="1"/>
  <c r="V22" i="1"/>
  <c r="V23" i="1"/>
  <c r="V24" i="1"/>
  <c r="V25" i="1"/>
  <c r="O18" i="1"/>
  <c r="O19" i="1"/>
  <c r="O20" i="1"/>
  <c r="O21" i="1"/>
  <c r="O22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7" i="1"/>
  <c r="F38" i="1"/>
  <c r="F39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L21" i="1"/>
  <c r="L22" i="1"/>
  <c r="L23" i="1"/>
  <c r="L24" i="1"/>
  <c r="L25" i="1"/>
  <c r="L26" i="1"/>
  <c r="L27" i="1"/>
  <c r="L28" i="1"/>
  <c r="L29" i="1"/>
  <c r="AE36" i="1"/>
  <c r="X29" i="1"/>
  <c r="AE28" i="1"/>
  <c r="X28" i="1"/>
  <c r="AE27" i="1"/>
  <c r="X27" i="1"/>
  <c r="AE26" i="1"/>
  <c r="X26" i="1"/>
  <c r="X25" i="1"/>
  <c r="Z24" i="1"/>
  <c r="X24" i="1"/>
  <c r="Z23" i="1"/>
  <c r="X23" i="1"/>
  <c r="Z22" i="1"/>
  <c r="X22" i="1"/>
  <c r="O39" i="1"/>
  <c r="O38" i="1"/>
  <c r="O37" i="1"/>
  <c r="O29" i="1"/>
  <c r="O28" i="1"/>
  <c r="O27" i="1"/>
  <c r="O26" i="1"/>
  <c r="O25" i="1"/>
  <c r="O24" i="1"/>
  <c r="O23" i="1"/>
  <c r="O9" i="1"/>
  <c r="O10" i="1"/>
  <c r="O11" i="1"/>
  <c r="O12" i="1"/>
  <c r="O13" i="1"/>
  <c r="O14" i="1"/>
  <c r="O15" i="1"/>
  <c r="O16" i="1"/>
  <c r="O17" i="1"/>
  <c r="O5" i="1"/>
  <c r="O6" i="1"/>
  <c r="O7" i="1"/>
  <c r="O8" i="1"/>
  <c r="L20" i="1"/>
  <c r="AE37" i="1"/>
  <c r="AE38" i="1"/>
  <c r="AE39" i="1"/>
  <c r="AB5" i="1"/>
  <c r="AC5" i="1" s="1"/>
  <c r="AC6" i="1" s="1"/>
  <c r="AC7" i="1" s="1"/>
  <c r="AC8" i="1" s="1"/>
  <c r="AF41" i="1"/>
  <c r="AB17" i="1"/>
  <c r="AB18" i="1"/>
  <c r="V14" i="1"/>
  <c r="V15" i="1"/>
  <c r="V16" i="1"/>
  <c r="V17" i="1"/>
  <c r="V18" i="1"/>
  <c r="V19" i="1"/>
  <c r="V20" i="1"/>
  <c r="Z21" i="1"/>
  <c r="X21" i="1"/>
  <c r="Z20" i="1"/>
  <c r="X20" i="1"/>
  <c r="Z19" i="1"/>
  <c r="X19" i="1"/>
  <c r="AE18" i="1"/>
  <c r="Z18" i="1"/>
  <c r="X18" i="1"/>
  <c r="AE17" i="1"/>
  <c r="Z17" i="1"/>
  <c r="X17" i="1"/>
  <c r="AE16" i="1"/>
  <c r="AB16" i="1"/>
  <c r="Z16" i="1"/>
  <c r="X16" i="1"/>
  <c r="AE15" i="1"/>
  <c r="AB15" i="1"/>
  <c r="Z15" i="1"/>
  <c r="X15" i="1"/>
  <c r="AE14" i="1"/>
  <c r="AB14" i="1"/>
  <c r="Z14" i="1"/>
  <c r="X14" i="1"/>
  <c r="AE13" i="1"/>
  <c r="AB13" i="1"/>
  <c r="Z13" i="1"/>
  <c r="X13" i="1"/>
  <c r="V13" i="1"/>
  <c r="AE12" i="1"/>
  <c r="AB12" i="1"/>
  <c r="Z12" i="1"/>
  <c r="X12" i="1"/>
  <c r="V12" i="1"/>
  <c r="AE11" i="1"/>
  <c r="AB11" i="1"/>
  <c r="Z11" i="1"/>
  <c r="X11" i="1"/>
  <c r="V11" i="1"/>
  <c r="AE10" i="1"/>
  <c r="AB10" i="1"/>
  <c r="Z10" i="1"/>
  <c r="X10" i="1"/>
  <c r="V10" i="1"/>
  <c r="AE9" i="1"/>
  <c r="AB9" i="1"/>
  <c r="Z9" i="1"/>
  <c r="X9" i="1"/>
  <c r="V9" i="1"/>
  <c r="AE8" i="1"/>
  <c r="AB8" i="1"/>
  <c r="Z8" i="1"/>
  <c r="X8" i="1"/>
  <c r="V8" i="1"/>
  <c r="AE7" i="1"/>
  <c r="AB7" i="1"/>
  <c r="Z7" i="1"/>
  <c r="X7" i="1"/>
  <c r="V7" i="1"/>
  <c r="AE6" i="1"/>
  <c r="AB6" i="1"/>
  <c r="Z6" i="1"/>
  <c r="X6" i="1"/>
  <c r="V6" i="1"/>
  <c r="AE5" i="1"/>
  <c r="AF5" i="1" s="1"/>
  <c r="Z5" i="1"/>
  <c r="X5" i="1"/>
  <c r="V5" i="1"/>
  <c r="M50" i="1" l="1"/>
  <c r="M51" i="1" s="1"/>
  <c r="M52" i="1" s="1"/>
  <c r="M53" i="1" s="1"/>
  <c r="M54" i="1" s="1"/>
  <c r="M55" i="1" s="1"/>
  <c r="M56" i="1" s="1"/>
  <c r="M57" i="1" s="1"/>
  <c r="M58" i="1" s="1"/>
  <c r="M59" i="1" s="1"/>
  <c r="M60" i="1" s="1"/>
  <c r="M61" i="1" s="1"/>
  <c r="M62" i="1" s="1"/>
  <c r="M63" i="1" s="1"/>
  <c r="M64" i="1" s="1"/>
  <c r="M65" i="1" s="1"/>
  <c r="M66" i="1" s="1"/>
  <c r="M67" i="1" s="1"/>
  <c r="M68" i="1" s="1"/>
  <c r="M69" i="1" s="1"/>
  <c r="M70" i="1" s="1"/>
  <c r="M71" i="1" s="1"/>
  <c r="M72" i="1" s="1"/>
  <c r="M73" i="1" s="1"/>
  <c r="M74" i="1" s="1"/>
  <c r="M75" i="1" s="1"/>
  <c r="M76" i="1" s="1"/>
  <c r="M77" i="1" s="1"/>
  <c r="M78" i="1" s="1"/>
  <c r="AC9" i="1"/>
  <c r="AC10" i="1" s="1"/>
  <c r="AC11" i="1" s="1"/>
  <c r="AC12" i="1" s="1"/>
  <c r="AC13" i="1" s="1"/>
  <c r="AC14" i="1" s="1"/>
  <c r="AC15" i="1" s="1"/>
  <c r="AC16" i="1" s="1"/>
  <c r="AC17" i="1" s="1"/>
  <c r="AC18" i="1" s="1"/>
  <c r="AC19" i="1" s="1"/>
  <c r="AC20" i="1" s="1"/>
  <c r="AC21" i="1" s="1"/>
  <c r="AC22" i="1" s="1"/>
  <c r="AC23" i="1" s="1"/>
  <c r="AC24" i="1" s="1"/>
  <c r="AC25" i="1" s="1"/>
  <c r="AC26" i="1" s="1"/>
  <c r="AC27" i="1" s="1"/>
  <c r="AC28" i="1" s="1"/>
  <c r="AC29" i="1" s="1"/>
  <c r="AC30" i="1" s="1"/>
  <c r="AC31" i="1" s="1"/>
  <c r="AC32" i="1" s="1"/>
  <c r="P49" i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63" i="1" s="1"/>
  <c r="P64" i="1" s="1"/>
  <c r="P65" i="1" s="1"/>
  <c r="P66" i="1" s="1"/>
  <c r="P67" i="1" s="1"/>
  <c r="P68" i="1" s="1"/>
  <c r="P69" i="1" s="1"/>
  <c r="P70" i="1" s="1"/>
  <c r="P71" i="1" s="1"/>
  <c r="P72" i="1" s="1"/>
  <c r="P73" i="1" s="1"/>
  <c r="P74" i="1" s="1"/>
  <c r="P75" i="1" s="1"/>
  <c r="P76" i="1" s="1"/>
  <c r="P77" i="1" s="1"/>
  <c r="P78" i="1" s="1"/>
  <c r="AC37" i="1"/>
  <c r="AC38" i="1" s="1"/>
  <c r="AC39" i="1" s="1"/>
  <c r="AF37" i="1"/>
  <c r="AF38" i="1" s="1"/>
  <c r="AF39" i="1" s="1"/>
  <c r="O41" i="1"/>
  <c r="AF32" i="3"/>
  <c r="AF33" i="3" s="1"/>
  <c r="AF34" i="3" s="1"/>
  <c r="AF35" i="3" s="1"/>
  <c r="AF36" i="3" s="1"/>
  <c r="AC27" i="3"/>
  <c r="AC28" i="3" s="1"/>
  <c r="AC29" i="3" s="1"/>
  <c r="AC30" i="3" s="1"/>
  <c r="AC31" i="3" s="1"/>
  <c r="AC32" i="3" s="1"/>
  <c r="AC33" i="3" s="1"/>
  <c r="AC34" i="3" s="1"/>
  <c r="AC35" i="3" s="1"/>
  <c r="AC23" i="3"/>
  <c r="AC24" i="3" s="1"/>
  <c r="AC25" i="3" s="1"/>
  <c r="AC21" i="3"/>
  <c r="AF20" i="3"/>
  <c r="AF21" i="3" s="1"/>
  <c r="AF22" i="3" s="1"/>
  <c r="AF23" i="3" s="1"/>
  <c r="AF24" i="3" s="1"/>
  <c r="AF25" i="3" s="1"/>
  <c r="AC19" i="3"/>
  <c r="AF10" i="3"/>
  <c r="AF11" i="3" s="1"/>
  <c r="AF12" i="3" s="1"/>
  <c r="AF13" i="3" s="1"/>
  <c r="AF14" i="3" s="1"/>
  <c r="AC9" i="3"/>
  <c r="AC10" i="3" s="1"/>
  <c r="AC11" i="3" s="1"/>
  <c r="AC12" i="3" s="1"/>
  <c r="AC13" i="3" s="1"/>
  <c r="AC14" i="3" s="1"/>
  <c r="AC15" i="3" s="1"/>
  <c r="H38" i="3"/>
  <c r="F38" i="3"/>
  <c r="P7" i="3"/>
  <c r="P8" i="3" s="1"/>
  <c r="P9" i="3" s="1"/>
  <c r="P10" i="3" s="1"/>
  <c r="P11" i="3" s="1"/>
  <c r="P12" i="3" s="1"/>
  <c r="P13" i="3" s="1"/>
  <c r="P14" i="3" s="1"/>
  <c r="P15" i="3" s="1"/>
  <c r="P16" i="3" s="1"/>
  <c r="P17" i="3" s="1"/>
  <c r="P18" i="3" s="1"/>
  <c r="P19" i="3" s="1"/>
  <c r="P20" i="3" s="1"/>
  <c r="P21" i="3" s="1"/>
  <c r="P22" i="3" s="1"/>
  <c r="P23" i="3" s="1"/>
  <c r="P24" i="3" s="1"/>
  <c r="P25" i="3" s="1"/>
  <c r="P26" i="3" s="1"/>
  <c r="P27" i="3" s="1"/>
  <c r="P28" i="3" s="1"/>
  <c r="P29" i="3" s="1"/>
  <c r="P30" i="3" s="1"/>
  <c r="P31" i="3" s="1"/>
  <c r="P32" i="3" s="1"/>
  <c r="P33" i="3" s="1"/>
  <c r="P34" i="3" s="1"/>
  <c r="P35" i="3" s="1"/>
  <c r="P36" i="3" s="1"/>
  <c r="M7" i="3"/>
  <c r="M8" i="3" s="1"/>
  <c r="M9" i="3" s="1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M20" i="3" s="1"/>
  <c r="M21" i="3" s="1"/>
  <c r="M22" i="3" s="1"/>
  <c r="M23" i="3" s="1"/>
  <c r="M24" i="3" s="1"/>
  <c r="M25" i="3" s="1"/>
  <c r="M26" i="3" s="1"/>
  <c r="M27" i="3" s="1"/>
  <c r="M28" i="3" s="1"/>
  <c r="M29" i="3" s="1"/>
  <c r="M30" i="3" s="1"/>
  <c r="M31" i="3" s="1"/>
  <c r="M32" i="3" s="1"/>
  <c r="M33" i="3" s="1"/>
  <c r="M34" i="3" s="1"/>
  <c r="M35" i="3" s="1"/>
  <c r="M36" i="3" s="1"/>
  <c r="AC33" i="1"/>
  <c r="AC34" i="1" s="1"/>
  <c r="AC35" i="1" s="1"/>
  <c r="AF6" i="1"/>
  <c r="AF7" i="1" s="1"/>
  <c r="AF8" i="1" s="1"/>
  <c r="AF9" i="1" s="1"/>
  <c r="AF10" i="1" s="1"/>
  <c r="AF11" i="1" s="1"/>
  <c r="AF12" i="1" s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5" i="1"/>
  <c r="J5" i="1"/>
  <c r="J41" i="1" s="1"/>
  <c r="H5" i="1"/>
  <c r="H40" i="1" s="1"/>
  <c r="F5" i="1"/>
  <c r="F41" i="1" s="1"/>
  <c r="L41" i="1" l="1"/>
  <c r="AF13" i="1"/>
  <c r="AF14" i="1" s="1"/>
  <c r="AF15" i="1" s="1"/>
  <c r="AF16" i="1" s="1"/>
  <c r="AF17" i="1" s="1"/>
  <c r="AF18" i="1" s="1"/>
  <c r="AF19" i="1" s="1"/>
  <c r="P5" i="1"/>
  <c r="P6" i="1" s="1"/>
  <c r="P7" i="1" s="1"/>
  <c r="P8" i="1" s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M5" i="1"/>
  <c r="M6" i="1" s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P27" i="1" l="1"/>
  <c r="P28" i="1" s="1"/>
  <c r="P29" i="1" s="1"/>
  <c r="P30" i="1" s="1"/>
  <c r="P32" i="1" s="1"/>
  <c r="P33" i="1" s="1"/>
  <c r="P34" i="1" s="1"/>
  <c r="P35" i="1" s="1"/>
  <c r="P36" i="1" s="1"/>
  <c r="P37" i="1" s="1"/>
  <c r="P38" i="1" s="1"/>
  <c r="P39" i="1" s="1"/>
  <c r="P31" i="1"/>
  <c r="M27" i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40" i="1" s="1"/>
  <c r="AF20" i="1"/>
  <c r="AF21" i="1" s="1"/>
  <c r="AF22" i="1" s="1"/>
  <c r="AF23" i="1" s="1"/>
  <c r="AF24" i="1" s="1"/>
  <c r="AF25" i="1" s="1"/>
  <c r="AF26" i="1" s="1"/>
  <c r="AF27" i="1" s="1"/>
  <c r="AF28" i="1" s="1"/>
  <c r="AF29" i="1" s="1"/>
  <c r="AF30" i="1" s="1"/>
  <c r="AF31" i="1" s="1"/>
  <c r="AF32" i="1" s="1"/>
  <c r="AF33" i="1" s="1"/>
  <c r="AF34" i="1" s="1"/>
  <c r="AF35" i="1" s="1"/>
  <c r="B1" i="6"/>
</calcChain>
</file>

<file path=xl/sharedStrings.xml><?xml version="1.0" encoding="utf-8"?>
<sst xmlns="http://schemas.openxmlformats.org/spreadsheetml/2006/main" count="387" uniqueCount="44">
  <si>
    <t>Date</t>
  </si>
  <si>
    <t>Ciel</t>
  </si>
  <si>
    <t>Temp</t>
  </si>
  <si>
    <t>Compteur
conso</t>
  </si>
  <si>
    <t>Compteur
vente</t>
  </si>
  <si>
    <t>Production</t>
  </si>
  <si>
    <t>Eau
chaude</t>
  </si>
  <si>
    <t>G/S</t>
  </si>
  <si>
    <t>S</t>
  </si>
  <si>
    <t>Consommé
et Surplus</t>
  </si>
  <si>
    <t>G/P</t>
  </si>
  <si>
    <t>Consommation</t>
  </si>
  <si>
    <t>Index</t>
  </si>
  <si>
    <t>²</t>
  </si>
  <si>
    <t>SEPTEMBRE 2022</t>
  </si>
  <si>
    <r>
      <t>Index 1</t>
    </r>
    <r>
      <rPr>
        <b/>
        <vertAlign val="superscript"/>
        <sz val="14"/>
        <color rgb="FF0070C0"/>
        <rFont val="Times New Roman"/>
        <family val="1"/>
      </rPr>
      <t>er</t>
    </r>
    <r>
      <rPr>
        <b/>
        <sz val="14"/>
        <color rgb="FF0070C0"/>
        <rFont val="Times New Roman"/>
        <family val="1"/>
      </rPr>
      <t xml:space="preserve">
Octobre</t>
    </r>
  </si>
  <si>
    <t>AOÛT 2022</t>
  </si>
  <si>
    <t>P/S</t>
  </si>
  <si>
    <t>P/G</t>
  </si>
  <si>
    <t>Diff</t>
  </si>
  <si>
    <t>total</t>
  </si>
  <si>
    <t>S/G</t>
  </si>
  <si>
    <t>Total</t>
  </si>
  <si>
    <t>OCT0BRE 2022</t>
  </si>
  <si>
    <t>Compteur
Vente</t>
  </si>
  <si>
    <t xml:space="preserve"> NOVEMBRE 2022</t>
  </si>
  <si>
    <r>
      <t>Index 1</t>
    </r>
    <r>
      <rPr>
        <b/>
        <vertAlign val="superscript"/>
        <sz val="14"/>
        <color rgb="FF0070C0"/>
        <rFont val="Times New Roman"/>
        <family val="1"/>
      </rPr>
      <t>er</t>
    </r>
    <r>
      <rPr>
        <b/>
        <sz val="14"/>
        <color rgb="FF0070C0"/>
        <rFont val="Times New Roman"/>
        <family val="1"/>
      </rPr>
      <t xml:space="preserve">
Novembre</t>
    </r>
  </si>
  <si>
    <t>Conso</t>
  </si>
  <si>
    <t>01/09</t>
  </si>
  <si>
    <t>ANNECY</t>
  </si>
  <si>
    <t>G</t>
  </si>
  <si>
    <t>G/S/</t>
  </si>
  <si>
    <r>
      <t>1</t>
    </r>
    <r>
      <rPr>
        <vertAlign val="superscript"/>
        <sz val="12"/>
        <color theme="1"/>
        <rFont val="Times New Roman"/>
        <family val="1"/>
      </rPr>
      <t>er</t>
    </r>
    <r>
      <rPr>
        <sz val="12"/>
        <color theme="1"/>
        <rFont val="Times New Roman"/>
        <family val="1"/>
      </rPr>
      <t xml:space="preserve"> Novembre</t>
    </r>
  </si>
  <si>
    <t>Compteur 1
conso</t>
  </si>
  <si>
    <t>Compteur 2</t>
  </si>
  <si>
    <t>Général</t>
  </si>
  <si>
    <r>
      <t>Index 1</t>
    </r>
    <r>
      <rPr>
        <b/>
        <vertAlign val="superscript"/>
        <sz val="14"/>
        <color rgb="FF0070C0"/>
        <rFont val="Times New Roman"/>
        <family val="1"/>
      </rPr>
      <t>er</t>
    </r>
    <r>
      <rPr>
        <b/>
        <sz val="14"/>
        <color rgb="FF0070C0"/>
        <rFont val="Times New Roman"/>
        <family val="1"/>
      </rPr>
      <t xml:space="preserve">
Décembre</t>
    </r>
  </si>
  <si>
    <t>1er décembre</t>
  </si>
  <si>
    <t>PRODUCT.</t>
  </si>
  <si>
    <t>RESEAU</t>
  </si>
  <si>
    <t>E.C.S.</t>
  </si>
  <si>
    <r>
      <t>1</t>
    </r>
    <r>
      <rPr>
        <vertAlign val="superscript"/>
        <sz val="12"/>
        <color theme="1"/>
        <rFont val="Times New Roman"/>
        <family val="1"/>
      </rPr>
      <t>er</t>
    </r>
    <r>
      <rPr>
        <sz val="12"/>
        <color theme="1"/>
        <rFont val="Times New Roman"/>
        <family val="2"/>
      </rPr>
      <t xml:space="preserve"> Décembre</t>
    </r>
  </si>
  <si>
    <r>
      <t xml:space="preserve"> 1</t>
    </r>
    <r>
      <rPr>
        <b/>
        <vertAlign val="superscript"/>
        <sz val="12"/>
        <color rgb="FF0070C0"/>
        <rFont val="Times New Roman"/>
        <family val="1"/>
      </rPr>
      <t xml:space="preserve">er </t>
    </r>
    <r>
      <rPr>
        <b/>
        <sz val="12"/>
        <color rgb="FF0070C0"/>
        <rFont val="Times New Roman"/>
        <family val="1"/>
      </rPr>
      <t>Septembre</t>
    </r>
  </si>
  <si>
    <t xml:space="preserve"> DECEMBRE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</si>
</sst>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b/>
      <sz val="12"/>
      <color rgb="FF0070C0"/>
      <name val="Times New Roman"/>
      <family val="1"/>
    </font>
    <font>
      <b/>
      <sz val="14"/>
      <color rgb="FF0070C0"/>
      <name val="Times New Roman"/>
      <family val="1"/>
    </font>
    <font>
      <sz val="14"/>
      <color theme="1"/>
      <name val="Times New Roman"/>
      <family val="1"/>
    </font>
    <font>
      <b/>
      <vertAlign val="superscript"/>
      <sz val="14"/>
      <color rgb="FF0070C0"/>
      <name val="Times New Roman"/>
      <family val="1"/>
    </font>
    <font>
      <b/>
      <vertAlign val="superscript"/>
      <sz val="12"/>
      <color rgb="FF0070C0"/>
      <name val="Times New Roman"/>
      <family val="1"/>
    </font>
    <font>
      <vertAlign val="superscript"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9" tint="-0.249977111117893"/>
      <name val="Times New Roman"/>
      <family val="1"/>
    </font>
    <font>
      <sz val="12"/>
      <name val="Times New Roman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7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33">
    <xf numFmtId="0" fontId="0" fillId="0" borderId="0" xfId="0"/>
    <xf numFmtId="0" fontId="0" fillId="0" borderId="5" xfId="0" applyBorder="1"/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7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8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7" xfId="0" applyBorder="1" applyAlignment="1">
      <alignment horizontal="center"/>
    </xf>
    <xf numFmtId="0" fontId="1" fillId="0" borderId="2" xfId="0" quotePrefix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42" xfId="0" applyBorder="1" applyAlignment="1">
      <alignment horizontal="center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0" fillId="2" borderId="10" xfId="0" applyFill="1" applyBorder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0" fillId="0" borderId="48" xfId="0" applyBorder="1" applyAlignment="1">
      <alignment horizontal="center"/>
    </xf>
    <xf numFmtId="0" fontId="1" fillId="0" borderId="7" xfId="0" quotePrefix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2" borderId="17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1" fillId="0" borderId="39" xfId="0" applyFont="1" applyBorder="1" applyAlignment="1">
      <alignment horizontal="center" vertical="center" wrapText="1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0" fillId="0" borderId="55" xfId="0" applyBorder="1" applyAlignment="1">
      <alignment horizontal="center"/>
    </xf>
    <xf numFmtId="0" fontId="1" fillId="0" borderId="47" xfId="0" applyFont="1" applyBorder="1" applyAlignment="1">
      <alignment horizontal="center" vertical="center" wrapText="1"/>
    </xf>
    <xf numFmtId="0" fontId="0" fillId="0" borderId="57" xfId="0" applyBorder="1" applyAlignment="1">
      <alignment horizontal="center"/>
    </xf>
    <xf numFmtId="0" fontId="0" fillId="2" borderId="19" xfId="0" applyFill="1" applyBorder="1"/>
    <xf numFmtId="0" fontId="0" fillId="2" borderId="25" xfId="0" applyFill="1" applyBorder="1"/>
    <xf numFmtId="0" fontId="0" fillId="0" borderId="58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0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1" fillId="0" borderId="61" xfId="0" applyFont="1" applyBorder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0" fillId="0" borderId="56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2" borderId="5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4" borderId="0" xfId="0" applyFill="1"/>
    <xf numFmtId="0" fontId="0" fillId="0" borderId="65" xfId="0" applyBorder="1" applyAlignment="1">
      <alignment horizontal="center"/>
    </xf>
    <xf numFmtId="0" fontId="2" fillId="0" borderId="0" xfId="0" quotePrefix="1" applyFont="1" applyAlignment="1">
      <alignment horizontal="center" vertical="center"/>
    </xf>
    <xf numFmtId="0" fontId="0" fillId="0" borderId="66" xfId="0" applyBorder="1" applyAlignment="1">
      <alignment horizontal="center"/>
    </xf>
    <xf numFmtId="0" fontId="0" fillId="2" borderId="40" xfId="0" applyFill="1" applyBorder="1" applyAlignment="1">
      <alignment horizontal="center"/>
    </xf>
    <xf numFmtId="0" fontId="0" fillId="0" borderId="67" xfId="0" applyBorder="1" applyAlignment="1">
      <alignment horizontal="center"/>
    </xf>
    <xf numFmtId="0" fontId="0" fillId="0" borderId="61" xfId="0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4" borderId="0" xfId="0" applyFont="1" applyFill="1" applyAlignment="1">
      <alignment vertical="center"/>
    </xf>
    <xf numFmtId="0" fontId="0" fillId="0" borderId="12" xfId="0" applyBorder="1"/>
    <xf numFmtId="0" fontId="0" fillId="0" borderId="13" xfId="0" applyBorder="1"/>
    <xf numFmtId="0" fontId="0" fillId="0" borderId="42" xfId="0" applyBorder="1"/>
    <xf numFmtId="0" fontId="1" fillId="4" borderId="10" xfId="0" applyFont="1" applyFill="1" applyBorder="1" applyAlignment="1">
      <alignment horizontal="center" vertical="center" wrapText="1"/>
    </xf>
    <xf numFmtId="0" fontId="0" fillId="4" borderId="5" xfId="0" applyFill="1" applyBorder="1"/>
    <xf numFmtId="0" fontId="0" fillId="0" borderId="69" xfId="0" applyBorder="1"/>
    <xf numFmtId="0" fontId="0" fillId="0" borderId="32" xfId="0" applyBorder="1"/>
    <xf numFmtId="0" fontId="0" fillId="0" borderId="53" xfId="0" applyBorder="1"/>
    <xf numFmtId="0" fontId="0" fillId="0" borderId="35" xfId="0" applyBorder="1"/>
    <xf numFmtId="0" fontId="1" fillId="0" borderId="10" xfId="0" applyFont="1" applyBorder="1" applyAlignment="1">
      <alignment horizontal="center" vertical="center" wrapText="1"/>
    </xf>
    <xf numFmtId="0" fontId="0" fillId="2" borderId="36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0" fillId="0" borderId="70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1" xfId="0" applyFont="1" applyBorder="1" applyAlignment="1">
      <alignment vertical="center"/>
    </xf>
    <xf numFmtId="0" fontId="0" fillId="2" borderId="22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54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5" xfId="0" applyFill="1" applyBorder="1"/>
    <xf numFmtId="0" fontId="0" fillId="2" borderId="33" xfId="0" applyFill="1" applyBorder="1" applyAlignment="1">
      <alignment horizontal="center"/>
    </xf>
    <xf numFmtId="16" fontId="0" fillId="2" borderId="5" xfId="0" quotePrefix="1" applyNumberFormat="1" applyFill="1" applyBorder="1" applyAlignment="1">
      <alignment horizontal="center"/>
    </xf>
    <xf numFmtId="0" fontId="0" fillId="0" borderId="72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0" fillId="2" borderId="30" xfId="0" applyFill="1" applyBorder="1"/>
    <xf numFmtId="0" fontId="0" fillId="2" borderId="17" xfId="0" applyFill="1" applyBorder="1"/>
    <xf numFmtId="0" fontId="0" fillId="2" borderId="48" xfId="0" applyFill="1" applyBorder="1"/>
    <xf numFmtId="0" fontId="0" fillId="2" borderId="62" xfId="0" applyFill="1" applyBorder="1"/>
    <xf numFmtId="0" fontId="0" fillId="2" borderId="59" xfId="0" applyFill="1" applyBorder="1"/>
    <xf numFmtId="0" fontId="0" fillId="2" borderId="41" xfId="0" applyFill="1" applyBorder="1" applyAlignment="1">
      <alignment horizontal="center"/>
    </xf>
    <xf numFmtId="0" fontId="0" fillId="0" borderId="74" xfId="0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0" fillId="4" borderId="4" xfId="0" applyFill="1" applyBorder="1"/>
    <xf numFmtId="0" fontId="0" fillId="2" borderId="30" xfId="0" applyFill="1" applyBorder="1" applyAlignment="1">
      <alignment horizontal="center"/>
    </xf>
    <xf numFmtId="0" fontId="0" fillId="4" borderId="69" xfId="0" applyFill="1" applyBorder="1" applyAlignment="1">
      <alignment horizontal="center"/>
    </xf>
    <xf numFmtId="0" fontId="0" fillId="2" borderId="47" xfId="0" applyFill="1" applyBorder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0" fillId="0" borderId="39" xfId="0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1" fillId="0" borderId="22" xfId="0" applyFont="1" applyBorder="1" applyAlignment="1">
      <alignment horizontal="center" vertical="center" wrapText="1"/>
    </xf>
    <xf numFmtId="0" fontId="0" fillId="0" borderId="7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75" xfId="0" applyBorder="1" applyAlignment="1">
      <alignment horizontal="center"/>
    </xf>
    <xf numFmtId="0" fontId="2" fillId="0" borderId="47" xfId="0" applyFont="1" applyBorder="1" applyAlignment="1">
      <alignment horizontal="center"/>
    </xf>
    <xf numFmtId="0" fontId="2" fillId="0" borderId="68" xfId="0" applyFont="1" applyBorder="1" applyAlignment="1">
      <alignment horizontal="center"/>
    </xf>
    <xf numFmtId="0" fontId="0" fillId="0" borderId="5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14" xfId="0" applyBorder="1"/>
    <xf numFmtId="0" fontId="1" fillId="3" borderId="2" xfId="0" applyFont="1" applyFill="1" applyBorder="1" applyAlignment="1">
      <alignment horizontal="center" vertical="center" wrapText="1"/>
    </xf>
    <xf numFmtId="0" fontId="1" fillId="3" borderId="4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2" xfId="0" quotePrefix="1" applyFont="1" applyBorder="1" applyAlignment="1">
      <alignment horizontal="center" vertical="center"/>
    </xf>
    <xf numFmtId="0" fontId="1" fillId="0" borderId="42" xfId="0" quotePrefix="1" applyFont="1" applyBorder="1" applyAlignment="1">
      <alignment horizontal="center" vertical="center"/>
    </xf>
    <xf numFmtId="0" fontId="1" fillId="0" borderId="3" xfId="0" quotePrefix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17" fontId="2" fillId="0" borderId="2" xfId="0" quotePrefix="1" applyNumberFormat="1" applyFont="1" applyBorder="1" applyAlignment="1">
      <alignment horizontal="center" vertical="center"/>
    </xf>
    <xf numFmtId="0" fontId="2" fillId="0" borderId="42" xfId="0" quotePrefix="1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0" fontId="1" fillId="0" borderId="14" xfId="0" quotePrefix="1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4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1" fillId="0" borderId="7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7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4" borderId="42" xfId="0" applyFont="1" applyFill="1" applyBorder="1" applyAlignment="1">
      <alignment horizontal="center"/>
    </xf>
    <xf numFmtId="0" fontId="0" fillId="4" borderId="4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0" borderId="2" xfId="0" applyBorder="1" applyAlignment="1">
      <alignment horizontal="center"/>
    </xf>
    <xf numFmtId="16" fontId="0" fillId="0" borderId="6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16" fontId="0" fillId="0" borderId="70" xfId="0" applyNumberForma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11" xfId="0" quotePrefix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5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F5E3B-BC14-4968-B194-928E3F715DF6}">
  <dimension ref="A1:AI103"/>
  <sheetViews>
    <sheetView topLeftCell="A53" workbookViewId="0">
      <selection activeCell="R45" sqref="R45:AF79"/>
    </sheetView>
  </sheetViews>
  <sheetFormatPr baseColWidth="10" defaultRowHeight="15.75" x14ac:dyDescent="0.25"/>
  <cols>
    <col min="1" max="1" width="8.375" customWidth="1"/>
    <col min="2" max="3" width="5.125" style="5" customWidth="1"/>
    <col min="4" max="4" width="5.25" style="5" customWidth="1"/>
    <col min="5" max="5" width="5.625" style="5" customWidth="1"/>
    <col min="6" max="6" width="5.375" style="5" customWidth="1"/>
    <col min="7" max="7" width="5.625" style="5" customWidth="1"/>
    <col min="8" max="8" width="5.375" style="5" customWidth="1"/>
    <col min="9" max="9" width="5.625" style="5" customWidth="1"/>
    <col min="10" max="10" width="5.75" style="5" customWidth="1"/>
    <col min="11" max="11" width="5.625" style="5" customWidth="1"/>
    <col min="12" max="12" width="5.5" style="5" customWidth="1"/>
    <col min="13" max="15" width="5.625" style="5" customWidth="1"/>
    <col min="16" max="16" width="5.875" style="5" customWidth="1"/>
    <col min="17" max="17" width="4.125" style="5" customWidth="1"/>
    <col min="18" max="18" width="5.125" customWidth="1"/>
    <col min="19" max="19" width="4.125" customWidth="1"/>
    <col min="20" max="20" width="5.875" style="5" customWidth="1"/>
    <col min="21" max="21" width="5.625" customWidth="1"/>
    <col min="22" max="22" width="4.375" customWidth="1"/>
    <col min="23" max="23" width="5.625" customWidth="1"/>
    <col min="24" max="24" width="4.375" customWidth="1"/>
    <col min="25" max="25" width="5.625" customWidth="1"/>
    <col min="26" max="26" width="4.125" customWidth="1"/>
    <col min="27" max="27" width="5.625" customWidth="1"/>
    <col min="28" max="28" width="4.125" customWidth="1"/>
    <col min="29" max="29" width="5.625" customWidth="1"/>
    <col min="30" max="30" width="5.625" style="5" customWidth="1"/>
    <col min="31" max="31" width="4.125" customWidth="1"/>
    <col min="32" max="32" width="5.125" style="5" customWidth="1"/>
    <col min="34" max="34" width="6.125" customWidth="1"/>
  </cols>
  <sheetData>
    <row r="1" spans="1:32" ht="24.95" customHeight="1" thickBot="1" x14ac:dyDescent="0.3">
      <c r="B1" s="31"/>
      <c r="C1" s="31"/>
      <c r="D1" s="31">
        <v>0</v>
      </c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116"/>
      <c r="Q1" s="31"/>
      <c r="AF1" s="50"/>
    </row>
    <row r="2" spans="1:32" ht="30" customHeight="1" thickBot="1" x14ac:dyDescent="0.3">
      <c r="A2" s="37" t="s">
        <v>13</v>
      </c>
      <c r="B2" s="195" t="s">
        <v>16</v>
      </c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5"/>
      <c r="Q2" s="39"/>
      <c r="R2" s="173" t="s">
        <v>14</v>
      </c>
      <c r="S2" s="174"/>
      <c r="T2" s="174"/>
      <c r="U2" s="174"/>
      <c r="V2" s="174"/>
      <c r="W2" s="174"/>
      <c r="X2" s="174"/>
      <c r="Y2" s="174"/>
      <c r="Z2" s="174"/>
      <c r="AA2" s="174"/>
      <c r="AB2" s="174"/>
      <c r="AC2" s="174"/>
      <c r="AD2" s="174"/>
      <c r="AE2" s="174"/>
      <c r="AF2" s="175"/>
    </row>
    <row r="3" spans="1:32" ht="32.25" customHeight="1" thickBot="1" x14ac:dyDescent="0.3">
      <c r="B3" s="224" t="s">
        <v>0</v>
      </c>
      <c r="C3" s="224" t="s">
        <v>1</v>
      </c>
      <c r="D3" s="224" t="s">
        <v>2</v>
      </c>
      <c r="E3" s="176" t="s">
        <v>5</v>
      </c>
      <c r="F3" s="177"/>
      <c r="G3" s="176" t="s">
        <v>9</v>
      </c>
      <c r="H3" s="177"/>
      <c r="I3" s="220" t="s">
        <v>6</v>
      </c>
      <c r="J3" s="177"/>
      <c r="K3" s="188" t="s">
        <v>3</v>
      </c>
      <c r="L3" s="189"/>
      <c r="M3" s="190"/>
      <c r="N3" s="188" t="s">
        <v>24</v>
      </c>
      <c r="O3" s="189"/>
      <c r="P3" s="190"/>
      <c r="Q3" s="60"/>
      <c r="R3" s="48" t="s">
        <v>0</v>
      </c>
      <c r="S3" s="40" t="s">
        <v>1</v>
      </c>
      <c r="T3" s="40" t="s">
        <v>2</v>
      </c>
      <c r="U3" s="194" t="s">
        <v>5</v>
      </c>
      <c r="V3" s="194"/>
      <c r="W3" s="176" t="s">
        <v>9</v>
      </c>
      <c r="X3" s="177"/>
      <c r="Y3" s="176" t="s">
        <v>6</v>
      </c>
      <c r="Z3" s="177"/>
      <c r="AA3" s="167" t="s">
        <v>3</v>
      </c>
      <c r="AB3" s="168"/>
      <c r="AC3" s="169"/>
      <c r="AD3" s="164" t="s">
        <v>4</v>
      </c>
      <c r="AE3" s="165"/>
      <c r="AF3" s="166"/>
    </row>
    <row r="4" spans="1:32" ht="24.95" customHeight="1" thickBot="1" x14ac:dyDescent="0.3">
      <c r="B4" s="219"/>
      <c r="C4" s="219"/>
      <c r="D4" s="219"/>
      <c r="E4" s="2" t="s">
        <v>12</v>
      </c>
      <c r="F4" s="2" t="s">
        <v>19</v>
      </c>
      <c r="G4" s="2" t="s">
        <v>12</v>
      </c>
      <c r="H4" s="56" t="s">
        <v>19</v>
      </c>
      <c r="I4" s="75" t="s">
        <v>12</v>
      </c>
      <c r="J4" s="4" t="s">
        <v>19</v>
      </c>
      <c r="K4" s="55" t="s">
        <v>12</v>
      </c>
      <c r="L4" s="86" t="s">
        <v>19</v>
      </c>
      <c r="M4" s="49" t="s">
        <v>22</v>
      </c>
      <c r="N4" s="54" t="s">
        <v>12</v>
      </c>
      <c r="O4" s="121" t="s">
        <v>19</v>
      </c>
      <c r="P4" s="113" t="s">
        <v>22</v>
      </c>
      <c r="Q4" s="60"/>
      <c r="R4" s="40"/>
      <c r="S4" s="40"/>
      <c r="T4" s="40"/>
      <c r="U4" s="68" t="s">
        <v>12</v>
      </c>
      <c r="V4" s="3" t="s">
        <v>19</v>
      </c>
      <c r="W4" s="2" t="s">
        <v>12</v>
      </c>
      <c r="X4" s="49" t="s">
        <v>19</v>
      </c>
      <c r="Y4" s="2" t="s">
        <v>12</v>
      </c>
      <c r="Z4" s="4" t="s">
        <v>19</v>
      </c>
      <c r="AA4" s="2" t="s">
        <v>12</v>
      </c>
      <c r="AB4" s="68" t="s">
        <v>19</v>
      </c>
      <c r="AC4" s="54" t="s">
        <v>20</v>
      </c>
      <c r="AD4" s="68" t="s">
        <v>12</v>
      </c>
      <c r="AE4" s="54" t="s">
        <v>19</v>
      </c>
      <c r="AF4" s="40" t="s">
        <v>22</v>
      </c>
    </row>
    <row r="5" spans="1:32" x14ac:dyDescent="0.25">
      <c r="A5" s="1"/>
      <c r="B5" s="122">
        <v>1</v>
      </c>
      <c r="C5" s="27" t="s">
        <v>7</v>
      </c>
      <c r="D5" s="45">
        <v>26</v>
      </c>
      <c r="E5" s="11">
        <v>3077</v>
      </c>
      <c r="F5" s="7">
        <f>IF(E6&lt;&gt;0,E6-E5,0)</f>
        <v>17</v>
      </c>
      <c r="G5" s="80">
        <v>2148</v>
      </c>
      <c r="H5" s="7">
        <f>IF(G6&lt;&gt;0,G6-G5,0)</f>
        <v>14</v>
      </c>
      <c r="I5" s="80">
        <v>622</v>
      </c>
      <c r="J5" s="7">
        <f>IF(I6&lt;&gt;0,I6-I5,0)</f>
        <v>3</v>
      </c>
      <c r="K5" s="11">
        <v>1787</v>
      </c>
      <c r="L5" s="130">
        <f>IF(K6&lt;&gt;0,K6-K5,0)</f>
        <v>9</v>
      </c>
      <c r="M5" s="131">
        <f>IF(K5&lt;&gt;"",SUM(M4,L5),"")</f>
        <v>9</v>
      </c>
      <c r="N5" s="70">
        <v>388</v>
      </c>
      <c r="O5" s="91">
        <f>N6-N5</f>
        <v>7</v>
      </c>
      <c r="P5" s="134">
        <f>IF(L5&lt;&gt;"",SUM(P4,O5),"")</f>
        <v>7</v>
      </c>
      <c r="Q5" s="28"/>
      <c r="R5" s="34">
        <v>1</v>
      </c>
      <c r="S5" s="34" t="s">
        <v>7</v>
      </c>
      <c r="T5" s="27">
        <v>20</v>
      </c>
      <c r="U5" s="11">
        <v>3575</v>
      </c>
      <c r="V5" s="74">
        <f>IF(U6&lt;&gt;0,U6-U5,0)</f>
        <v>15</v>
      </c>
      <c r="W5" s="17">
        <v>2618</v>
      </c>
      <c r="X5" s="36">
        <f>IF(W6&lt;&gt;0,W6-W5,0)</f>
        <v>14</v>
      </c>
      <c r="Y5" s="14">
        <v>721</v>
      </c>
      <c r="Z5" s="7">
        <f>IF(Y6&lt;&gt;0,Y6-Y5,0)</f>
        <v>3</v>
      </c>
      <c r="AA5" s="20">
        <v>1988</v>
      </c>
      <c r="AB5" s="11">
        <f>IF(AA6&lt;&gt;L424,AA6-AA5,0)</f>
        <v>6</v>
      </c>
      <c r="AC5" s="143">
        <f>IF(AA5&lt;&gt;"",SUM(AC4,AB5),"")</f>
        <v>6</v>
      </c>
      <c r="AD5" s="70">
        <v>682</v>
      </c>
      <c r="AE5" s="45">
        <f>IF(AD6&lt;&gt;0,AD6-AD5,0)</f>
        <v>9</v>
      </c>
      <c r="AF5" s="57">
        <f>IF(AD5&lt;&gt;"",SUM(AF4,AE5),"")</f>
        <v>9</v>
      </c>
    </row>
    <row r="6" spans="1:32" x14ac:dyDescent="0.25">
      <c r="A6" s="1"/>
      <c r="B6" s="123">
        <v>2</v>
      </c>
      <c r="C6" s="25" t="s">
        <v>8</v>
      </c>
      <c r="D6" s="25">
        <v>23</v>
      </c>
      <c r="E6" s="12">
        <v>3094</v>
      </c>
      <c r="F6" s="6">
        <f t="shared" ref="F6:F38" si="0">IF(E7&lt;&gt;0,E7-E6,0)</f>
        <v>17</v>
      </c>
      <c r="G6" s="16">
        <v>2162</v>
      </c>
      <c r="H6" s="6">
        <f t="shared" ref="H6:H39" si="1">IF(G7&lt;&gt;0,G7-G6,0)</f>
        <v>18</v>
      </c>
      <c r="I6" s="16">
        <v>625</v>
      </c>
      <c r="J6" s="8">
        <f t="shared" ref="J6:J39" si="2">IF(I7&lt;&gt;0,I7-I6,0)</f>
        <v>4</v>
      </c>
      <c r="K6" s="12">
        <v>1796</v>
      </c>
      <c r="L6" s="72">
        <f t="shared" ref="L6:L39" si="3">IF(K7&lt;&gt;0,K7-K6,0)</f>
        <v>7</v>
      </c>
      <c r="M6" s="66">
        <f t="shared" ref="M6:M40" si="4">IF(K6&lt;&gt;"",SUM(M5,L6),"")</f>
        <v>16</v>
      </c>
      <c r="N6" s="13">
        <v>395</v>
      </c>
      <c r="O6" s="71">
        <f t="shared" ref="O6:O38" si="5">N7-N6</f>
        <v>10</v>
      </c>
      <c r="P6" s="77">
        <f t="shared" ref="P6:P39" si="6">IF(L6&lt;&gt;"",SUM(P5,O6),"")</f>
        <v>17</v>
      </c>
      <c r="Q6" s="28"/>
      <c r="R6" s="35">
        <v>2</v>
      </c>
      <c r="S6" s="25" t="s">
        <v>8</v>
      </c>
      <c r="T6" s="23">
        <v>20</v>
      </c>
      <c r="U6" s="12">
        <v>3590</v>
      </c>
      <c r="V6" s="25">
        <f t="shared" ref="V6:V19" si="7">IF(U7&lt;&gt;0,U7-U6,0)</f>
        <v>18</v>
      </c>
      <c r="W6" s="16">
        <v>2632</v>
      </c>
      <c r="X6" s="36">
        <f t="shared" ref="X6:X19" si="8">IF(W7&lt;&gt;0,W7-W6,0)</f>
        <v>17</v>
      </c>
      <c r="Y6" s="16">
        <v>724</v>
      </c>
      <c r="Z6" s="6">
        <f t="shared" ref="Z6:Z19" si="9">IF(Y7&lt;&gt;0,Y7-Y6,0)</f>
        <v>3</v>
      </c>
      <c r="AA6" s="21">
        <v>1994</v>
      </c>
      <c r="AB6" s="15">
        <f t="shared" ref="AB6:AB40" si="10">IF(AA7&lt;&gt;0,AA7-AA6,0)</f>
        <v>6</v>
      </c>
      <c r="AC6" s="65">
        <f t="shared" ref="AC6:AC40" si="11">IF(AA6&lt;&gt;"",SUM(AC5,AB6),"")</f>
        <v>12</v>
      </c>
      <c r="AD6" s="13">
        <v>691</v>
      </c>
      <c r="AE6" s="24">
        <f t="shared" ref="AE6:AE38" si="12">IF(AD7&lt;&gt;0,AD7-AD6,0)</f>
        <v>11</v>
      </c>
      <c r="AF6" s="51">
        <f t="shared" ref="AF6:AF40" si="13">IF(AD6&lt;&gt;"",SUM(AF5,AE6),"")</f>
        <v>20</v>
      </c>
    </row>
    <row r="7" spans="1:32" x14ac:dyDescent="0.25">
      <c r="A7" s="1"/>
      <c r="B7" s="57">
        <v>3</v>
      </c>
      <c r="C7" s="28" t="s">
        <v>8</v>
      </c>
      <c r="D7" s="28">
        <v>27</v>
      </c>
      <c r="E7" s="13">
        <v>3111</v>
      </c>
      <c r="F7" s="8">
        <f t="shared" si="0"/>
        <v>18</v>
      </c>
      <c r="G7" s="12">
        <v>2180</v>
      </c>
      <c r="H7" s="9">
        <f t="shared" si="1"/>
        <v>19</v>
      </c>
      <c r="I7" s="19">
        <v>629</v>
      </c>
      <c r="J7" s="9">
        <f t="shared" si="2"/>
        <v>4</v>
      </c>
      <c r="K7" s="13">
        <v>1803</v>
      </c>
      <c r="L7" s="72">
        <f t="shared" si="3"/>
        <v>6</v>
      </c>
      <c r="M7" s="66">
        <f t="shared" si="4"/>
        <v>22</v>
      </c>
      <c r="N7" s="15">
        <v>405</v>
      </c>
      <c r="O7" s="71">
        <f t="shared" si="5"/>
        <v>12</v>
      </c>
      <c r="P7" s="77">
        <f t="shared" si="6"/>
        <v>29</v>
      </c>
      <c r="Q7" s="28"/>
      <c r="R7" s="35">
        <v>3</v>
      </c>
      <c r="S7" s="25" t="s">
        <v>7</v>
      </c>
      <c r="T7" s="23">
        <v>20</v>
      </c>
      <c r="U7" s="13">
        <v>3608</v>
      </c>
      <c r="V7" s="25">
        <f t="shared" si="7"/>
        <v>13</v>
      </c>
      <c r="W7" s="12">
        <v>2649</v>
      </c>
      <c r="X7" s="36">
        <f t="shared" si="8"/>
        <v>9</v>
      </c>
      <c r="Y7" s="19">
        <v>727</v>
      </c>
      <c r="Z7" s="6">
        <f t="shared" si="9"/>
        <v>3</v>
      </c>
      <c r="AA7" s="21">
        <v>2000</v>
      </c>
      <c r="AB7" s="15">
        <f t="shared" si="10"/>
        <v>9</v>
      </c>
      <c r="AC7" s="73">
        <f t="shared" si="11"/>
        <v>21</v>
      </c>
      <c r="AD7" s="13">
        <v>702</v>
      </c>
      <c r="AE7" s="24">
        <f t="shared" si="12"/>
        <v>4</v>
      </c>
      <c r="AF7" s="51">
        <f t="shared" si="13"/>
        <v>24</v>
      </c>
    </row>
    <row r="8" spans="1:32" x14ac:dyDescent="0.25">
      <c r="B8" s="51">
        <v>4</v>
      </c>
      <c r="C8" s="25" t="s">
        <v>8</v>
      </c>
      <c r="D8" s="25">
        <v>27</v>
      </c>
      <c r="E8" s="12">
        <v>3129</v>
      </c>
      <c r="F8" s="9">
        <f t="shared" si="0"/>
        <v>21</v>
      </c>
      <c r="G8" s="12">
        <v>2199</v>
      </c>
      <c r="H8" s="9">
        <f t="shared" si="1"/>
        <v>15</v>
      </c>
      <c r="I8" s="16">
        <v>633</v>
      </c>
      <c r="J8" s="6">
        <f t="shared" si="2"/>
        <v>3</v>
      </c>
      <c r="K8" s="12">
        <v>1809</v>
      </c>
      <c r="L8" s="71">
        <f t="shared" si="3"/>
        <v>6</v>
      </c>
      <c r="M8" s="94">
        <f t="shared" si="4"/>
        <v>28</v>
      </c>
      <c r="N8" s="12">
        <v>417</v>
      </c>
      <c r="O8" s="71">
        <f t="shared" si="5"/>
        <v>12</v>
      </c>
      <c r="P8" s="77">
        <f t="shared" si="6"/>
        <v>41</v>
      </c>
      <c r="Q8" s="28"/>
      <c r="R8" s="29">
        <v>4</v>
      </c>
      <c r="S8" s="28" t="s">
        <v>8</v>
      </c>
      <c r="T8" s="29">
        <v>19</v>
      </c>
      <c r="U8" s="12">
        <v>3621</v>
      </c>
      <c r="V8" s="25">
        <f t="shared" si="7"/>
        <v>13</v>
      </c>
      <c r="W8" s="12">
        <v>2658</v>
      </c>
      <c r="X8" s="36">
        <f t="shared" si="8"/>
        <v>13</v>
      </c>
      <c r="Y8" s="19">
        <v>730</v>
      </c>
      <c r="Z8" s="6">
        <f t="shared" si="9"/>
        <v>3</v>
      </c>
      <c r="AA8" s="5">
        <v>2009</v>
      </c>
      <c r="AB8" s="12">
        <f t="shared" si="10"/>
        <v>5</v>
      </c>
      <c r="AC8" s="128">
        <f t="shared" si="11"/>
        <v>26</v>
      </c>
      <c r="AD8" s="15">
        <v>706</v>
      </c>
      <c r="AE8" s="24">
        <f t="shared" si="12"/>
        <v>7</v>
      </c>
      <c r="AF8" s="51">
        <f t="shared" si="13"/>
        <v>31</v>
      </c>
    </row>
    <row r="9" spans="1:32" x14ac:dyDescent="0.25">
      <c r="B9" s="57">
        <v>5</v>
      </c>
      <c r="C9" s="28" t="s">
        <v>8</v>
      </c>
      <c r="D9" s="28">
        <v>25</v>
      </c>
      <c r="E9" s="13">
        <v>3150</v>
      </c>
      <c r="F9" s="9">
        <f t="shared" si="0"/>
        <v>11</v>
      </c>
      <c r="G9" s="14">
        <v>2214</v>
      </c>
      <c r="H9" s="6">
        <f t="shared" si="1"/>
        <v>15</v>
      </c>
      <c r="I9" s="17">
        <v>636</v>
      </c>
      <c r="J9" s="8">
        <f t="shared" si="2"/>
        <v>3</v>
      </c>
      <c r="K9" s="14">
        <v>1815</v>
      </c>
      <c r="L9" s="76">
        <f t="shared" si="3"/>
        <v>6</v>
      </c>
      <c r="M9" s="66">
        <f t="shared" si="4"/>
        <v>34</v>
      </c>
      <c r="N9" s="14">
        <v>429</v>
      </c>
      <c r="O9" s="71">
        <f t="shared" si="5"/>
        <v>9</v>
      </c>
      <c r="P9" s="127">
        <f t="shared" si="6"/>
        <v>50</v>
      </c>
      <c r="Q9" s="24"/>
      <c r="R9" s="23">
        <v>5</v>
      </c>
      <c r="S9" s="25" t="s">
        <v>8</v>
      </c>
      <c r="T9" s="23">
        <v>19</v>
      </c>
      <c r="U9" s="12">
        <v>3634</v>
      </c>
      <c r="V9" s="6">
        <f t="shared" si="7"/>
        <v>15</v>
      </c>
      <c r="W9" s="12">
        <v>2671</v>
      </c>
      <c r="X9" s="36">
        <f t="shared" si="8"/>
        <v>14</v>
      </c>
      <c r="Y9" s="16">
        <v>733</v>
      </c>
      <c r="Z9" s="6">
        <f t="shared" si="9"/>
        <v>5</v>
      </c>
      <c r="AA9" s="22">
        <v>2014</v>
      </c>
      <c r="AB9" s="12">
        <f t="shared" si="10"/>
        <v>8</v>
      </c>
      <c r="AC9" s="128">
        <f t="shared" si="11"/>
        <v>34</v>
      </c>
      <c r="AD9" s="12">
        <v>713</v>
      </c>
      <c r="AE9" s="25">
        <f t="shared" si="12"/>
        <v>8</v>
      </c>
      <c r="AF9" s="57">
        <f t="shared" si="13"/>
        <v>39</v>
      </c>
    </row>
    <row r="10" spans="1:32" x14ac:dyDescent="0.25">
      <c r="B10" s="51">
        <v>6</v>
      </c>
      <c r="C10" s="25" t="s">
        <v>8</v>
      </c>
      <c r="D10" s="25">
        <v>21</v>
      </c>
      <c r="E10" s="12">
        <v>3161</v>
      </c>
      <c r="F10" s="6">
        <f t="shared" si="0"/>
        <v>21</v>
      </c>
      <c r="G10" s="12">
        <v>2229</v>
      </c>
      <c r="H10" s="8">
        <f t="shared" si="1"/>
        <v>20</v>
      </c>
      <c r="I10" s="16">
        <v>639</v>
      </c>
      <c r="J10" s="9">
        <f t="shared" si="2"/>
        <v>3</v>
      </c>
      <c r="K10" s="15">
        <v>1821</v>
      </c>
      <c r="L10" s="72">
        <f t="shared" si="3"/>
        <v>5</v>
      </c>
      <c r="M10" s="94">
        <f t="shared" si="4"/>
        <v>39</v>
      </c>
      <c r="N10" s="13">
        <v>438</v>
      </c>
      <c r="O10" s="71">
        <f t="shared" si="5"/>
        <v>15</v>
      </c>
      <c r="P10" s="135">
        <f t="shared" si="6"/>
        <v>65</v>
      </c>
      <c r="Q10" s="28"/>
      <c r="R10" s="29">
        <v>6</v>
      </c>
      <c r="S10" s="28" t="s">
        <v>17</v>
      </c>
      <c r="T10" s="29">
        <v>21</v>
      </c>
      <c r="U10" s="13">
        <v>3649</v>
      </c>
      <c r="V10" s="6">
        <f t="shared" si="7"/>
        <v>17</v>
      </c>
      <c r="W10" s="12">
        <v>2685</v>
      </c>
      <c r="X10" s="36">
        <f t="shared" si="8"/>
        <v>13</v>
      </c>
      <c r="Y10" s="19">
        <v>738</v>
      </c>
      <c r="Z10" s="6">
        <f t="shared" si="9"/>
        <v>3</v>
      </c>
      <c r="AA10" s="12">
        <v>2022</v>
      </c>
      <c r="AB10" s="16">
        <f t="shared" si="10"/>
        <v>9</v>
      </c>
      <c r="AC10" s="65">
        <f t="shared" si="11"/>
        <v>43</v>
      </c>
      <c r="AD10" s="12">
        <v>721</v>
      </c>
      <c r="AE10" s="71">
        <f t="shared" si="12"/>
        <v>8</v>
      </c>
      <c r="AF10" s="67">
        <f t="shared" si="13"/>
        <v>47</v>
      </c>
    </row>
    <row r="11" spans="1:32" x14ac:dyDescent="0.25">
      <c r="B11" s="57">
        <v>7</v>
      </c>
      <c r="C11" s="28" t="s">
        <v>8</v>
      </c>
      <c r="D11" s="28">
        <v>17</v>
      </c>
      <c r="E11" s="13">
        <v>3182</v>
      </c>
      <c r="F11" s="8">
        <f t="shared" si="0"/>
        <v>15</v>
      </c>
      <c r="G11" s="12">
        <v>2249</v>
      </c>
      <c r="H11" s="6">
        <f t="shared" si="1"/>
        <v>17</v>
      </c>
      <c r="I11" s="19">
        <v>642</v>
      </c>
      <c r="J11" s="9">
        <f t="shared" si="2"/>
        <v>4</v>
      </c>
      <c r="K11" s="13">
        <v>1826</v>
      </c>
      <c r="L11" s="72">
        <f t="shared" si="3"/>
        <v>5</v>
      </c>
      <c r="M11" s="66">
        <f t="shared" si="4"/>
        <v>44</v>
      </c>
      <c r="N11" s="15">
        <v>453</v>
      </c>
      <c r="O11" s="71">
        <f t="shared" si="5"/>
        <v>10</v>
      </c>
      <c r="P11" s="135">
        <f t="shared" si="6"/>
        <v>75</v>
      </c>
      <c r="Q11" s="24"/>
      <c r="R11" s="23">
        <v>7</v>
      </c>
      <c r="S11" s="25" t="s">
        <v>17</v>
      </c>
      <c r="T11" s="23">
        <v>21</v>
      </c>
      <c r="U11" s="12">
        <v>3666</v>
      </c>
      <c r="V11" s="6">
        <f t="shared" si="7"/>
        <v>14</v>
      </c>
      <c r="W11" s="12">
        <v>2698</v>
      </c>
      <c r="X11" s="36">
        <f t="shared" si="8"/>
        <v>12</v>
      </c>
      <c r="Y11" s="16">
        <v>741</v>
      </c>
      <c r="Z11" s="8">
        <f t="shared" si="9"/>
        <v>3</v>
      </c>
      <c r="AA11" s="61">
        <v>2031</v>
      </c>
      <c r="AB11" s="19">
        <f t="shared" si="10"/>
        <v>8</v>
      </c>
      <c r="AC11" s="73">
        <f t="shared" si="11"/>
        <v>51</v>
      </c>
      <c r="AD11" s="13">
        <v>729</v>
      </c>
      <c r="AE11" s="71">
        <f t="shared" si="12"/>
        <v>6</v>
      </c>
      <c r="AF11" s="67">
        <f t="shared" si="13"/>
        <v>53</v>
      </c>
    </row>
    <row r="12" spans="1:32" x14ac:dyDescent="0.25">
      <c r="B12" s="51">
        <v>8</v>
      </c>
      <c r="C12" s="25" t="s">
        <v>8</v>
      </c>
      <c r="D12" s="25">
        <v>19</v>
      </c>
      <c r="E12" s="12">
        <v>3197</v>
      </c>
      <c r="F12" s="6">
        <f t="shared" si="0"/>
        <v>18</v>
      </c>
      <c r="G12" s="16">
        <v>2266</v>
      </c>
      <c r="H12" s="8">
        <f t="shared" si="1"/>
        <v>19</v>
      </c>
      <c r="I12" s="16">
        <v>646</v>
      </c>
      <c r="J12" s="6">
        <f t="shared" si="2"/>
        <v>3</v>
      </c>
      <c r="K12" s="12">
        <v>1831</v>
      </c>
      <c r="L12" s="71">
        <f t="shared" si="3"/>
        <v>8</v>
      </c>
      <c r="M12" s="94">
        <f t="shared" si="4"/>
        <v>52</v>
      </c>
      <c r="N12" s="12">
        <v>463</v>
      </c>
      <c r="O12" s="71">
        <f t="shared" si="5"/>
        <v>10</v>
      </c>
      <c r="P12" s="77">
        <f t="shared" si="6"/>
        <v>85</v>
      </c>
      <c r="Q12" s="28"/>
      <c r="R12" s="35">
        <v>8</v>
      </c>
      <c r="S12" s="28" t="s">
        <v>8</v>
      </c>
      <c r="T12" s="29">
        <v>19</v>
      </c>
      <c r="U12" s="13">
        <v>3680</v>
      </c>
      <c r="V12" s="6">
        <f t="shared" si="7"/>
        <v>13</v>
      </c>
      <c r="W12" s="12">
        <v>2710</v>
      </c>
      <c r="X12" s="36">
        <f t="shared" si="8"/>
        <v>10</v>
      </c>
      <c r="Y12" s="19">
        <v>744</v>
      </c>
      <c r="Z12" s="6">
        <f t="shared" si="9"/>
        <v>2</v>
      </c>
      <c r="AA12" s="12">
        <v>2039</v>
      </c>
      <c r="AB12" s="61">
        <f t="shared" si="10"/>
        <v>7</v>
      </c>
      <c r="AC12" s="128">
        <f t="shared" si="11"/>
        <v>58</v>
      </c>
      <c r="AD12" s="15">
        <v>735</v>
      </c>
      <c r="AE12" s="71">
        <f t="shared" si="12"/>
        <v>6</v>
      </c>
      <c r="AF12" s="67">
        <f t="shared" si="13"/>
        <v>59</v>
      </c>
    </row>
    <row r="13" spans="1:32" x14ac:dyDescent="0.25">
      <c r="B13" s="57">
        <v>9</v>
      </c>
      <c r="C13" s="28" t="s">
        <v>8</v>
      </c>
      <c r="D13" s="28">
        <v>22</v>
      </c>
      <c r="E13" s="13">
        <v>3215</v>
      </c>
      <c r="F13" s="8">
        <f t="shared" si="0"/>
        <v>18</v>
      </c>
      <c r="G13" s="16">
        <v>2285</v>
      </c>
      <c r="H13" s="6">
        <f t="shared" si="1"/>
        <v>18</v>
      </c>
      <c r="I13" s="16">
        <v>649</v>
      </c>
      <c r="J13" s="6">
        <f t="shared" si="2"/>
        <v>3</v>
      </c>
      <c r="K13" s="12">
        <v>1839</v>
      </c>
      <c r="L13" s="69">
        <f t="shared" si="3"/>
        <v>7</v>
      </c>
      <c r="M13" s="66">
        <f t="shared" si="4"/>
        <v>59</v>
      </c>
      <c r="N13" s="12">
        <v>473</v>
      </c>
      <c r="O13" s="71">
        <f t="shared" si="5"/>
        <v>11</v>
      </c>
      <c r="P13" s="78">
        <f t="shared" si="6"/>
        <v>96</v>
      </c>
      <c r="Q13" s="25"/>
      <c r="R13" s="23">
        <v>9</v>
      </c>
      <c r="S13" s="25" t="s">
        <v>18</v>
      </c>
      <c r="T13" s="23">
        <v>19</v>
      </c>
      <c r="U13" s="12">
        <v>3693</v>
      </c>
      <c r="V13" s="6">
        <f t="shared" si="7"/>
        <v>12</v>
      </c>
      <c r="W13" s="16">
        <v>2720</v>
      </c>
      <c r="X13" s="36">
        <f t="shared" si="8"/>
        <v>9</v>
      </c>
      <c r="Y13" s="16">
        <v>746</v>
      </c>
      <c r="Z13" s="8">
        <f t="shared" si="9"/>
        <v>3</v>
      </c>
      <c r="AA13" s="12">
        <v>2046</v>
      </c>
      <c r="AB13" s="61">
        <f t="shared" si="10"/>
        <v>7</v>
      </c>
      <c r="AC13" s="128">
        <f t="shared" si="11"/>
        <v>65</v>
      </c>
      <c r="AD13" s="12">
        <v>741</v>
      </c>
      <c r="AE13" s="69">
        <f t="shared" si="12"/>
        <v>5</v>
      </c>
      <c r="AF13" s="67">
        <f t="shared" si="13"/>
        <v>64</v>
      </c>
    </row>
    <row r="14" spans="1:32" x14ac:dyDescent="0.25">
      <c r="B14" s="51">
        <v>10</v>
      </c>
      <c r="C14" s="25" t="s">
        <v>8</v>
      </c>
      <c r="D14" s="25">
        <v>23</v>
      </c>
      <c r="E14" s="12">
        <v>3233</v>
      </c>
      <c r="F14" s="6">
        <f t="shared" si="0"/>
        <v>19</v>
      </c>
      <c r="G14" s="16">
        <v>2303</v>
      </c>
      <c r="H14" s="8">
        <f t="shared" si="1"/>
        <v>18</v>
      </c>
      <c r="I14" s="16">
        <v>652</v>
      </c>
      <c r="J14" s="6">
        <f t="shared" si="2"/>
        <v>3</v>
      </c>
      <c r="K14" s="13">
        <v>1846</v>
      </c>
      <c r="L14" s="72">
        <f t="shared" si="3"/>
        <v>6</v>
      </c>
      <c r="M14" s="94">
        <f t="shared" si="4"/>
        <v>65</v>
      </c>
      <c r="N14" s="12">
        <v>484</v>
      </c>
      <c r="O14" s="71">
        <f t="shared" si="5"/>
        <v>13</v>
      </c>
      <c r="P14" s="77">
        <f t="shared" si="6"/>
        <v>109</v>
      </c>
      <c r="Q14" s="28"/>
      <c r="R14" s="29">
        <v>10</v>
      </c>
      <c r="S14" s="28" t="s">
        <v>7</v>
      </c>
      <c r="T14" s="29">
        <v>18</v>
      </c>
      <c r="U14" s="13">
        <v>3705</v>
      </c>
      <c r="V14" s="6">
        <f t="shared" si="7"/>
        <v>12</v>
      </c>
      <c r="W14" s="16">
        <v>2729</v>
      </c>
      <c r="X14" s="36">
        <f t="shared" si="8"/>
        <v>8</v>
      </c>
      <c r="Y14" s="16">
        <v>749</v>
      </c>
      <c r="Z14" s="9">
        <f t="shared" si="9"/>
        <v>4</v>
      </c>
      <c r="AA14" s="12">
        <v>2053</v>
      </c>
      <c r="AB14" s="61">
        <f t="shared" si="10"/>
        <v>8</v>
      </c>
      <c r="AC14" s="128">
        <f t="shared" si="11"/>
        <v>73</v>
      </c>
      <c r="AD14" s="12">
        <v>746</v>
      </c>
      <c r="AE14" s="72">
        <f t="shared" si="12"/>
        <v>3</v>
      </c>
      <c r="AF14" s="66">
        <f t="shared" si="13"/>
        <v>67</v>
      </c>
    </row>
    <row r="15" spans="1:32" x14ac:dyDescent="0.25">
      <c r="B15" s="57">
        <v>11</v>
      </c>
      <c r="C15" s="28" t="s">
        <v>8</v>
      </c>
      <c r="D15" s="28">
        <v>24</v>
      </c>
      <c r="E15" s="13">
        <v>3252</v>
      </c>
      <c r="F15" s="8">
        <f t="shared" si="0"/>
        <v>16</v>
      </c>
      <c r="G15" s="16">
        <v>2321</v>
      </c>
      <c r="H15" s="9">
        <f t="shared" si="1"/>
        <v>19</v>
      </c>
      <c r="I15" s="19">
        <v>655</v>
      </c>
      <c r="J15" s="8">
        <f t="shared" si="2"/>
        <v>3</v>
      </c>
      <c r="K15" s="12">
        <v>1852</v>
      </c>
      <c r="L15" s="71">
        <f t="shared" si="3"/>
        <v>4</v>
      </c>
      <c r="M15" s="66">
        <f t="shared" si="4"/>
        <v>69</v>
      </c>
      <c r="N15" s="12">
        <v>497</v>
      </c>
      <c r="O15" s="71">
        <f t="shared" si="5"/>
        <v>11</v>
      </c>
      <c r="P15" s="77">
        <f t="shared" si="6"/>
        <v>120</v>
      </c>
      <c r="Q15" s="21"/>
      <c r="R15" s="23">
        <v>11</v>
      </c>
      <c r="S15" s="25" t="s">
        <v>7</v>
      </c>
      <c r="T15" s="23">
        <v>18</v>
      </c>
      <c r="U15" s="12">
        <v>3717</v>
      </c>
      <c r="V15" s="6">
        <f t="shared" si="7"/>
        <v>13</v>
      </c>
      <c r="W15" s="16">
        <v>2737</v>
      </c>
      <c r="X15" s="36">
        <f t="shared" si="8"/>
        <v>10</v>
      </c>
      <c r="Y15" s="16">
        <v>753</v>
      </c>
      <c r="Z15" s="9">
        <f t="shared" si="9"/>
        <v>3</v>
      </c>
      <c r="AA15" s="19">
        <v>2061</v>
      </c>
      <c r="AB15" s="61">
        <f t="shared" si="10"/>
        <v>8</v>
      </c>
      <c r="AC15" s="128">
        <f t="shared" si="11"/>
        <v>81</v>
      </c>
      <c r="AD15" s="12">
        <v>749</v>
      </c>
      <c r="AE15" s="71">
        <f t="shared" si="12"/>
        <v>6</v>
      </c>
      <c r="AF15" s="67">
        <f t="shared" si="13"/>
        <v>73</v>
      </c>
    </row>
    <row r="16" spans="1:32" x14ac:dyDescent="0.25">
      <c r="B16" s="51">
        <v>12</v>
      </c>
      <c r="C16" s="25" t="s">
        <v>8</v>
      </c>
      <c r="D16" s="25">
        <v>22</v>
      </c>
      <c r="E16" s="12">
        <v>3268</v>
      </c>
      <c r="F16" s="9">
        <f t="shared" si="0"/>
        <v>18</v>
      </c>
      <c r="G16" s="16">
        <v>2340</v>
      </c>
      <c r="H16" s="9">
        <f t="shared" si="1"/>
        <v>19</v>
      </c>
      <c r="I16" s="16">
        <v>658</v>
      </c>
      <c r="J16" s="6">
        <f t="shared" si="2"/>
        <v>4</v>
      </c>
      <c r="K16" s="12">
        <v>1856</v>
      </c>
      <c r="L16" s="69">
        <f t="shared" si="3"/>
        <v>8</v>
      </c>
      <c r="M16" s="94">
        <f t="shared" si="4"/>
        <v>77</v>
      </c>
      <c r="N16" s="14">
        <v>508</v>
      </c>
      <c r="O16" s="71">
        <f t="shared" si="5"/>
        <v>10</v>
      </c>
      <c r="P16" s="78">
        <f t="shared" si="6"/>
        <v>130</v>
      </c>
      <c r="Q16" s="28"/>
      <c r="R16" s="29">
        <v>12</v>
      </c>
      <c r="S16" s="28" t="s">
        <v>8</v>
      </c>
      <c r="T16" s="29">
        <v>17</v>
      </c>
      <c r="U16" s="13">
        <v>3730</v>
      </c>
      <c r="V16" s="6">
        <f t="shared" si="7"/>
        <v>18</v>
      </c>
      <c r="W16" s="16">
        <v>2747</v>
      </c>
      <c r="X16" s="36">
        <f t="shared" si="8"/>
        <v>17</v>
      </c>
      <c r="Y16" s="19">
        <v>756</v>
      </c>
      <c r="Z16" s="6">
        <f t="shared" si="9"/>
        <v>2</v>
      </c>
      <c r="AA16" s="12">
        <v>2069</v>
      </c>
      <c r="AB16" s="61">
        <f t="shared" si="10"/>
        <v>9</v>
      </c>
      <c r="AC16" s="65">
        <f t="shared" si="11"/>
        <v>90</v>
      </c>
      <c r="AD16" s="12">
        <v>755</v>
      </c>
      <c r="AE16" s="69">
        <f t="shared" si="12"/>
        <v>8</v>
      </c>
      <c r="AF16" s="67">
        <f t="shared" si="13"/>
        <v>81</v>
      </c>
    </row>
    <row r="17" spans="2:32" x14ac:dyDescent="0.25">
      <c r="B17" s="57">
        <v>13</v>
      </c>
      <c r="C17" s="28" t="s">
        <v>8</v>
      </c>
      <c r="D17" s="28">
        <v>22</v>
      </c>
      <c r="E17" s="13">
        <v>3286</v>
      </c>
      <c r="F17" s="6">
        <f t="shared" si="0"/>
        <v>20</v>
      </c>
      <c r="G17" s="17">
        <v>2359</v>
      </c>
      <c r="H17" s="9">
        <f t="shared" si="1"/>
        <v>19</v>
      </c>
      <c r="I17" s="17">
        <v>662</v>
      </c>
      <c r="J17" s="6">
        <f t="shared" si="2"/>
        <v>4</v>
      </c>
      <c r="K17" s="13">
        <v>1864</v>
      </c>
      <c r="L17" s="72">
        <f t="shared" si="3"/>
        <v>6</v>
      </c>
      <c r="M17" s="66">
        <f t="shared" si="4"/>
        <v>83</v>
      </c>
      <c r="N17" s="15">
        <v>518</v>
      </c>
      <c r="O17" s="71">
        <f t="shared" si="5"/>
        <v>13</v>
      </c>
      <c r="P17" s="78">
        <f t="shared" si="6"/>
        <v>143</v>
      </c>
      <c r="Q17" s="24"/>
      <c r="R17" s="25">
        <v>13</v>
      </c>
      <c r="S17" s="25" t="s">
        <v>8</v>
      </c>
      <c r="T17" s="23">
        <v>18</v>
      </c>
      <c r="U17" s="12">
        <v>3748</v>
      </c>
      <c r="V17" s="6">
        <f t="shared" si="7"/>
        <v>13</v>
      </c>
      <c r="W17" s="16">
        <v>2764</v>
      </c>
      <c r="X17" s="36">
        <f t="shared" si="8"/>
        <v>13</v>
      </c>
      <c r="Y17" s="16">
        <v>758</v>
      </c>
      <c r="Z17" s="6">
        <f t="shared" si="9"/>
        <v>4</v>
      </c>
      <c r="AA17" s="12">
        <v>2078</v>
      </c>
      <c r="AB17" s="61">
        <f t="shared" si="10"/>
        <v>6</v>
      </c>
      <c r="AC17" s="73">
        <f t="shared" si="11"/>
        <v>96</v>
      </c>
      <c r="AD17" s="13">
        <v>763</v>
      </c>
      <c r="AE17" s="71">
        <f t="shared" si="12"/>
        <v>7</v>
      </c>
      <c r="AF17" s="67">
        <f t="shared" si="13"/>
        <v>88</v>
      </c>
    </row>
    <row r="18" spans="2:32" x14ac:dyDescent="0.25">
      <c r="B18" s="51">
        <v>14</v>
      </c>
      <c r="C18" s="25" t="s">
        <v>8</v>
      </c>
      <c r="D18" s="24">
        <v>22</v>
      </c>
      <c r="E18" s="15">
        <v>3306</v>
      </c>
      <c r="F18" s="8">
        <f t="shared" si="0"/>
        <v>15</v>
      </c>
      <c r="G18" s="61">
        <v>2378</v>
      </c>
      <c r="H18" s="9">
        <f t="shared" si="1"/>
        <v>15</v>
      </c>
      <c r="I18" s="61">
        <v>666</v>
      </c>
      <c r="J18" s="6">
        <f t="shared" si="2"/>
        <v>2</v>
      </c>
      <c r="K18" s="12">
        <v>1870</v>
      </c>
      <c r="L18" s="72">
        <f t="shared" si="3"/>
        <v>6</v>
      </c>
      <c r="M18" s="66">
        <f t="shared" si="4"/>
        <v>89</v>
      </c>
      <c r="N18" s="15">
        <v>531</v>
      </c>
      <c r="O18" s="71">
        <f t="shared" si="5"/>
        <v>9</v>
      </c>
      <c r="P18" s="77">
        <f t="shared" si="6"/>
        <v>152</v>
      </c>
      <c r="Q18" s="28"/>
      <c r="R18" s="28">
        <v>14</v>
      </c>
      <c r="S18" s="28" t="s">
        <v>10</v>
      </c>
      <c r="T18" s="28">
        <v>18</v>
      </c>
      <c r="U18" s="13">
        <v>3761</v>
      </c>
      <c r="V18" s="6">
        <f t="shared" si="7"/>
        <v>12</v>
      </c>
      <c r="W18" s="17">
        <v>2777</v>
      </c>
      <c r="X18" s="36">
        <f t="shared" si="8"/>
        <v>6</v>
      </c>
      <c r="Y18" s="19">
        <v>762</v>
      </c>
      <c r="Z18" s="8">
        <f t="shared" si="9"/>
        <v>3</v>
      </c>
      <c r="AA18" s="19">
        <v>2084</v>
      </c>
      <c r="AB18" s="61">
        <f t="shared" si="10"/>
        <v>9</v>
      </c>
      <c r="AC18" s="65">
        <f t="shared" si="11"/>
        <v>105</v>
      </c>
      <c r="AD18" s="15">
        <v>770</v>
      </c>
      <c r="AE18" s="71">
        <f t="shared" si="12"/>
        <v>3</v>
      </c>
      <c r="AF18" s="66">
        <f t="shared" si="13"/>
        <v>91</v>
      </c>
    </row>
    <row r="19" spans="2:32" ht="15.75" customHeight="1" x14ac:dyDescent="0.25">
      <c r="B19" s="65">
        <v>15</v>
      </c>
      <c r="C19" s="25" t="s">
        <v>7</v>
      </c>
      <c r="D19" s="25">
        <v>23</v>
      </c>
      <c r="E19" s="12">
        <v>3321</v>
      </c>
      <c r="F19" s="6">
        <f t="shared" si="0"/>
        <v>13</v>
      </c>
      <c r="G19" s="16">
        <v>2393</v>
      </c>
      <c r="H19" s="9">
        <f t="shared" si="1"/>
        <v>10</v>
      </c>
      <c r="I19" s="16">
        <v>668</v>
      </c>
      <c r="J19" s="8">
        <f t="shared" si="2"/>
        <v>5</v>
      </c>
      <c r="K19" s="14">
        <v>1876</v>
      </c>
      <c r="L19" s="71">
        <f t="shared" si="3"/>
        <v>9</v>
      </c>
      <c r="M19" s="66">
        <f t="shared" si="4"/>
        <v>98</v>
      </c>
      <c r="N19" s="12">
        <v>540</v>
      </c>
      <c r="O19" s="71">
        <f t="shared" si="5"/>
        <v>5</v>
      </c>
      <c r="P19" s="77">
        <f t="shared" si="6"/>
        <v>157</v>
      </c>
      <c r="Q19" s="28"/>
      <c r="R19" s="25">
        <v>15</v>
      </c>
      <c r="S19" s="23" t="s">
        <v>10</v>
      </c>
      <c r="T19" s="25">
        <v>18</v>
      </c>
      <c r="U19" s="12">
        <v>3773</v>
      </c>
      <c r="V19" s="25">
        <f t="shared" si="7"/>
        <v>12</v>
      </c>
      <c r="W19" s="16">
        <v>2783</v>
      </c>
      <c r="X19" s="6">
        <f t="shared" si="8"/>
        <v>5</v>
      </c>
      <c r="Y19" s="12">
        <v>765</v>
      </c>
      <c r="Z19" s="25">
        <f t="shared" si="9"/>
        <v>4</v>
      </c>
      <c r="AA19" s="12">
        <v>2093</v>
      </c>
      <c r="AB19" s="61">
        <f t="shared" si="10"/>
        <v>10</v>
      </c>
      <c r="AC19" s="65">
        <f t="shared" si="11"/>
        <v>115</v>
      </c>
      <c r="AD19" s="12">
        <v>773</v>
      </c>
      <c r="AE19" s="71">
        <f t="shared" si="12"/>
        <v>2</v>
      </c>
      <c r="AF19" s="65">
        <f t="shared" si="13"/>
        <v>93</v>
      </c>
    </row>
    <row r="20" spans="2:32" x14ac:dyDescent="0.25">
      <c r="B20" s="124">
        <v>16</v>
      </c>
      <c r="C20" s="23" t="s">
        <v>7</v>
      </c>
      <c r="D20" s="25">
        <v>21</v>
      </c>
      <c r="E20" s="16">
        <v>3334</v>
      </c>
      <c r="F20" s="8">
        <f t="shared" si="0"/>
        <v>18</v>
      </c>
      <c r="G20" s="12">
        <v>2403</v>
      </c>
      <c r="H20" s="9">
        <f t="shared" si="1"/>
        <v>16</v>
      </c>
      <c r="I20" s="17">
        <v>673</v>
      </c>
      <c r="J20" s="6">
        <f t="shared" si="2"/>
        <v>3</v>
      </c>
      <c r="K20" s="12">
        <v>1885</v>
      </c>
      <c r="L20" s="71">
        <f t="shared" si="3"/>
        <v>7</v>
      </c>
      <c r="M20" s="66">
        <f t="shared" si="4"/>
        <v>105</v>
      </c>
      <c r="N20" s="12">
        <v>545</v>
      </c>
      <c r="O20" s="71">
        <f t="shared" si="5"/>
        <v>10</v>
      </c>
      <c r="P20" s="77">
        <f t="shared" si="6"/>
        <v>167</v>
      </c>
      <c r="Q20" s="28"/>
      <c r="R20" s="25">
        <v>16</v>
      </c>
      <c r="S20" s="23" t="s">
        <v>10</v>
      </c>
      <c r="T20" s="23">
        <v>14</v>
      </c>
      <c r="U20" s="12">
        <v>3785</v>
      </c>
      <c r="V20" s="25">
        <f>IF(U21&lt;&gt;0,U21-U20,0)</f>
        <v>11</v>
      </c>
      <c r="W20" s="12">
        <v>2788</v>
      </c>
      <c r="X20" s="25">
        <f>IF(W21&lt;&gt;0,W21-W20,0)</f>
        <v>8</v>
      </c>
      <c r="Y20" s="12">
        <v>769</v>
      </c>
      <c r="Z20" s="25">
        <f>IF(Y21&lt;&gt;0,Y21-Y20,0)</f>
        <v>3</v>
      </c>
      <c r="AA20" s="16">
        <v>2103</v>
      </c>
      <c r="AB20" s="61">
        <f t="shared" si="10"/>
        <v>7</v>
      </c>
      <c r="AC20" s="65">
        <f t="shared" si="11"/>
        <v>122</v>
      </c>
      <c r="AD20" s="16">
        <v>775</v>
      </c>
      <c r="AE20" s="69">
        <f t="shared" si="12"/>
        <v>4</v>
      </c>
      <c r="AF20" s="65">
        <f t="shared" si="13"/>
        <v>97</v>
      </c>
    </row>
    <row r="21" spans="2:32" x14ac:dyDescent="0.25">
      <c r="B21" s="125">
        <v>17</v>
      </c>
      <c r="C21" s="23" t="s">
        <v>7</v>
      </c>
      <c r="D21" s="25">
        <v>21</v>
      </c>
      <c r="E21" s="117">
        <v>3352</v>
      </c>
      <c r="F21" s="9">
        <f t="shared" si="0"/>
        <v>13</v>
      </c>
      <c r="G21" s="12">
        <v>2419</v>
      </c>
      <c r="H21" s="6">
        <f t="shared" si="1"/>
        <v>10</v>
      </c>
      <c r="I21" s="16">
        <v>676</v>
      </c>
      <c r="J21" s="8">
        <f t="shared" si="2"/>
        <v>4</v>
      </c>
      <c r="K21" s="12">
        <v>1892</v>
      </c>
      <c r="L21" s="71">
        <f t="shared" si="3"/>
        <v>8</v>
      </c>
      <c r="M21" s="66">
        <f t="shared" si="4"/>
        <v>113</v>
      </c>
      <c r="N21" s="12">
        <v>555</v>
      </c>
      <c r="O21" s="71">
        <f t="shared" si="5"/>
        <v>6</v>
      </c>
      <c r="P21" s="78">
        <f t="shared" si="6"/>
        <v>173</v>
      </c>
      <c r="Q21" s="28"/>
      <c r="R21" s="25">
        <v>17</v>
      </c>
      <c r="S21" s="23" t="s">
        <v>8</v>
      </c>
      <c r="T21" s="23">
        <v>13</v>
      </c>
      <c r="U21" s="12">
        <v>3796</v>
      </c>
      <c r="V21" s="25">
        <f t="shared" ref="V21:V29" si="14">IF(U22&lt;&gt;0,U22-U21,0)</f>
        <v>16</v>
      </c>
      <c r="W21" s="12">
        <v>2796</v>
      </c>
      <c r="X21" s="25">
        <f>IF(W35&lt;&gt;0,W35-W21,0)</f>
        <v>142</v>
      </c>
      <c r="Y21" s="12">
        <v>772</v>
      </c>
      <c r="Z21" s="25">
        <f>IF(Y35&lt;&gt;0,Y35-Y21,0)</f>
        <v>50</v>
      </c>
      <c r="AA21" s="16">
        <v>2110</v>
      </c>
      <c r="AB21" s="61">
        <f t="shared" si="10"/>
        <v>10</v>
      </c>
      <c r="AC21" s="65">
        <f t="shared" si="11"/>
        <v>132</v>
      </c>
      <c r="AD21" s="16">
        <v>779</v>
      </c>
      <c r="AE21" s="72">
        <f t="shared" si="12"/>
        <v>6</v>
      </c>
      <c r="AF21" s="65">
        <f t="shared" si="13"/>
        <v>103</v>
      </c>
    </row>
    <row r="22" spans="2:32" x14ac:dyDescent="0.25">
      <c r="B22" s="66">
        <v>18</v>
      </c>
      <c r="C22" s="25" t="s">
        <v>10</v>
      </c>
      <c r="D22" s="46">
        <v>19</v>
      </c>
      <c r="E22" s="117">
        <v>3365</v>
      </c>
      <c r="F22" s="6">
        <f t="shared" si="0"/>
        <v>0</v>
      </c>
      <c r="G22" s="12">
        <v>2429</v>
      </c>
      <c r="H22" s="6">
        <f t="shared" si="1"/>
        <v>0</v>
      </c>
      <c r="I22" s="16">
        <v>680</v>
      </c>
      <c r="J22" s="9">
        <f t="shared" si="2"/>
        <v>0</v>
      </c>
      <c r="K22" s="12">
        <v>1900</v>
      </c>
      <c r="L22" s="71">
        <f t="shared" si="3"/>
        <v>0</v>
      </c>
      <c r="M22" s="94">
        <f t="shared" si="4"/>
        <v>113</v>
      </c>
      <c r="N22" s="12">
        <v>561</v>
      </c>
      <c r="O22" s="19">
        <f t="shared" si="5"/>
        <v>0</v>
      </c>
      <c r="P22" s="127">
        <f t="shared" si="6"/>
        <v>173</v>
      </c>
      <c r="Q22" s="28"/>
      <c r="R22" s="25">
        <v>18</v>
      </c>
      <c r="S22" s="23" t="s">
        <v>8</v>
      </c>
      <c r="T22" s="23">
        <v>14</v>
      </c>
      <c r="U22" s="12">
        <v>3812</v>
      </c>
      <c r="V22" s="25">
        <f t="shared" si="14"/>
        <v>14</v>
      </c>
      <c r="W22" s="12">
        <v>2809</v>
      </c>
      <c r="X22" s="25">
        <f t="shared" ref="X22:X40" si="15">IF(W23&lt;&gt;0,W23-W22,0)</f>
        <v>11</v>
      </c>
      <c r="Y22" s="12">
        <v>776</v>
      </c>
      <c r="Z22" s="25">
        <f t="shared" ref="Z22:Z40" si="16">IF(Y23&lt;&gt;0,Y23-Y22,0)</f>
        <v>3</v>
      </c>
      <c r="AA22" s="16">
        <v>2120</v>
      </c>
      <c r="AB22" s="61">
        <f t="shared" si="10"/>
        <v>7</v>
      </c>
      <c r="AC22" s="73">
        <f t="shared" si="11"/>
        <v>139</v>
      </c>
      <c r="AD22" s="16">
        <v>785</v>
      </c>
      <c r="AE22" s="71">
        <f t="shared" si="12"/>
        <v>7</v>
      </c>
      <c r="AF22" s="65">
        <f t="shared" si="13"/>
        <v>110</v>
      </c>
    </row>
    <row r="23" spans="2:32" x14ac:dyDescent="0.25">
      <c r="B23" s="94">
        <v>19</v>
      </c>
      <c r="C23" s="196" t="s">
        <v>29</v>
      </c>
      <c r="D23" s="197"/>
      <c r="E23" s="12">
        <v>3365</v>
      </c>
      <c r="F23" s="6">
        <f t="shared" si="0"/>
        <v>0</v>
      </c>
      <c r="G23" s="12">
        <v>2429</v>
      </c>
      <c r="H23" s="6">
        <f t="shared" si="1"/>
        <v>0</v>
      </c>
      <c r="I23" s="16">
        <v>680</v>
      </c>
      <c r="J23" s="9">
        <f t="shared" si="2"/>
        <v>0</v>
      </c>
      <c r="K23" s="12">
        <v>1900</v>
      </c>
      <c r="L23" s="71">
        <f t="shared" si="3"/>
        <v>0</v>
      </c>
      <c r="M23" s="67">
        <f t="shared" si="4"/>
        <v>113</v>
      </c>
      <c r="N23" s="12">
        <v>561</v>
      </c>
      <c r="O23" s="71">
        <f t="shared" si="5"/>
        <v>0</v>
      </c>
      <c r="P23" s="135">
        <f t="shared" si="6"/>
        <v>173</v>
      </c>
      <c r="Q23" s="28"/>
      <c r="R23" s="23">
        <v>19</v>
      </c>
      <c r="S23" s="23" t="s">
        <v>21</v>
      </c>
      <c r="T23" s="23">
        <v>12</v>
      </c>
      <c r="U23" s="12">
        <v>3826</v>
      </c>
      <c r="V23" s="25">
        <f t="shared" si="14"/>
        <v>39</v>
      </c>
      <c r="W23" s="12">
        <v>2820</v>
      </c>
      <c r="X23" s="25">
        <f t="shared" si="15"/>
        <v>11</v>
      </c>
      <c r="Y23" s="12">
        <v>779</v>
      </c>
      <c r="Z23" s="25">
        <f t="shared" si="16"/>
        <v>3</v>
      </c>
      <c r="AA23" s="16">
        <v>2127</v>
      </c>
      <c r="AB23" s="61">
        <f t="shared" si="10"/>
        <v>16</v>
      </c>
      <c r="AC23" s="65">
        <f t="shared" si="11"/>
        <v>155</v>
      </c>
      <c r="AD23" s="12">
        <v>792</v>
      </c>
      <c r="AE23" s="71">
        <f t="shared" si="12"/>
        <v>3</v>
      </c>
      <c r="AF23" s="65">
        <f t="shared" si="13"/>
        <v>113</v>
      </c>
    </row>
    <row r="24" spans="2:32" x14ac:dyDescent="0.25">
      <c r="B24" s="94">
        <v>20</v>
      </c>
      <c r="C24" s="198"/>
      <c r="D24" s="199"/>
      <c r="E24" s="79">
        <v>3365</v>
      </c>
      <c r="F24" s="8">
        <f t="shared" si="0"/>
        <v>0</v>
      </c>
      <c r="G24" s="12">
        <v>2429</v>
      </c>
      <c r="H24" s="6">
        <f t="shared" si="1"/>
        <v>0</v>
      </c>
      <c r="I24" s="16">
        <v>680</v>
      </c>
      <c r="J24" s="6">
        <f t="shared" si="2"/>
        <v>0</v>
      </c>
      <c r="K24" s="12">
        <v>1900</v>
      </c>
      <c r="L24" s="71">
        <f t="shared" si="3"/>
        <v>0</v>
      </c>
      <c r="M24" s="66">
        <f t="shared" si="4"/>
        <v>113</v>
      </c>
      <c r="N24" s="12">
        <v>561</v>
      </c>
      <c r="O24" s="71">
        <f t="shared" si="5"/>
        <v>0</v>
      </c>
      <c r="P24" s="77">
        <f t="shared" si="6"/>
        <v>173</v>
      </c>
      <c r="Q24" s="28"/>
      <c r="R24" s="35">
        <v>20</v>
      </c>
      <c r="S24" s="35" t="s">
        <v>8</v>
      </c>
      <c r="T24" s="35">
        <v>12</v>
      </c>
      <c r="U24" s="14">
        <v>3865</v>
      </c>
      <c r="V24" s="25">
        <f t="shared" si="14"/>
        <v>14</v>
      </c>
      <c r="W24" s="14">
        <v>2831</v>
      </c>
      <c r="X24" s="46">
        <f t="shared" si="15"/>
        <v>9</v>
      </c>
      <c r="Y24" s="14">
        <v>782</v>
      </c>
      <c r="Z24" s="46">
        <f t="shared" si="16"/>
        <v>4</v>
      </c>
      <c r="AA24" s="19">
        <v>2143</v>
      </c>
      <c r="AB24" s="61">
        <f t="shared" si="10"/>
        <v>30</v>
      </c>
      <c r="AC24" s="73">
        <f t="shared" si="11"/>
        <v>185</v>
      </c>
      <c r="AD24" s="14">
        <v>795</v>
      </c>
      <c r="AE24" s="69">
        <f t="shared" si="12"/>
        <v>4</v>
      </c>
      <c r="AF24" s="65">
        <f t="shared" si="13"/>
        <v>117</v>
      </c>
    </row>
    <row r="25" spans="2:32" x14ac:dyDescent="0.25">
      <c r="B25" s="126">
        <v>21</v>
      </c>
      <c r="C25" s="6"/>
      <c r="D25" s="23"/>
      <c r="E25" s="21">
        <v>3365</v>
      </c>
      <c r="F25" s="9">
        <f t="shared" si="0"/>
        <v>51</v>
      </c>
      <c r="G25" s="12">
        <v>2429</v>
      </c>
      <c r="H25" s="6">
        <f t="shared" si="1"/>
        <v>43</v>
      </c>
      <c r="I25" s="16">
        <v>680</v>
      </c>
      <c r="J25" s="8">
        <f t="shared" si="2"/>
        <v>4</v>
      </c>
      <c r="K25" s="12">
        <v>1900</v>
      </c>
      <c r="L25" s="71">
        <f t="shared" si="3"/>
        <v>18</v>
      </c>
      <c r="M25" s="94">
        <f t="shared" si="4"/>
        <v>131</v>
      </c>
      <c r="N25" s="12">
        <v>561</v>
      </c>
      <c r="O25" s="71">
        <f t="shared" si="5"/>
        <v>33</v>
      </c>
      <c r="P25" s="77">
        <f t="shared" si="6"/>
        <v>206</v>
      </c>
      <c r="Q25" s="28"/>
      <c r="R25" s="35">
        <v>21</v>
      </c>
      <c r="S25" s="35" t="s">
        <v>8</v>
      </c>
      <c r="T25" s="35">
        <v>9</v>
      </c>
      <c r="U25" s="14">
        <v>3879</v>
      </c>
      <c r="V25" s="25">
        <f t="shared" si="14"/>
        <v>19</v>
      </c>
      <c r="W25" s="14">
        <v>2840</v>
      </c>
      <c r="X25" s="46">
        <f t="shared" si="15"/>
        <v>17</v>
      </c>
      <c r="Y25" s="14">
        <v>786</v>
      </c>
      <c r="Z25" s="46">
        <f t="shared" si="16"/>
        <v>4</v>
      </c>
      <c r="AA25" s="17">
        <v>2173</v>
      </c>
      <c r="AB25" s="61">
        <f t="shared" si="10"/>
        <v>9</v>
      </c>
      <c r="AC25" s="65">
        <f t="shared" si="11"/>
        <v>194</v>
      </c>
      <c r="AD25" s="12">
        <v>799</v>
      </c>
      <c r="AE25" s="71">
        <f t="shared" si="12"/>
        <v>10</v>
      </c>
      <c r="AF25" s="65">
        <f t="shared" si="13"/>
        <v>127</v>
      </c>
    </row>
    <row r="26" spans="2:32" x14ac:dyDescent="0.25">
      <c r="B26" s="94">
        <v>22</v>
      </c>
      <c r="C26" s="23"/>
      <c r="D26" s="25"/>
      <c r="E26" s="12">
        <v>3416</v>
      </c>
      <c r="F26" s="9">
        <f t="shared" si="0"/>
        <v>18</v>
      </c>
      <c r="G26" s="12">
        <v>2472</v>
      </c>
      <c r="H26" s="8">
        <f t="shared" si="1"/>
        <v>17</v>
      </c>
      <c r="I26" s="16">
        <v>684</v>
      </c>
      <c r="J26" s="6">
        <f t="shared" si="2"/>
        <v>5</v>
      </c>
      <c r="K26" s="12">
        <v>1918</v>
      </c>
      <c r="L26" s="71">
        <f t="shared" si="3"/>
        <v>5</v>
      </c>
      <c r="M26" s="67">
        <f t="shared" si="4"/>
        <v>136</v>
      </c>
      <c r="N26" s="12">
        <v>594</v>
      </c>
      <c r="O26" s="71">
        <f t="shared" si="5"/>
        <v>12</v>
      </c>
      <c r="P26" s="78">
        <f t="shared" si="6"/>
        <v>218</v>
      </c>
      <c r="Q26" s="28"/>
      <c r="R26" s="23">
        <v>22</v>
      </c>
      <c r="S26" s="29" t="s">
        <v>8</v>
      </c>
      <c r="T26" s="29">
        <v>6</v>
      </c>
      <c r="U26" s="13">
        <v>3898</v>
      </c>
      <c r="V26" s="25">
        <f t="shared" si="14"/>
        <v>20</v>
      </c>
      <c r="W26" s="13">
        <v>2857</v>
      </c>
      <c r="X26" s="46">
        <f t="shared" si="15"/>
        <v>13</v>
      </c>
      <c r="Y26" s="13">
        <v>790</v>
      </c>
      <c r="Z26" s="46">
        <f t="shared" si="16"/>
        <v>5</v>
      </c>
      <c r="AA26" s="19">
        <v>2182</v>
      </c>
      <c r="AB26" s="61">
        <f t="shared" si="10"/>
        <v>10</v>
      </c>
      <c r="AC26" s="73">
        <f t="shared" si="11"/>
        <v>204</v>
      </c>
      <c r="AD26" s="19">
        <v>809</v>
      </c>
      <c r="AE26" s="71">
        <f t="shared" ref="AE26:AE36" si="17">IF(AD27&lt;&gt;0,AD27-AD26,0)</f>
        <v>10</v>
      </c>
      <c r="AF26" s="65">
        <f t="shared" si="13"/>
        <v>137</v>
      </c>
    </row>
    <row r="27" spans="2:32" x14ac:dyDescent="0.25">
      <c r="B27" s="93">
        <v>23</v>
      </c>
      <c r="C27" s="46" t="s">
        <v>8</v>
      </c>
      <c r="D27" s="46">
        <v>22</v>
      </c>
      <c r="E27" s="12">
        <v>3434</v>
      </c>
      <c r="F27" s="9">
        <f t="shared" si="0"/>
        <v>17</v>
      </c>
      <c r="G27" s="12">
        <v>2489</v>
      </c>
      <c r="H27" s="6">
        <f t="shared" si="1"/>
        <v>17</v>
      </c>
      <c r="I27" s="16">
        <v>689</v>
      </c>
      <c r="J27" s="8">
        <f t="shared" si="2"/>
        <v>4</v>
      </c>
      <c r="K27" s="12">
        <v>1923</v>
      </c>
      <c r="L27" s="71">
        <f t="shared" si="3"/>
        <v>5</v>
      </c>
      <c r="M27" s="66">
        <f t="shared" si="4"/>
        <v>141</v>
      </c>
      <c r="N27" s="12">
        <v>606</v>
      </c>
      <c r="O27" s="71">
        <f t="shared" si="5"/>
        <v>10</v>
      </c>
      <c r="P27" s="77">
        <f t="shared" si="6"/>
        <v>228</v>
      </c>
      <c r="Q27" s="28"/>
      <c r="R27" s="25">
        <v>23</v>
      </c>
      <c r="S27" s="23" t="s">
        <v>8</v>
      </c>
      <c r="T27" s="23">
        <v>8</v>
      </c>
      <c r="U27" s="12">
        <v>3918</v>
      </c>
      <c r="V27" s="25">
        <f t="shared" si="14"/>
        <v>20</v>
      </c>
      <c r="W27" s="12">
        <v>2870</v>
      </c>
      <c r="X27" s="25">
        <f t="shared" si="15"/>
        <v>16</v>
      </c>
      <c r="Y27" s="12">
        <v>795</v>
      </c>
      <c r="Z27" s="46">
        <f t="shared" si="16"/>
        <v>4</v>
      </c>
      <c r="AA27" s="16">
        <v>2192</v>
      </c>
      <c r="AB27" s="61">
        <f t="shared" si="10"/>
        <v>14</v>
      </c>
      <c r="AC27" s="128">
        <f t="shared" si="11"/>
        <v>218</v>
      </c>
      <c r="AD27" s="16">
        <v>819</v>
      </c>
      <c r="AE27" s="71">
        <f t="shared" si="17"/>
        <v>6</v>
      </c>
      <c r="AF27" s="65">
        <f t="shared" si="13"/>
        <v>143</v>
      </c>
    </row>
    <row r="28" spans="2:32" x14ac:dyDescent="0.25">
      <c r="B28" s="66">
        <v>24</v>
      </c>
      <c r="C28" s="25" t="s">
        <v>8</v>
      </c>
      <c r="D28" s="25">
        <v>23</v>
      </c>
      <c r="E28" s="12">
        <v>3451</v>
      </c>
      <c r="F28" s="9">
        <f t="shared" si="0"/>
        <v>16</v>
      </c>
      <c r="G28" s="12">
        <v>2506</v>
      </c>
      <c r="H28" s="6">
        <f t="shared" si="1"/>
        <v>17</v>
      </c>
      <c r="I28" s="16">
        <v>693</v>
      </c>
      <c r="J28" s="9">
        <f t="shared" si="2"/>
        <v>4</v>
      </c>
      <c r="K28" s="12">
        <v>1928</v>
      </c>
      <c r="L28" s="71">
        <f t="shared" si="3"/>
        <v>7</v>
      </c>
      <c r="M28" s="94">
        <f t="shared" si="4"/>
        <v>148</v>
      </c>
      <c r="N28" s="12">
        <v>616</v>
      </c>
      <c r="O28" s="71">
        <f t="shared" si="5"/>
        <v>10</v>
      </c>
      <c r="P28" s="77">
        <f t="shared" si="6"/>
        <v>238</v>
      </c>
      <c r="Q28" s="28"/>
      <c r="R28" s="28">
        <v>24</v>
      </c>
      <c r="S28" s="29" t="s">
        <v>10</v>
      </c>
      <c r="T28" s="29">
        <v>15</v>
      </c>
      <c r="U28" s="13">
        <v>3938</v>
      </c>
      <c r="V28" s="25">
        <f t="shared" si="14"/>
        <v>19</v>
      </c>
      <c r="W28" s="13">
        <v>2886</v>
      </c>
      <c r="X28" s="25">
        <f t="shared" si="15"/>
        <v>6</v>
      </c>
      <c r="Y28" s="13">
        <v>799</v>
      </c>
      <c r="Z28" s="46">
        <f t="shared" si="16"/>
        <v>4</v>
      </c>
      <c r="AA28" s="19">
        <v>2206</v>
      </c>
      <c r="AB28" s="61">
        <f t="shared" si="10"/>
        <v>16</v>
      </c>
      <c r="AC28" s="128">
        <f t="shared" si="11"/>
        <v>234</v>
      </c>
      <c r="AD28" s="19">
        <v>825</v>
      </c>
      <c r="AE28" s="71">
        <f t="shared" si="17"/>
        <v>2</v>
      </c>
      <c r="AF28" s="65">
        <f t="shared" si="13"/>
        <v>145</v>
      </c>
    </row>
    <row r="29" spans="2:32" x14ac:dyDescent="0.25">
      <c r="B29" s="66">
        <v>25</v>
      </c>
      <c r="C29" s="25" t="s">
        <v>8</v>
      </c>
      <c r="D29" s="25">
        <v>21</v>
      </c>
      <c r="E29" s="12">
        <v>3467</v>
      </c>
      <c r="F29" s="9">
        <f t="shared" si="0"/>
        <v>17</v>
      </c>
      <c r="G29" s="12">
        <v>2523</v>
      </c>
      <c r="H29" s="6">
        <f t="shared" si="1"/>
        <v>17</v>
      </c>
      <c r="I29" s="16">
        <v>697</v>
      </c>
      <c r="J29" s="6">
        <f t="shared" si="2"/>
        <v>3</v>
      </c>
      <c r="K29" s="12">
        <v>1935</v>
      </c>
      <c r="L29" s="71">
        <f t="shared" si="3"/>
        <v>6</v>
      </c>
      <c r="M29" s="67">
        <f t="shared" si="4"/>
        <v>154</v>
      </c>
      <c r="N29" s="12">
        <v>626</v>
      </c>
      <c r="O29" s="71">
        <f t="shared" si="5"/>
        <v>12</v>
      </c>
      <c r="P29" s="77">
        <f t="shared" si="6"/>
        <v>250</v>
      </c>
      <c r="Q29" s="28"/>
      <c r="R29" s="25">
        <v>25</v>
      </c>
      <c r="S29" s="23" t="s">
        <v>7</v>
      </c>
      <c r="T29" s="23">
        <v>14</v>
      </c>
      <c r="U29" s="12">
        <v>3957</v>
      </c>
      <c r="V29" s="25">
        <f t="shared" si="14"/>
        <v>17</v>
      </c>
      <c r="W29" s="12">
        <v>2892</v>
      </c>
      <c r="X29" s="25">
        <f t="shared" si="15"/>
        <v>6</v>
      </c>
      <c r="Y29" s="12">
        <v>803</v>
      </c>
      <c r="Z29" s="46">
        <f t="shared" si="16"/>
        <v>2</v>
      </c>
      <c r="AA29" s="16">
        <v>2222</v>
      </c>
      <c r="AB29" s="61">
        <f t="shared" si="10"/>
        <v>16</v>
      </c>
      <c r="AC29" s="128">
        <f t="shared" si="11"/>
        <v>250</v>
      </c>
      <c r="AD29" s="16">
        <v>827</v>
      </c>
      <c r="AE29" s="71">
        <f t="shared" si="17"/>
        <v>2</v>
      </c>
      <c r="AF29" s="65">
        <f t="shared" si="13"/>
        <v>147</v>
      </c>
    </row>
    <row r="30" spans="2:32" x14ac:dyDescent="0.25">
      <c r="B30" s="66">
        <v>26</v>
      </c>
      <c r="C30" s="25" t="s">
        <v>8</v>
      </c>
      <c r="D30" s="25">
        <v>21</v>
      </c>
      <c r="E30" s="12">
        <v>3484</v>
      </c>
      <c r="F30" s="9">
        <v>15</v>
      </c>
      <c r="G30" s="12">
        <v>2540</v>
      </c>
      <c r="H30" s="6">
        <f t="shared" si="1"/>
        <v>13</v>
      </c>
      <c r="I30" s="16">
        <v>700</v>
      </c>
      <c r="J30" s="6">
        <f t="shared" si="2"/>
        <v>4</v>
      </c>
      <c r="K30" s="12">
        <v>1941</v>
      </c>
      <c r="L30" s="71">
        <f t="shared" si="3"/>
        <v>7</v>
      </c>
      <c r="M30" s="67">
        <f t="shared" si="4"/>
        <v>161</v>
      </c>
      <c r="N30" s="12">
        <v>638</v>
      </c>
      <c r="O30" s="71">
        <v>7</v>
      </c>
      <c r="P30" s="77">
        <f t="shared" si="6"/>
        <v>257</v>
      </c>
      <c r="Q30" s="28"/>
      <c r="R30" s="28">
        <v>26</v>
      </c>
      <c r="S30" s="29" t="s">
        <v>8</v>
      </c>
      <c r="T30" s="29">
        <v>9</v>
      </c>
      <c r="U30" s="13">
        <v>3974</v>
      </c>
      <c r="V30" s="25">
        <f>IF(U35&lt;&gt;0,U35-U30,0)</f>
        <v>108</v>
      </c>
      <c r="W30" s="13">
        <v>2898</v>
      </c>
      <c r="X30" s="25">
        <f t="shared" si="15"/>
        <v>6</v>
      </c>
      <c r="Y30" s="13">
        <v>805</v>
      </c>
      <c r="Z30" s="46">
        <f t="shared" si="16"/>
        <v>4</v>
      </c>
      <c r="AA30" s="19">
        <v>2238</v>
      </c>
      <c r="AB30" s="61">
        <f t="shared" si="10"/>
        <v>21</v>
      </c>
      <c r="AC30" s="128">
        <f t="shared" si="11"/>
        <v>271</v>
      </c>
      <c r="AD30" s="19">
        <v>829</v>
      </c>
      <c r="AE30" s="71">
        <f t="shared" si="17"/>
        <v>2</v>
      </c>
      <c r="AF30" s="65">
        <f t="shared" si="13"/>
        <v>149</v>
      </c>
    </row>
    <row r="31" spans="2:32" x14ac:dyDescent="0.25">
      <c r="B31" s="66">
        <v>27</v>
      </c>
      <c r="C31" s="16" t="s">
        <v>7</v>
      </c>
      <c r="D31" s="6">
        <v>21</v>
      </c>
      <c r="E31" s="12">
        <v>3499</v>
      </c>
      <c r="F31" s="6">
        <f t="shared" ref="F31:F35" si="18">IF(E32&lt;&gt;0,E32-E31,0)</f>
        <v>16</v>
      </c>
      <c r="G31" s="12">
        <v>2553</v>
      </c>
      <c r="H31" s="6">
        <f t="shared" si="1"/>
        <v>9</v>
      </c>
      <c r="I31" s="16">
        <v>704</v>
      </c>
      <c r="J31" s="6">
        <f t="shared" si="2"/>
        <v>2</v>
      </c>
      <c r="K31" s="12">
        <v>1948</v>
      </c>
      <c r="L31" s="71">
        <f t="shared" si="3"/>
        <v>11</v>
      </c>
      <c r="M31" s="67">
        <f t="shared" si="4"/>
        <v>172</v>
      </c>
      <c r="N31" s="117">
        <v>645</v>
      </c>
      <c r="O31" s="71">
        <f t="shared" ref="O31:O35" si="19">N32-N31</f>
        <v>5</v>
      </c>
      <c r="P31" s="136">
        <f>IF(L31&lt;&gt;"",SUM(P26,O31),"")</f>
        <v>223</v>
      </c>
      <c r="Q31" s="28"/>
      <c r="R31" s="25">
        <v>27</v>
      </c>
      <c r="S31" s="23" t="s">
        <v>7</v>
      </c>
      <c r="T31" s="23">
        <v>12</v>
      </c>
      <c r="U31" s="12">
        <v>3997</v>
      </c>
      <c r="V31" s="25">
        <v>23</v>
      </c>
      <c r="W31" s="12">
        <v>2904</v>
      </c>
      <c r="X31" s="25">
        <f t="shared" si="15"/>
        <v>9</v>
      </c>
      <c r="Y31" s="12">
        <v>809</v>
      </c>
      <c r="Z31" s="46">
        <f t="shared" si="16"/>
        <v>3</v>
      </c>
      <c r="AA31" s="16">
        <v>2259</v>
      </c>
      <c r="AB31" s="61">
        <f t="shared" si="10"/>
        <v>19</v>
      </c>
      <c r="AC31" s="65">
        <f t="shared" si="11"/>
        <v>290</v>
      </c>
      <c r="AD31" s="16">
        <v>831</v>
      </c>
      <c r="AE31" s="71">
        <f t="shared" si="17"/>
        <v>4</v>
      </c>
      <c r="AF31" s="65">
        <f t="shared" si="13"/>
        <v>153</v>
      </c>
    </row>
    <row r="32" spans="2:32" x14ac:dyDescent="0.25">
      <c r="B32" s="94">
        <v>28</v>
      </c>
      <c r="C32" s="23" t="s">
        <v>7</v>
      </c>
      <c r="D32" s="25">
        <v>21</v>
      </c>
      <c r="E32" s="12">
        <v>3515</v>
      </c>
      <c r="F32" s="6">
        <f t="shared" si="18"/>
        <v>11</v>
      </c>
      <c r="G32" s="12">
        <v>2562</v>
      </c>
      <c r="H32" s="6">
        <f t="shared" si="1"/>
        <v>10</v>
      </c>
      <c r="I32" s="16">
        <v>706</v>
      </c>
      <c r="J32" s="6">
        <f t="shared" si="2"/>
        <v>4</v>
      </c>
      <c r="K32" s="15">
        <v>1959</v>
      </c>
      <c r="L32" s="71">
        <f t="shared" si="3"/>
        <v>6</v>
      </c>
      <c r="M32" s="67">
        <f t="shared" si="4"/>
        <v>178</v>
      </c>
      <c r="N32" s="12">
        <v>650</v>
      </c>
      <c r="O32" s="71">
        <f t="shared" si="19"/>
        <v>5</v>
      </c>
      <c r="P32" s="77">
        <f>IF(L32&lt;&gt;"",SUM(P30,O32),"")</f>
        <v>262</v>
      </c>
      <c r="Q32" s="28"/>
      <c r="R32" s="25">
        <v>28</v>
      </c>
      <c r="S32" s="23" t="s">
        <v>10</v>
      </c>
      <c r="T32" s="23">
        <v>12</v>
      </c>
      <c r="U32" s="12">
        <v>4020</v>
      </c>
      <c r="V32" s="25">
        <f t="shared" ref="V32:V39" si="20">IF(U33&lt;&gt;0,U33-U32,0)</f>
        <v>20</v>
      </c>
      <c r="W32" s="12">
        <v>2913</v>
      </c>
      <c r="X32" s="25">
        <f t="shared" si="15"/>
        <v>6</v>
      </c>
      <c r="Y32" s="12">
        <v>812</v>
      </c>
      <c r="Z32" s="46">
        <f t="shared" si="16"/>
        <v>3</v>
      </c>
      <c r="AA32" s="16">
        <v>2278</v>
      </c>
      <c r="AB32" s="61">
        <f t="shared" si="10"/>
        <v>18</v>
      </c>
      <c r="AC32" s="65">
        <f t="shared" si="11"/>
        <v>308</v>
      </c>
      <c r="AD32" s="16">
        <v>835</v>
      </c>
      <c r="AE32" s="71">
        <f t="shared" si="17"/>
        <v>2</v>
      </c>
      <c r="AF32" s="65">
        <f t="shared" si="13"/>
        <v>155</v>
      </c>
    </row>
    <row r="33" spans="1:35" x14ac:dyDescent="0.25">
      <c r="B33" s="65">
        <v>29</v>
      </c>
      <c r="C33" s="16" t="s">
        <v>8</v>
      </c>
      <c r="D33" s="25">
        <v>21</v>
      </c>
      <c r="E33" s="12">
        <v>3526</v>
      </c>
      <c r="F33" s="6">
        <f t="shared" si="18"/>
        <v>16</v>
      </c>
      <c r="G33" s="12">
        <v>2572</v>
      </c>
      <c r="H33" s="6">
        <f t="shared" si="1"/>
        <v>16</v>
      </c>
      <c r="I33" s="16">
        <v>710</v>
      </c>
      <c r="J33" s="6">
        <f t="shared" si="2"/>
        <v>3</v>
      </c>
      <c r="K33" s="12">
        <v>1965</v>
      </c>
      <c r="L33" s="71">
        <f t="shared" si="3"/>
        <v>7</v>
      </c>
      <c r="M33" s="67">
        <f t="shared" si="4"/>
        <v>185</v>
      </c>
      <c r="N33" s="12">
        <v>655</v>
      </c>
      <c r="O33" s="71">
        <f t="shared" si="19"/>
        <v>10</v>
      </c>
      <c r="P33" s="77">
        <f t="shared" ref="P33:P36" si="21">IF(L33&lt;&gt;"",SUM(P32,O33),"")</f>
        <v>272</v>
      </c>
      <c r="Q33" s="108"/>
      <c r="R33" s="46">
        <v>29</v>
      </c>
      <c r="S33" s="35" t="s">
        <v>7</v>
      </c>
      <c r="T33" s="35">
        <v>8</v>
      </c>
      <c r="U33" s="14">
        <v>4040</v>
      </c>
      <c r="V33" s="25">
        <f t="shared" si="20"/>
        <v>20</v>
      </c>
      <c r="W33" s="14">
        <v>2919</v>
      </c>
      <c r="X33" s="25">
        <f t="shared" si="15"/>
        <v>7</v>
      </c>
      <c r="Y33" s="14">
        <v>815</v>
      </c>
      <c r="Z33" s="46">
        <f t="shared" si="16"/>
        <v>3</v>
      </c>
      <c r="AA33" s="17">
        <v>2296</v>
      </c>
      <c r="AB33" s="61">
        <f t="shared" si="10"/>
        <v>17</v>
      </c>
      <c r="AC33" s="73">
        <f t="shared" si="11"/>
        <v>325</v>
      </c>
      <c r="AD33" s="17">
        <v>837</v>
      </c>
      <c r="AE33" s="69">
        <f t="shared" si="17"/>
        <v>3</v>
      </c>
      <c r="AF33" s="65">
        <f t="shared" si="13"/>
        <v>158</v>
      </c>
      <c r="AG33" s="144"/>
    </row>
    <row r="34" spans="1:35" x14ac:dyDescent="0.25">
      <c r="B34" s="93">
        <v>30</v>
      </c>
      <c r="C34" s="46" t="s">
        <v>8</v>
      </c>
      <c r="D34" s="25">
        <v>21</v>
      </c>
      <c r="E34" s="12">
        <v>3542</v>
      </c>
      <c r="F34" s="36">
        <f t="shared" si="18"/>
        <v>18</v>
      </c>
      <c r="G34" s="16">
        <v>2588</v>
      </c>
      <c r="H34" s="6">
        <f t="shared" si="1"/>
        <v>15</v>
      </c>
      <c r="I34" s="16">
        <v>713</v>
      </c>
      <c r="J34" s="6">
        <f t="shared" si="2"/>
        <v>4</v>
      </c>
      <c r="K34" s="12">
        <v>1972</v>
      </c>
      <c r="L34" s="71">
        <f t="shared" si="3"/>
        <v>7</v>
      </c>
      <c r="M34" s="67">
        <f t="shared" si="4"/>
        <v>192</v>
      </c>
      <c r="N34" s="12">
        <v>665</v>
      </c>
      <c r="O34" s="71">
        <f t="shared" si="19"/>
        <v>9</v>
      </c>
      <c r="P34" s="77">
        <f t="shared" si="21"/>
        <v>281</v>
      </c>
      <c r="Q34" s="28"/>
      <c r="R34" s="28">
        <v>30</v>
      </c>
      <c r="S34" s="29" t="s">
        <v>8</v>
      </c>
      <c r="T34" s="29">
        <v>9</v>
      </c>
      <c r="U34" s="13">
        <v>4060</v>
      </c>
      <c r="V34" s="25">
        <f t="shared" si="20"/>
        <v>22</v>
      </c>
      <c r="W34" s="13">
        <v>2926</v>
      </c>
      <c r="X34" s="25">
        <f t="shared" si="15"/>
        <v>12</v>
      </c>
      <c r="Y34" s="13">
        <v>818</v>
      </c>
      <c r="Z34" s="46">
        <f t="shared" si="16"/>
        <v>4</v>
      </c>
      <c r="AA34" s="19">
        <v>2313</v>
      </c>
      <c r="AB34" s="61">
        <f t="shared" si="10"/>
        <v>15</v>
      </c>
      <c r="AC34" s="65">
        <f t="shared" si="11"/>
        <v>340</v>
      </c>
      <c r="AD34" s="19">
        <v>840</v>
      </c>
      <c r="AE34" s="71">
        <f t="shared" si="17"/>
        <v>7</v>
      </c>
      <c r="AF34" s="65">
        <f t="shared" si="13"/>
        <v>165</v>
      </c>
    </row>
    <row r="35" spans="1:35" ht="15.75" customHeight="1" thickBot="1" x14ac:dyDescent="0.3">
      <c r="B35" s="139">
        <v>31</v>
      </c>
      <c r="C35" s="43" t="s">
        <v>8</v>
      </c>
      <c r="D35" s="43">
        <v>21</v>
      </c>
      <c r="E35" s="140">
        <v>3560</v>
      </c>
      <c r="F35" s="32">
        <f t="shared" si="18"/>
        <v>15</v>
      </c>
      <c r="G35" s="140">
        <v>2603</v>
      </c>
      <c r="H35" s="6">
        <f t="shared" si="1"/>
        <v>15</v>
      </c>
      <c r="I35" s="83">
        <v>717</v>
      </c>
      <c r="J35" s="6">
        <f t="shared" si="2"/>
        <v>4</v>
      </c>
      <c r="K35" s="140">
        <v>1979</v>
      </c>
      <c r="L35" s="71">
        <f t="shared" si="3"/>
        <v>9</v>
      </c>
      <c r="M35" s="67">
        <f t="shared" si="4"/>
        <v>201</v>
      </c>
      <c r="N35" s="42">
        <v>674</v>
      </c>
      <c r="O35" s="83">
        <f t="shared" si="19"/>
        <v>8</v>
      </c>
      <c r="P35" s="127">
        <f t="shared" si="21"/>
        <v>289</v>
      </c>
      <c r="Q35" s="28"/>
      <c r="R35" s="211">
        <v>44835</v>
      </c>
      <c r="S35" s="212"/>
      <c r="T35" s="23"/>
      <c r="U35" s="12">
        <v>4082</v>
      </c>
      <c r="V35" s="25">
        <f t="shared" si="20"/>
        <v>0</v>
      </c>
      <c r="W35" s="12">
        <v>2938</v>
      </c>
      <c r="X35" s="25">
        <f t="shared" si="15"/>
        <v>0</v>
      </c>
      <c r="Y35" s="12">
        <v>822</v>
      </c>
      <c r="Z35" s="46">
        <f t="shared" si="16"/>
        <v>0</v>
      </c>
      <c r="AA35" s="16">
        <v>2328</v>
      </c>
      <c r="AB35" s="61">
        <f t="shared" si="10"/>
        <v>0</v>
      </c>
      <c r="AC35" s="73">
        <f t="shared" si="11"/>
        <v>340</v>
      </c>
      <c r="AD35" s="16">
        <v>847</v>
      </c>
      <c r="AE35" s="71"/>
      <c r="AF35" s="65">
        <f t="shared" si="13"/>
        <v>165</v>
      </c>
    </row>
    <row r="36" spans="1:35" ht="16.5" hidden="1" thickBot="1" x14ac:dyDescent="0.3">
      <c r="B36" s="129" t="s">
        <v>28</v>
      </c>
      <c r="C36" s="28" t="s">
        <v>7</v>
      </c>
      <c r="D36" s="28">
        <v>20</v>
      </c>
      <c r="E36" s="79">
        <v>3575</v>
      </c>
      <c r="F36" s="8"/>
      <c r="G36" s="14">
        <v>2618</v>
      </c>
      <c r="H36" s="6">
        <f t="shared" si="1"/>
        <v>-46</v>
      </c>
      <c r="I36" s="96">
        <v>721</v>
      </c>
      <c r="J36" s="6">
        <f t="shared" si="2"/>
        <v>-11</v>
      </c>
      <c r="K36" s="88">
        <v>1988</v>
      </c>
      <c r="L36" s="71">
        <f t="shared" si="3"/>
        <v>-23</v>
      </c>
      <c r="M36" s="67">
        <f t="shared" si="4"/>
        <v>178</v>
      </c>
      <c r="N36" s="14">
        <v>682</v>
      </c>
      <c r="O36" s="17"/>
      <c r="P36" s="142">
        <f t="shared" si="21"/>
        <v>289</v>
      </c>
      <c r="Q36" s="28"/>
      <c r="R36" s="28">
        <v>28</v>
      </c>
      <c r="S36" s="29"/>
      <c r="T36" s="29"/>
      <c r="U36" s="13"/>
      <c r="V36" s="25">
        <f t="shared" si="20"/>
        <v>3865</v>
      </c>
      <c r="W36" s="13"/>
      <c r="X36" s="25">
        <f t="shared" si="15"/>
        <v>2831</v>
      </c>
      <c r="Y36" s="13"/>
      <c r="Z36" s="46">
        <f t="shared" si="16"/>
        <v>782</v>
      </c>
      <c r="AA36" s="19"/>
      <c r="AB36" s="61">
        <f t="shared" si="10"/>
        <v>2163</v>
      </c>
      <c r="AC36" s="114" t="str">
        <f t="shared" si="11"/>
        <v/>
      </c>
      <c r="AD36" s="19"/>
      <c r="AE36" s="69">
        <f t="shared" si="17"/>
        <v>795</v>
      </c>
      <c r="AF36" s="65" t="str">
        <f t="shared" si="13"/>
        <v/>
      </c>
    </row>
    <row r="37" spans="1:35" ht="16.5" hidden="1" thickBot="1" x14ac:dyDescent="0.3">
      <c r="B37" s="65">
        <v>29</v>
      </c>
      <c r="C37" s="16" t="s">
        <v>8</v>
      </c>
      <c r="D37" s="25">
        <v>21</v>
      </c>
      <c r="E37" s="12">
        <v>3526</v>
      </c>
      <c r="F37" s="10">
        <f t="shared" si="0"/>
        <v>16</v>
      </c>
      <c r="G37" s="12">
        <v>2572</v>
      </c>
      <c r="H37" s="6">
        <f t="shared" si="1"/>
        <v>16</v>
      </c>
      <c r="I37" s="16">
        <v>710</v>
      </c>
      <c r="J37" s="6">
        <f t="shared" si="2"/>
        <v>3</v>
      </c>
      <c r="K37" s="12">
        <v>1965</v>
      </c>
      <c r="L37" s="71">
        <f t="shared" si="3"/>
        <v>7</v>
      </c>
      <c r="M37" s="67">
        <f t="shared" si="4"/>
        <v>185</v>
      </c>
      <c r="N37" s="117">
        <v>655</v>
      </c>
      <c r="O37" s="91">
        <f t="shared" si="5"/>
        <v>10</v>
      </c>
      <c r="P37" s="137">
        <f t="shared" si="6"/>
        <v>299</v>
      </c>
      <c r="Q37" s="28"/>
      <c r="R37" s="28">
        <v>20</v>
      </c>
      <c r="S37" s="29" t="s">
        <v>8</v>
      </c>
      <c r="T37" s="29">
        <v>12</v>
      </c>
      <c r="U37" s="13">
        <v>3865</v>
      </c>
      <c r="V37" s="25">
        <f t="shared" si="20"/>
        <v>14</v>
      </c>
      <c r="W37" s="13">
        <v>2831</v>
      </c>
      <c r="X37" s="25">
        <f t="shared" si="15"/>
        <v>9</v>
      </c>
      <c r="Y37" s="13">
        <v>782</v>
      </c>
      <c r="Z37" s="46">
        <f t="shared" si="16"/>
        <v>4</v>
      </c>
      <c r="AA37" s="19">
        <v>2163</v>
      </c>
      <c r="AB37" s="61">
        <f t="shared" si="10"/>
        <v>10</v>
      </c>
      <c r="AC37" s="114">
        <f t="shared" si="11"/>
        <v>10</v>
      </c>
      <c r="AD37" s="19">
        <v>795</v>
      </c>
      <c r="AE37" s="71">
        <f t="shared" si="12"/>
        <v>4</v>
      </c>
      <c r="AF37" s="65">
        <f t="shared" si="13"/>
        <v>4</v>
      </c>
    </row>
    <row r="38" spans="1:35" ht="16.5" hidden="1" thickBot="1" x14ac:dyDescent="0.3">
      <c r="B38" s="94">
        <v>30</v>
      </c>
      <c r="C38" s="28" t="s">
        <v>8</v>
      </c>
      <c r="D38" s="24">
        <v>21</v>
      </c>
      <c r="E38" s="42">
        <v>3542</v>
      </c>
      <c r="F38" s="10">
        <f t="shared" si="0"/>
        <v>18</v>
      </c>
      <c r="G38" s="42">
        <v>2588</v>
      </c>
      <c r="H38" s="6">
        <f t="shared" si="1"/>
        <v>15</v>
      </c>
      <c r="I38" s="83">
        <v>713</v>
      </c>
      <c r="J38" s="6">
        <f t="shared" si="2"/>
        <v>4</v>
      </c>
      <c r="K38" s="42">
        <v>1972</v>
      </c>
      <c r="L38" s="71">
        <f t="shared" si="3"/>
        <v>7</v>
      </c>
      <c r="M38" s="67">
        <f t="shared" si="4"/>
        <v>192</v>
      </c>
      <c r="N38" s="44">
        <v>665</v>
      </c>
      <c r="O38" s="91">
        <f t="shared" si="5"/>
        <v>9</v>
      </c>
      <c r="P38" s="137">
        <f t="shared" si="6"/>
        <v>308</v>
      </c>
      <c r="Q38" s="28"/>
      <c r="R38" s="25">
        <v>21</v>
      </c>
      <c r="S38" s="23" t="s">
        <v>8</v>
      </c>
      <c r="T38" s="23">
        <v>9</v>
      </c>
      <c r="U38" s="12">
        <v>3879</v>
      </c>
      <c r="V38" s="25">
        <f t="shared" si="20"/>
        <v>19</v>
      </c>
      <c r="W38" s="12">
        <v>2840</v>
      </c>
      <c r="X38" s="25">
        <f t="shared" si="15"/>
        <v>17</v>
      </c>
      <c r="Y38" s="12">
        <v>786</v>
      </c>
      <c r="Z38" s="46">
        <f t="shared" si="16"/>
        <v>4</v>
      </c>
      <c r="AA38" s="16">
        <v>2173</v>
      </c>
      <c r="AB38" s="61">
        <f t="shared" si="10"/>
        <v>9</v>
      </c>
      <c r="AC38" s="114">
        <f t="shared" si="11"/>
        <v>19</v>
      </c>
      <c r="AD38" s="16">
        <v>799</v>
      </c>
      <c r="AE38" s="71">
        <f t="shared" si="12"/>
        <v>10</v>
      </c>
      <c r="AF38" s="65">
        <f t="shared" si="13"/>
        <v>14</v>
      </c>
    </row>
    <row r="39" spans="1:35" ht="16.5" hidden="1" thickBot="1" x14ac:dyDescent="0.3">
      <c r="B39" s="52">
        <v>31</v>
      </c>
      <c r="C39" s="82" t="s">
        <v>8</v>
      </c>
      <c r="D39" s="82">
        <v>21</v>
      </c>
      <c r="E39" s="53">
        <v>3560</v>
      </c>
      <c r="F39" s="10" t="e">
        <f>IF(#REF!&lt;&gt;0,#REF!-E39,0)</f>
        <v>#REF!</v>
      </c>
      <c r="G39" s="53">
        <v>2603</v>
      </c>
      <c r="H39" s="6">
        <f t="shared" si="1"/>
        <v>15</v>
      </c>
      <c r="I39" s="53">
        <v>717</v>
      </c>
      <c r="J39" s="6">
        <f t="shared" si="2"/>
        <v>4</v>
      </c>
      <c r="K39" s="53">
        <v>1979</v>
      </c>
      <c r="L39" s="71">
        <f t="shared" si="3"/>
        <v>9</v>
      </c>
      <c r="M39" s="67">
        <f t="shared" si="4"/>
        <v>201</v>
      </c>
      <c r="N39" s="53">
        <v>674</v>
      </c>
      <c r="O39" s="91" t="e">
        <f>#REF!-N39</f>
        <v>#REF!</v>
      </c>
      <c r="P39" s="138" t="e">
        <f t="shared" si="6"/>
        <v>#REF!</v>
      </c>
      <c r="Q39" s="28"/>
      <c r="R39" s="28">
        <v>22</v>
      </c>
      <c r="S39" s="29" t="s">
        <v>8</v>
      </c>
      <c r="T39" s="29">
        <v>6</v>
      </c>
      <c r="U39" s="13">
        <v>3898</v>
      </c>
      <c r="V39" s="25">
        <f t="shared" si="20"/>
        <v>0</v>
      </c>
      <c r="W39" s="13">
        <v>2857</v>
      </c>
      <c r="X39" s="25">
        <f t="shared" si="15"/>
        <v>0</v>
      </c>
      <c r="Y39" s="13">
        <v>790</v>
      </c>
      <c r="Z39" s="46" t="e">
        <f>IF(#REF!&lt;&gt;0,#REF!-Y39,0)</f>
        <v>#REF!</v>
      </c>
      <c r="AA39" s="19">
        <v>2182</v>
      </c>
      <c r="AB39" s="61">
        <f t="shared" si="10"/>
        <v>0</v>
      </c>
      <c r="AC39" s="114">
        <f t="shared" si="11"/>
        <v>19</v>
      </c>
      <c r="AD39" s="19">
        <v>809</v>
      </c>
      <c r="AE39" s="72" t="e">
        <f>IF(#REF!&lt;&gt;0,#REF!-AD39,0)</f>
        <v>#REF!</v>
      </c>
      <c r="AF39" s="65" t="e">
        <f t="shared" si="13"/>
        <v>#REF!</v>
      </c>
    </row>
    <row r="40" spans="1:35" ht="16.5" thickBot="1" x14ac:dyDescent="0.3">
      <c r="B40" s="129" t="s">
        <v>28</v>
      </c>
      <c r="C40" s="28" t="s">
        <v>7</v>
      </c>
      <c r="D40" s="28">
        <v>20</v>
      </c>
      <c r="E40" s="79">
        <v>3575</v>
      </c>
      <c r="F40" s="8"/>
      <c r="G40" s="14">
        <v>2618</v>
      </c>
      <c r="H40" s="41">
        <f>SUM(H5:H39)</f>
        <v>470</v>
      </c>
      <c r="I40" s="96">
        <v>721</v>
      </c>
      <c r="J40" s="32"/>
      <c r="K40" s="88">
        <v>1988</v>
      </c>
      <c r="L40" s="72"/>
      <c r="M40" s="67">
        <f t="shared" si="4"/>
        <v>201</v>
      </c>
      <c r="N40" s="14">
        <v>682</v>
      </c>
      <c r="O40" s="17"/>
      <c r="P40" s="142" t="str">
        <f>IF(L40&lt;&gt;"",SUM(#REF!,O40),"")</f>
        <v/>
      </c>
      <c r="Q40" s="29"/>
      <c r="R40" s="209"/>
      <c r="S40" s="210"/>
      <c r="T40" s="29"/>
      <c r="U40" s="88"/>
      <c r="V40" s="115"/>
      <c r="W40" s="88"/>
      <c r="X40" s="43">
        <f t="shared" si="15"/>
        <v>0</v>
      </c>
      <c r="Y40" s="88"/>
      <c r="Z40" s="115">
        <f t="shared" si="16"/>
        <v>0</v>
      </c>
      <c r="AA40" s="96"/>
      <c r="AB40" s="83">
        <f t="shared" si="10"/>
        <v>0</v>
      </c>
      <c r="AC40" s="99" t="str">
        <f t="shared" si="11"/>
        <v/>
      </c>
      <c r="AD40" s="96"/>
      <c r="AE40" s="98"/>
      <c r="AF40" s="65" t="str">
        <f t="shared" si="13"/>
        <v/>
      </c>
    </row>
    <row r="41" spans="1:35" ht="19.5" thickBot="1" x14ac:dyDescent="0.35">
      <c r="A41" s="1"/>
      <c r="B41" s="205" t="s">
        <v>27</v>
      </c>
      <c r="C41" s="206"/>
      <c r="D41" s="207"/>
      <c r="E41" s="53">
        <f>E40-E5</f>
        <v>498</v>
      </c>
      <c r="F41" s="10">
        <f>SUM(F5:F35)</f>
        <v>498</v>
      </c>
      <c r="G41" s="53">
        <f>G40-G5</f>
        <v>470</v>
      </c>
      <c r="H41" s="155">
        <v>470</v>
      </c>
      <c r="I41" s="132">
        <f>I40-I5</f>
        <v>99</v>
      </c>
      <c r="J41" s="156">
        <f>SUM(J5:J40)</f>
        <v>99</v>
      </c>
      <c r="K41" s="133">
        <f>K40-K5</f>
        <v>201</v>
      </c>
      <c r="L41" s="155">
        <f>SUM(L5:L35)</f>
        <v>201</v>
      </c>
      <c r="M41" s="67">
        <v>201</v>
      </c>
      <c r="N41" s="148">
        <f>N40-N5</f>
        <v>294</v>
      </c>
      <c r="O41" s="100">
        <f>SUM(O5:O35)</f>
        <v>294</v>
      </c>
      <c r="P41" s="141">
        <v>294</v>
      </c>
      <c r="Q41" s="1"/>
      <c r="R41" s="30"/>
      <c r="S41" s="30"/>
      <c r="T41" s="30"/>
      <c r="U41" s="88"/>
      <c r="V41" s="115"/>
      <c r="W41" s="88"/>
      <c r="X41" s="46"/>
      <c r="Y41" s="88"/>
      <c r="Z41" s="46"/>
      <c r="AA41" s="96"/>
      <c r="AB41" s="19"/>
      <c r="AC41" s="73"/>
      <c r="AD41" s="96"/>
      <c r="AE41" s="90"/>
      <c r="AF41" s="145" t="str">
        <f>IF(AD41&lt;&gt;"",SUM(#REF!,AE41),"")</f>
        <v/>
      </c>
    </row>
    <row r="42" spans="1:35" ht="19.5" thickBot="1" x14ac:dyDescent="0.35">
      <c r="A42" s="1"/>
      <c r="B42" s="225"/>
      <c r="C42" s="179"/>
      <c r="D42" s="179"/>
      <c r="E42" s="53"/>
      <c r="F42" s="85"/>
      <c r="G42" s="208"/>
      <c r="H42" s="180"/>
      <c r="I42" s="53"/>
      <c r="J42" s="85"/>
      <c r="K42" s="53"/>
      <c r="L42" s="82"/>
      <c r="N42" s="63"/>
      <c r="O42" s="1"/>
      <c r="P42" s="120"/>
      <c r="Q42" s="63"/>
      <c r="R42" s="178" t="s">
        <v>11</v>
      </c>
      <c r="S42" s="179"/>
      <c r="T42" s="180"/>
      <c r="U42" s="81"/>
      <c r="V42" s="82"/>
      <c r="W42" s="53"/>
      <c r="X42" s="82"/>
      <c r="Y42" s="53"/>
      <c r="Z42" s="82"/>
      <c r="AA42" s="100"/>
      <c r="AB42" s="53"/>
      <c r="AC42" s="118"/>
      <c r="AD42" s="100"/>
      <c r="AE42" s="101"/>
      <c r="AF42" s="82"/>
    </row>
    <row r="43" spans="1:35" ht="35.1" customHeight="1" thickBot="1" x14ac:dyDescent="0.3">
      <c r="A43" s="1"/>
      <c r="B43" s="220" t="s">
        <v>42</v>
      </c>
      <c r="C43" s="220"/>
      <c r="D43" s="220"/>
      <c r="E43" s="221">
        <v>3575</v>
      </c>
      <c r="F43" s="222"/>
      <c r="G43" s="221">
        <v>2618</v>
      </c>
      <c r="H43" s="222"/>
      <c r="I43" s="221">
        <v>721</v>
      </c>
      <c r="J43" s="222"/>
      <c r="K43" s="223">
        <v>1988</v>
      </c>
      <c r="L43" s="201"/>
      <c r="M43" s="200">
        <v>682</v>
      </c>
      <c r="N43" s="201"/>
      <c r="O43" s="84"/>
      <c r="P43" s="84"/>
      <c r="Q43" s="64"/>
      <c r="R43" s="181" t="s">
        <v>15</v>
      </c>
      <c r="S43" s="182"/>
      <c r="T43" s="182"/>
      <c r="U43" s="170"/>
      <c r="V43" s="172"/>
      <c r="W43" s="171"/>
      <c r="X43" s="171"/>
      <c r="Y43" s="170"/>
      <c r="Z43" s="172"/>
      <c r="AA43" s="104"/>
      <c r="AB43" s="105"/>
      <c r="AC43" s="45"/>
      <c r="AD43" s="170"/>
      <c r="AE43" s="171"/>
      <c r="AF43" s="172"/>
    </row>
    <row r="44" spans="1:35" ht="16.5" thickBot="1" x14ac:dyDescent="0.3">
      <c r="P44" s="53"/>
      <c r="R44" s="106"/>
      <c r="S44" s="106"/>
      <c r="T44" s="53"/>
      <c r="U44" s="106"/>
      <c r="V44" s="106"/>
      <c r="W44" s="106"/>
      <c r="X44" s="106"/>
      <c r="Y44" s="106"/>
      <c r="Z44" s="106"/>
      <c r="AA44" s="106"/>
      <c r="AB44" s="106"/>
      <c r="AC44" s="106"/>
      <c r="AD44" s="53"/>
      <c r="AE44" s="106"/>
      <c r="AF44" s="53"/>
    </row>
    <row r="45" spans="1:35" ht="30" customHeight="1" thickBot="1" x14ac:dyDescent="0.3">
      <c r="B45" s="195" t="s">
        <v>23</v>
      </c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5"/>
      <c r="Q45" s="97"/>
      <c r="R45" s="183" t="s">
        <v>25</v>
      </c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4"/>
      <c r="AE45" s="184"/>
      <c r="AF45" s="185"/>
      <c r="AG45" s="97"/>
      <c r="AH45" s="97"/>
      <c r="AI45" s="95"/>
    </row>
    <row r="46" spans="1:35" ht="39.950000000000003" customHeight="1" thickBot="1" x14ac:dyDescent="0.3">
      <c r="B46" s="62" t="s">
        <v>0</v>
      </c>
      <c r="C46" s="59" t="s">
        <v>1</v>
      </c>
      <c r="D46" s="59" t="s">
        <v>2</v>
      </c>
      <c r="E46" s="187" t="s">
        <v>5</v>
      </c>
      <c r="F46" s="187"/>
      <c r="G46" s="176" t="s">
        <v>9</v>
      </c>
      <c r="H46" s="177"/>
      <c r="I46" s="176" t="s">
        <v>6</v>
      </c>
      <c r="J46" s="177"/>
      <c r="K46" s="188" t="s">
        <v>3</v>
      </c>
      <c r="L46" s="189"/>
      <c r="M46" s="190"/>
      <c r="N46" s="191" t="s">
        <v>24</v>
      </c>
      <c r="O46" s="192"/>
      <c r="P46" s="192"/>
      <c r="Q46" s="107"/>
      <c r="R46" s="216" t="s">
        <v>0</v>
      </c>
      <c r="S46" s="218" t="s">
        <v>1</v>
      </c>
      <c r="T46" s="218" t="s">
        <v>2</v>
      </c>
      <c r="U46" s="186" t="s">
        <v>38</v>
      </c>
      <c r="V46" s="187"/>
      <c r="W46" s="176" t="s">
        <v>39</v>
      </c>
      <c r="X46" s="177"/>
      <c r="Y46" s="176" t="s">
        <v>40</v>
      </c>
      <c r="Z46" s="177"/>
      <c r="AA46" s="188" t="s">
        <v>33</v>
      </c>
      <c r="AB46" s="189"/>
      <c r="AC46" s="190"/>
      <c r="AD46" s="191" t="s">
        <v>34</v>
      </c>
      <c r="AE46" s="192"/>
      <c r="AF46" s="193"/>
      <c r="AG46" s="87"/>
      <c r="AH46" s="87"/>
      <c r="AI46" s="95"/>
    </row>
    <row r="47" spans="1:35" ht="24.95" customHeight="1" thickBot="1" x14ac:dyDescent="0.3">
      <c r="B47" s="59"/>
      <c r="C47" s="59"/>
      <c r="D47" s="59"/>
      <c r="E47" s="4" t="s">
        <v>12</v>
      </c>
      <c r="F47" s="60" t="s">
        <v>19</v>
      </c>
      <c r="G47" s="4" t="s">
        <v>12</v>
      </c>
      <c r="H47" s="54" t="s">
        <v>19</v>
      </c>
      <c r="I47" s="4" t="s">
        <v>12</v>
      </c>
      <c r="J47" s="4" t="s">
        <v>19</v>
      </c>
      <c r="K47" s="4" t="s">
        <v>12</v>
      </c>
      <c r="L47" s="4" t="s">
        <v>19</v>
      </c>
      <c r="M47" s="58" t="s">
        <v>20</v>
      </c>
      <c r="N47" s="86" t="s">
        <v>12</v>
      </c>
      <c r="O47" s="86" t="s">
        <v>19</v>
      </c>
      <c r="P47" s="49" t="s">
        <v>22</v>
      </c>
      <c r="Q47" s="113"/>
      <c r="R47" s="217"/>
      <c r="S47" s="219"/>
      <c r="T47" s="219"/>
      <c r="U47" s="4" t="s">
        <v>12</v>
      </c>
      <c r="V47" s="60" t="s">
        <v>19</v>
      </c>
      <c r="W47" s="4" t="s">
        <v>12</v>
      </c>
      <c r="X47" s="60" t="s">
        <v>19</v>
      </c>
      <c r="Y47" s="4" t="s">
        <v>12</v>
      </c>
      <c r="Z47" s="4" t="s">
        <v>19</v>
      </c>
      <c r="AA47" s="151" t="s">
        <v>12</v>
      </c>
      <c r="AB47" s="4" t="s">
        <v>19</v>
      </c>
      <c r="AC47" s="58" t="s">
        <v>20</v>
      </c>
      <c r="AD47" s="86" t="s">
        <v>12</v>
      </c>
      <c r="AE47" s="86" t="s">
        <v>19</v>
      </c>
      <c r="AF47" s="49" t="s">
        <v>22</v>
      </c>
      <c r="AG47" s="102"/>
      <c r="AH47" s="103"/>
      <c r="AI47" s="95"/>
    </row>
    <row r="48" spans="1:35" ht="16.5" thickBot="1" x14ac:dyDescent="0.3">
      <c r="B48" s="34">
        <v>1</v>
      </c>
      <c r="C48" s="34" t="s">
        <v>10</v>
      </c>
      <c r="D48" s="45">
        <v>12</v>
      </c>
      <c r="E48" s="11">
        <v>4082</v>
      </c>
      <c r="F48" s="10">
        <f>E49-E48</f>
        <v>20</v>
      </c>
      <c r="G48" s="17">
        <v>2938</v>
      </c>
      <c r="H48" s="10">
        <f>G49-G48</f>
        <v>4</v>
      </c>
      <c r="I48" s="18">
        <v>822</v>
      </c>
      <c r="J48" s="7">
        <f>I49-I48</f>
        <v>4</v>
      </c>
      <c r="K48" s="89">
        <v>2328</v>
      </c>
      <c r="L48" s="91">
        <f>IF(K49&lt;&gt;0,K49-K48,0)</f>
        <v>19</v>
      </c>
      <c r="M48" s="92">
        <f>IF(K48&lt;&gt;"",SUM(M47,L48),"")</f>
        <v>19</v>
      </c>
      <c r="N48" s="80">
        <v>847</v>
      </c>
      <c r="O48" s="91">
        <f>IF(N49&lt;&gt;0,N49-N48,0)</f>
        <v>1</v>
      </c>
      <c r="P48" s="143">
        <f>IF(N48&lt;&gt;"",SUM(P47,O48),)</f>
        <v>1</v>
      </c>
      <c r="Q48" s="29"/>
      <c r="R48" s="34">
        <v>1</v>
      </c>
      <c r="S48" s="34" t="s">
        <v>7</v>
      </c>
      <c r="T48" s="45">
        <v>15</v>
      </c>
      <c r="U48" s="11">
        <v>4654</v>
      </c>
      <c r="V48" s="10">
        <f>U49-U48</f>
        <v>20</v>
      </c>
      <c r="W48" s="74">
        <v>3175</v>
      </c>
      <c r="X48" s="45">
        <f t="shared" ref="X48:X77" si="22">$G49-$G48</f>
        <v>4</v>
      </c>
      <c r="Y48" s="18">
        <v>935</v>
      </c>
      <c r="Z48" s="7">
        <f>Y49-Y48</f>
        <v>3</v>
      </c>
      <c r="AA48" s="19">
        <v>2790</v>
      </c>
      <c r="AB48" s="91">
        <f>AA49-AA48</f>
        <v>18</v>
      </c>
      <c r="AC48" s="92">
        <f>IF(AA48&lt;&gt;"",SUM(AC47,AB48),"")</f>
        <v>18</v>
      </c>
      <c r="AD48" s="80">
        <v>957</v>
      </c>
      <c r="AE48" s="91">
        <f>AD49-AD48</f>
        <v>2</v>
      </c>
      <c r="AF48" s="143">
        <f>IF(AD48&lt;&gt;"",SUM(AF47,AE48),)</f>
        <v>2</v>
      </c>
      <c r="AG48" s="5"/>
      <c r="AH48" s="95"/>
      <c r="AI48" s="95"/>
    </row>
    <row r="49" spans="2:34" ht="16.5" thickBot="1" x14ac:dyDescent="0.3">
      <c r="B49" s="35">
        <v>2</v>
      </c>
      <c r="C49" s="25" t="s">
        <v>10</v>
      </c>
      <c r="D49" s="25">
        <v>17</v>
      </c>
      <c r="E49" s="12">
        <v>4102</v>
      </c>
      <c r="F49" s="6">
        <f t="shared" ref="F49:F78" si="23">E50-E49</f>
        <v>15</v>
      </c>
      <c r="G49" s="16">
        <v>2942</v>
      </c>
      <c r="H49" s="9">
        <f t="shared" ref="H49:H78" si="24">G50-G49</f>
        <v>4</v>
      </c>
      <c r="I49" s="16">
        <v>826</v>
      </c>
      <c r="J49" s="6">
        <f t="shared" ref="J49:J78" si="25">I50-I49</f>
        <v>3</v>
      </c>
      <c r="K49" s="16">
        <v>2347</v>
      </c>
      <c r="L49" s="69">
        <f t="shared" ref="L49:L78" si="26">IF(K50&lt;&gt;0,K50-K49,0)</f>
        <v>14</v>
      </c>
      <c r="M49" s="66">
        <f t="shared" ref="M49:M78" si="27">IF(K49&lt;&gt;"",SUM(M48,L49),"")</f>
        <v>33</v>
      </c>
      <c r="N49" s="16">
        <v>848</v>
      </c>
      <c r="O49" s="69">
        <f t="shared" ref="O49:O78" si="28">IF(N50&lt;&gt;0,N50-N49,0)</f>
        <v>1</v>
      </c>
      <c r="P49" s="73">
        <f t="shared" ref="P49:P78" si="29">IF(N49&lt;&gt;"",SUM(P48,O49),)</f>
        <v>2</v>
      </c>
      <c r="Q49" s="29"/>
      <c r="R49" s="35">
        <v>2</v>
      </c>
      <c r="S49" s="25" t="s">
        <v>7</v>
      </c>
      <c r="T49" s="25">
        <v>12</v>
      </c>
      <c r="U49" s="12">
        <v>4674</v>
      </c>
      <c r="V49" s="9">
        <f t="shared" ref="V49:V78" si="30">U50-U49</f>
        <v>26</v>
      </c>
      <c r="W49" s="25">
        <v>3181</v>
      </c>
      <c r="X49" s="45">
        <f t="shared" si="22"/>
        <v>4</v>
      </c>
      <c r="Y49" s="16">
        <v>938</v>
      </c>
      <c r="Z49" s="6">
        <f t="shared" ref="Z49:Z78" si="31">Y50-Y49</f>
        <v>3</v>
      </c>
      <c r="AA49" s="16">
        <v>2808</v>
      </c>
      <c r="AB49" s="91">
        <f>AA50-AA49</f>
        <v>22</v>
      </c>
      <c r="AC49" s="92">
        <f t="shared" ref="AC49:AC77" si="32">IF(AA49&lt;&gt;"",SUM(AC48,AB49),"")</f>
        <v>40</v>
      </c>
      <c r="AD49" s="16">
        <v>959</v>
      </c>
      <c r="AE49" s="91">
        <f t="shared" ref="AE49:AE78" si="33">AD50-AD49</f>
        <v>4</v>
      </c>
      <c r="AF49" s="143">
        <f t="shared" ref="AF49:AF77" si="34">IF(AD49&lt;&gt;"",SUM(AF48,AE49),)</f>
        <v>6</v>
      </c>
      <c r="AG49" s="5"/>
      <c r="AH49" s="95"/>
    </row>
    <row r="50" spans="2:34" ht="16.5" thickBot="1" x14ac:dyDescent="0.3">
      <c r="B50" s="35">
        <v>3</v>
      </c>
      <c r="C50" s="25" t="s">
        <v>7</v>
      </c>
      <c r="D50" s="25">
        <v>9</v>
      </c>
      <c r="E50" s="13">
        <v>4117</v>
      </c>
      <c r="F50" s="6">
        <f t="shared" si="23"/>
        <v>23</v>
      </c>
      <c r="G50" s="12">
        <v>2946</v>
      </c>
      <c r="H50" s="9">
        <f t="shared" si="24"/>
        <v>8</v>
      </c>
      <c r="I50" s="16">
        <v>829</v>
      </c>
      <c r="J50" s="6">
        <f t="shared" si="25"/>
        <v>3</v>
      </c>
      <c r="K50" s="16">
        <v>2361</v>
      </c>
      <c r="L50" s="71">
        <f t="shared" si="26"/>
        <v>19</v>
      </c>
      <c r="M50" s="66">
        <f t="shared" si="27"/>
        <v>52</v>
      </c>
      <c r="N50" s="19">
        <v>849</v>
      </c>
      <c r="O50" s="72">
        <f t="shared" si="28"/>
        <v>4</v>
      </c>
      <c r="P50" s="128">
        <f t="shared" si="29"/>
        <v>6</v>
      </c>
      <c r="Q50" s="29"/>
      <c r="R50" s="35">
        <v>3</v>
      </c>
      <c r="S50" s="25" t="s">
        <v>7</v>
      </c>
      <c r="T50" s="25">
        <v>8</v>
      </c>
      <c r="U50" s="13">
        <v>4700</v>
      </c>
      <c r="V50" s="9">
        <f t="shared" si="30"/>
        <v>25</v>
      </c>
      <c r="W50" s="23">
        <v>3188</v>
      </c>
      <c r="X50" s="45">
        <f t="shared" si="22"/>
        <v>8</v>
      </c>
      <c r="Y50" s="16">
        <v>941</v>
      </c>
      <c r="Z50" s="8">
        <f t="shared" si="31"/>
        <v>4</v>
      </c>
      <c r="AA50" s="16">
        <v>2830</v>
      </c>
      <c r="AB50" s="91">
        <f t="shared" ref="AB50:AB78" si="35">AA51-AA50</f>
        <v>25</v>
      </c>
      <c r="AC50" s="92">
        <f t="shared" si="32"/>
        <v>65</v>
      </c>
      <c r="AD50" s="19">
        <v>963</v>
      </c>
      <c r="AE50" s="91">
        <f t="shared" si="33"/>
        <v>0</v>
      </c>
      <c r="AF50" s="143">
        <f t="shared" si="34"/>
        <v>6</v>
      </c>
      <c r="AG50" s="5"/>
      <c r="AH50" s="95"/>
    </row>
    <row r="51" spans="2:34" ht="16.5" thickBot="1" x14ac:dyDescent="0.3">
      <c r="B51" s="29">
        <v>4</v>
      </c>
      <c r="C51" s="28" t="s">
        <v>8</v>
      </c>
      <c r="D51" s="28">
        <v>8</v>
      </c>
      <c r="E51" s="12">
        <v>4140</v>
      </c>
      <c r="F51" s="71">
        <f t="shared" si="23"/>
        <v>25</v>
      </c>
      <c r="G51" s="16">
        <v>2954</v>
      </c>
      <c r="H51" s="9">
        <f t="shared" si="24"/>
        <v>10</v>
      </c>
      <c r="I51" s="19">
        <v>832</v>
      </c>
      <c r="J51" s="8">
        <f t="shared" si="25"/>
        <v>4</v>
      </c>
      <c r="K51" s="19">
        <v>2380</v>
      </c>
      <c r="L51" s="69">
        <f t="shared" si="26"/>
        <v>19</v>
      </c>
      <c r="M51" s="66">
        <f t="shared" si="27"/>
        <v>71</v>
      </c>
      <c r="N51" s="61">
        <v>853</v>
      </c>
      <c r="O51" s="71">
        <f t="shared" si="28"/>
        <v>5</v>
      </c>
      <c r="P51" s="65">
        <f t="shared" si="29"/>
        <v>11</v>
      </c>
      <c r="Q51" s="29"/>
      <c r="R51" s="29">
        <v>4</v>
      </c>
      <c r="S51" s="28" t="s">
        <v>7</v>
      </c>
      <c r="T51" s="28">
        <v>9</v>
      </c>
      <c r="U51" s="12">
        <v>4725</v>
      </c>
      <c r="V51" s="9">
        <f t="shared" si="30"/>
        <v>25</v>
      </c>
      <c r="W51" s="25">
        <v>3191</v>
      </c>
      <c r="X51" s="45">
        <f t="shared" si="22"/>
        <v>10</v>
      </c>
      <c r="Y51" s="19">
        <v>945</v>
      </c>
      <c r="Z51" s="6">
        <f t="shared" si="31"/>
        <v>3</v>
      </c>
      <c r="AA51" s="19">
        <v>2855</v>
      </c>
      <c r="AB51" s="91">
        <f t="shared" si="35"/>
        <v>24</v>
      </c>
      <c r="AC51" s="92">
        <f t="shared" si="32"/>
        <v>89</v>
      </c>
      <c r="AD51" s="61">
        <v>963</v>
      </c>
      <c r="AE51" s="91">
        <f t="shared" si="33"/>
        <v>1</v>
      </c>
      <c r="AF51" s="143">
        <f t="shared" si="34"/>
        <v>7</v>
      </c>
      <c r="AG51" s="5"/>
      <c r="AH51" s="95"/>
    </row>
    <row r="52" spans="2:34" ht="16.5" thickBot="1" x14ac:dyDescent="0.3">
      <c r="B52" s="23">
        <v>5</v>
      </c>
      <c r="C52" s="25" t="s">
        <v>8</v>
      </c>
      <c r="D52" s="25">
        <v>9</v>
      </c>
      <c r="E52" s="12">
        <v>4165</v>
      </c>
      <c r="F52" s="6">
        <f t="shared" si="23"/>
        <v>17</v>
      </c>
      <c r="G52" s="12">
        <v>2964</v>
      </c>
      <c r="H52" s="9">
        <f t="shared" si="24"/>
        <v>14</v>
      </c>
      <c r="I52" s="16">
        <v>836</v>
      </c>
      <c r="J52" s="6">
        <f t="shared" si="25"/>
        <v>3</v>
      </c>
      <c r="K52" s="61">
        <v>2399</v>
      </c>
      <c r="L52" s="71">
        <f t="shared" si="26"/>
        <v>9</v>
      </c>
      <c r="M52" s="66">
        <f t="shared" si="27"/>
        <v>80</v>
      </c>
      <c r="N52" s="16">
        <v>858</v>
      </c>
      <c r="O52" s="71">
        <f t="shared" si="28"/>
        <v>9</v>
      </c>
      <c r="P52" s="65">
        <f t="shared" si="29"/>
        <v>20</v>
      </c>
      <c r="Q52" s="29"/>
      <c r="R52" s="23">
        <v>5</v>
      </c>
      <c r="S52" s="25" t="s">
        <v>8</v>
      </c>
      <c r="T52" s="25">
        <v>8</v>
      </c>
      <c r="U52" s="12">
        <v>4750</v>
      </c>
      <c r="V52" s="6">
        <f t="shared" si="30"/>
        <v>34</v>
      </c>
      <c r="W52" s="23">
        <v>3194</v>
      </c>
      <c r="X52" s="45">
        <f t="shared" si="22"/>
        <v>14</v>
      </c>
      <c r="Y52" s="16">
        <v>948</v>
      </c>
      <c r="Z52" s="6">
        <f t="shared" si="31"/>
        <v>4</v>
      </c>
      <c r="AA52" s="61">
        <v>2879</v>
      </c>
      <c r="AB52" s="91">
        <f t="shared" si="35"/>
        <v>28</v>
      </c>
      <c r="AC52" s="92">
        <f t="shared" si="32"/>
        <v>117</v>
      </c>
      <c r="AD52" s="16">
        <v>964</v>
      </c>
      <c r="AE52" s="91">
        <f t="shared" si="33"/>
        <v>6</v>
      </c>
      <c r="AF52" s="143">
        <f t="shared" si="34"/>
        <v>13</v>
      </c>
      <c r="AG52" s="5"/>
      <c r="AH52" s="95"/>
    </row>
    <row r="53" spans="2:34" ht="16.5" thickBot="1" x14ac:dyDescent="0.3">
      <c r="B53" s="29">
        <v>6</v>
      </c>
      <c r="C53" s="28" t="s">
        <v>8</v>
      </c>
      <c r="D53" s="28">
        <v>16</v>
      </c>
      <c r="E53" s="13">
        <v>4182</v>
      </c>
      <c r="F53" s="6">
        <f t="shared" si="23"/>
        <v>15</v>
      </c>
      <c r="G53" s="12">
        <v>2978</v>
      </c>
      <c r="H53" s="9">
        <f t="shared" si="24"/>
        <v>4</v>
      </c>
      <c r="I53" s="19">
        <v>839</v>
      </c>
      <c r="J53" s="6">
        <f t="shared" si="25"/>
        <v>4</v>
      </c>
      <c r="K53" s="12">
        <v>2408</v>
      </c>
      <c r="L53" s="69">
        <f t="shared" si="26"/>
        <v>14</v>
      </c>
      <c r="M53" s="66">
        <f t="shared" si="27"/>
        <v>94</v>
      </c>
      <c r="N53" s="16">
        <v>867</v>
      </c>
      <c r="O53" s="71">
        <f t="shared" si="28"/>
        <v>1</v>
      </c>
      <c r="P53" s="65">
        <f t="shared" si="29"/>
        <v>21</v>
      </c>
      <c r="Q53" s="29"/>
      <c r="R53" s="29">
        <v>6</v>
      </c>
      <c r="S53" s="28" t="s">
        <v>8</v>
      </c>
      <c r="T53" s="149">
        <v>3</v>
      </c>
      <c r="U53" s="150">
        <v>4784</v>
      </c>
      <c r="V53" s="6">
        <f t="shared" si="30"/>
        <v>31</v>
      </c>
      <c r="W53" s="23">
        <v>3205</v>
      </c>
      <c r="X53" s="45">
        <f t="shared" si="22"/>
        <v>4</v>
      </c>
      <c r="Y53" s="19">
        <v>952</v>
      </c>
      <c r="Z53" s="8">
        <f t="shared" si="31"/>
        <v>4</v>
      </c>
      <c r="AA53" s="12">
        <v>2907</v>
      </c>
      <c r="AB53" s="91">
        <f t="shared" si="35"/>
        <v>31</v>
      </c>
      <c r="AC53" s="92">
        <f t="shared" si="32"/>
        <v>148</v>
      </c>
      <c r="AD53" s="16">
        <v>970</v>
      </c>
      <c r="AE53" s="91">
        <f t="shared" si="33"/>
        <v>1</v>
      </c>
      <c r="AF53" s="143">
        <f t="shared" si="34"/>
        <v>14</v>
      </c>
      <c r="AG53" s="5"/>
      <c r="AH53" s="95"/>
    </row>
    <row r="54" spans="2:34" ht="16.5" thickBot="1" x14ac:dyDescent="0.3">
      <c r="B54" s="23">
        <v>7</v>
      </c>
      <c r="C54" s="25" t="s">
        <v>7</v>
      </c>
      <c r="D54" s="25">
        <v>14</v>
      </c>
      <c r="E54" s="12">
        <v>4197</v>
      </c>
      <c r="F54" s="6">
        <f t="shared" si="23"/>
        <v>16</v>
      </c>
      <c r="G54" s="12">
        <v>2982</v>
      </c>
      <c r="H54" s="9">
        <f t="shared" si="24"/>
        <v>12</v>
      </c>
      <c r="I54" s="16">
        <v>843</v>
      </c>
      <c r="J54" s="8">
        <f t="shared" si="25"/>
        <v>3</v>
      </c>
      <c r="K54" s="61">
        <v>2422</v>
      </c>
      <c r="L54" s="72">
        <f t="shared" si="26"/>
        <v>9</v>
      </c>
      <c r="M54" s="66">
        <f t="shared" si="27"/>
        <v>103</v>
      </c>
      <c r="N54" s="12">
        <v>868</v>
      </c>
      <c r="O54" s="71">
        <f t="shared" si="28"/>
        <v>6</v>
      </c>
      <c r="P54" s="65">
        <f t="shared" si="29"/>
        <v>27</v>
      </c>
      <c r="Q54" s="29"/>
      <c r="R54" s="23">
        <v>7</v>
      </c>
      <c r="S54" s="25" t="s">
        <v>8</v>
      </c>
      <c r="T54" s="25">
        <v>11</v>
      </c>
      <c r="U54" s="12">
        <v>4815</v>
      </c>
      <c r="V54" s="8">
        <f t="shared" si="30"/>
        <v>26</v>
      </c>
      <c r="W54" s="23">
        <v>3210</v>
      </c>
      <c r="X54" s="45">
        <f t="shared" si="22"/>
        <v>12</v>
      </c>
      <c r="Y54" s="16">
        <v>956</v>
      </c>
      <c r="Z54" s="154">
        <f t="shared" si="31"/>
        <v>4</v>
      </c>
      <c r="AA54" s="12">
        <v>2938</v>
      </c>
      <c r="AB54" s="91">
        <f t="shared" si="35"/>
        <v>25</v>
      </c>
      <c r="AC54" s="92">
        <f t="shared" si="32"/>
        <v>173</v>
      </c>
      <c r="AD54" s="12">
        <v>971</v>
      </c>
      <c r="AE54" s="91">
        <f t="shared" si="33"/>
        <v>1</v>
      </c>
      <c r="AF54" s="143">
        <f t="shared" si="34"/>
        <v>15</v>
      </c>
      <c r="AG54" s="5"/>
      <c r="AH54" s="95"/>
    </row>
    <row r="55" spans="2:34" ht="16.5" thickBot="1" x14ac:dyDescent="0.3">
      <c r="B55" s="29">
        <v>8</v>
      </c>
      <c r="C55" s="28" t="s">
        <v>8</v>
      </c>
      <c r="D55" s="28">
        <v>12</v>
      </c>
      <c r="E55" s="13">
        <v>4213</v>
      </c>
      <c r="F55" s="6">
        <f t="shared" si="23"/>
        <v>22</v>
      </c>
      <c r="G55" s="12">
        <v>2994</v>
      </c>
      <c r="H55" s="6">
        <f t="shared" si="24"/>
        <v>11</v>
      </c>
      <c r="I55" s="19">
        <v>846</v>
      </c>
      <c r="J55" s="9">
        <f t="shared" si="25"/>
        <v>4</v>
      </c>
      <c r="K55" s="12">
        <v>2431</v>
      </c>
      <c r="L55" s="72">
        <f t="shared" si="26"/>
        <v>16</v>
      </c>
      <c r="M55" s="93">
        <f t="shared" si="27"/>
        <v>119</v>
      </c>
      <c r="N55" s="14">
        <v>874</v>
      </c>
      <c r="O55" s="71">
        <f t="shared" si="28"/>
        <v>6</v>
      </c>
      <c r="P55" s="65">
        <f t="shared" si="29"/>
        <v>33</v>
      </c>
      <c r="Q55" s="29"/>
      <c r="R55" s="29">
        <v>8</v>
      </c>
      <c r="S55" s="28" t="s">
        <v>8</v>
      </c>
      <c r="T55" s="28">
        <v>6</v>
      </c>
      <c r="U55" s="13">
        <v>4841</v>
      </c>
      <c r="V55" s="9">
        <f t="shared" si="30"/>
        <v>25</v>
      </c>
      <c r="W55" s="23">
        <v>3213</v>
      </c>
      <c r="X55" s="45">
        <f t="shared" si="22"/>
        <v>11</v>
      </c>
      <c r="Y55" s="19">
        <v>960</v>
      </c>
      <c r="Z55" s="6">
        <f t="shared" si="31"/>
        <v>4</v>
      </c>
      <c r="AA55" s="12">
        <v>2963</v>
      </c>
      <c r="AB55" s="91">
        <f t="shared" si="35"/>
        <v>23</v>
      </c>
      <c r="AC55" s="92">
        <f t="shared" si="32"/>
        <v>196</v>
      </c>
      <c r="AD55" s="14">
        <v>972</v>
      </c>
      <c r="AE55" s="91">
        <f t="shared" si="33"/>
        <v>1</v>
      </c>
      <c r="AF55" s="143">
        <f t="shared" si="34"/>
        <v>16</v>
      </c>
      <c r="AG55" s="5"/>
      <c r="AH55" s="95"/>
    </row>
    <row r="56" spans="2:34" ht="16.5" thickBot="1" x14ac:dyDescent="0.3">
      <c r="B56" s="23">
        <v>9</v>
      </c>
      <c r="C56" s="25" t="s">
        <v>8</v>
      </c>
      <c r="D56" s="25">
        <v>9</v>
      </c>
      <c r="E56" s="12">
        <v>4235</v>
      </c>
      <c r="F56" s="6">
        <f t="shared" si="23"/>
        <v>20</v>
      </c>
      <c r="G56" s="16">
        <v>3005</v>
      </c>
      <c r="H56" s="6">
        <f t="shared" si="24"/>
        <v>14</v>
      </c>
      <c r="I56" s="16">
        <v>850</v>
      </c>
      <c r="J56" s="9">
        <f t="shared" si="25"/>
        <v>4</v>
      </c>
      <c r="K56" s="12">
        <v>2447</v>
      </c>
      <c r="L56" s="71">
        <f t="shared" si="26"/>
        <v>13</v>
      </c>
      <c r="M56" s="66">
        <f t="shared" si="27"/>
        <v>132</v>
      </c>
      <c r="N56" s="12">
        <v>880</v>
      </c>
      <c r="O56" s="71">
        <f t="shared" si="28"/>
        <v>8</v>
      </c>
      <c r="P56" s="65">
        <f t="shared" si="29"/>
        <v>41</v>
      </c>
      <c r="Q56" s="29"/>
      <c r="R56" s="23">
        <v>9</v>
      </c>
      <c r="S56" s="25" t="s">
        <v>10</v>
      </c>
      <c r="T56" s="25">
        <v>12</v>
      </c>
      <c r="U56" s="12">
        <v>4866</v>
      </c>
      <c r="V56" s="9">
        <f t="shared" si="30"/>
        <v>22</v>
      </c>
      <c r="W56" s="25">
        <v>3220</v>
      </c>
      <c r="X56" s="45">
        <f t="shared" si="22"/>
        <v>14</v>
      </c>
      <c r="Y56" s="16">
        <v>964</v>
      </c>
      <c r="Z56" s="6">
        <f t="shared" si="31"/>
        <v>4</v>
      </c>
      <c r="AA56" s="12">
        <v>2986</v>
      </c>
      <c r="AB56" s="91">
        <f t="shared" si="35"/>
        <v>22</v>
      </c>
      <c r="AC56" s="92">
        <f t="shared" si="32"/>
        <v>218</v>
      </c>
      <c r="AD56" s="12">
        <v>973</v>
      </c>
      <c r="AE56" s="91">
        <f t="shared" si="33"/>
        <v>0</v>
      </c>
      <c r="AF56" s="143">
        <f t="shared" si="34"/>
        <v>16</v>
      </c>
      <c r="AG56" s="5"/>
      <c r="AH56" s="95"/>
    </row>
    <row r="57" spans="2:34" ht="16.5" thickBot="1" x14ac:dyDescent="0.3">
      <c r="B57" s="29">
        <v>10</v>
      </c>
      <c r="C57" s="28" t="s">
        <v>8</v>
      </c>
      <c r="D57" s="28">
        <v>9</v>
      </c>
      <c r="E57" s="13">
        <v>4255</v>
      </c>
      <c r="F57" s="6">
        <f t="shared" si="23"/>
        <v>18</v>
      </c>
      <c r="G57" s="16">
        <v>3019</v>
      </c>
      <c r="H57" s="8">
        <f t="shared" si="24"/>
        <v>14</v>
      </c>
      <c r="I57" s="16">
        <v>854</v>
      </c>
      <c r="J57" s="6">
        <f t="shared" si="25"/>
        <v>3</v>
      </c>
      <c r="K57" s="12">
        <v>2460</v>
      </c>
      <c r="L57" s="69">
        <f t="shared" si="26"/>
        <v>12</v>
      </c>
      <c r="M57" s="66">
        <f t="shared" si="27"/>
        <v>144</v>
      </c>
      <c r="N57" s="12">
        <v>888</v>
      </c>
      <c r="O57" s="71">
        <f t="shared" si="28"/>
        <v>5</v>
      </c>
      <c r="P57" s="65">
        <f t="shared" si="29"/>
        <v>46</v>
      </c>
      <c r="Q57" s="29"/>
      <c r="R57" s="29">
        <v>10</v>
      </c>
      <c r="S57" s="28" t="s">
        <v>8</v>
      </c>
      <c r="T57" s="28">
        <v>7</v>
      </c>
      <c r="U57" s="13">
        <v>4888</v>
      </c>
      <c r="V57" s="6">
        <f t="shared" si="30"/>
        <v>29</v>
      </c>
      <c r="W57" s="25">
        <v>3221</v>
      </c>
      <c r="X57" s="45">
        <f t="shared" si="22"/>
        <v>14</v>
      </c>
      <c r="Y57" s="16">
        <v>968</v>
      </c>
      <c r="Z57" s="6">
        <f t="shared" si="31"/>
        <v>4</v>
      </c>
      <c r="AA57" s="12">
        <v>3008</v>
      </c>
      <c r="AB57" s="91">
        <f t="shared" si="35"/>
        <v>25</v>
      </c>
      <c r="AC57" s="92">
        <f t="shared" si="32"/>
        <v>243</v>
      </c>
      <c r="AD57" s="12">
        <v>973</v>
      </c>
      <c r="AE57" s="91">
        <f t="shared" si="33"/>
        <v>4</v>
      </c>
      <c r="AF57" s="143">
        <f t="shared" si="34"/>
        <v>20</v>
      </c>
      <c r="AG57" s="5"/>
      <c r="AH57" s="95"/>
    </row>
    <row r="58" spans="2:34" ht="16.5" thickBot="1" x14ac:dyDescent="0.3">
      <c r="B58" s="23">
        <v>11</v>
      </c>
      <c r="C58" s="25" t="s">
        <v>30</v>
      </c>
      <c r="D58" s="25">
        <v>14</v>
      </c>
      <c r="E58" s="12">
        <v>4273</v>
      </c>
      <c r="F58" s="8">
        <f t="shared" si="23"/>
        <v>20</v>
      </c>
      <c r="G58" s="16">
        <v>3033</v>
      </c>
      <c r="H58" s="9">
        <f t="shared" si="24"/>
        <v>6</v>
      </c>
      <c r="I58" s="16">
        <v>857</v>
      </c>
      <c r="J58" s="8">
        <f t="shared" si="25"/>
        <v>5</v>
      </c>
      <c r="K58" s="19">
        <v>2472</v>
      </c>
      <c r="L58" s="71">
        <f t="shared" si="26"/>
        <v>19</v>
      </c>
      <c r="M58" s="66">
        <f t="shared" si="27"/>
        <v>163</v>
      </c>
      <c r="N58" s="12">
        <v>893</v>
      </c>
      <c r="O58" s="71">
        <f t="shared" si="28"/>
        <v>2</v>
      </c>
      <c r="P58" s="65">
        <f t="shared" si="29"/>
        <v>48</v>
      </c>
      <c r="Q58" s="29"/>
      <c r="R58" s="23">
        <v>11</v>
      </c>
      <c r="S58" s="25" t="s">
        <v>30</v>
      </c>
      <c r="T58" s="25">
        <v>7</v>
      </c>
      <c r="U58" s="12">
        <v>4917</v>
      </c>
      <c r="V58" s="8">
        <f t="shared" si="30"/>
        <v>33</v>
      </c>
      <c r="W58" s="25">
        <v>3230</v>
      </c>
      <c r="X58" s="45">
        <f t="shared" si="22"/>
        <v>6</v>
      </c>
      <c r="Y58" s="16">
        <v>972</v>
      </c>
      <c r="Z58" s="8">
        <f t="shared" si="31"/>
        <v>3</v>
      </c>
      <c r="AA58" s="19">
        <v>3033</v>
      </c>
      <c r="AB58" s="91">
        <f t="shared" si="35"/>
        <v>33</v>
      </c>
      <c r="AC58" s="92">
        <f t="shared" si="32"/>
        <v>276</v>
      </c>
      <c r="AD58" s="12">
        <v>977</v>
      </c>
      <c r="AE58" s="91">
        <f t="shared" si="33"/>
        <v>0</v>
      </c>
      <c r="AF58" s="143">
        <f t="shared" si="34"/>
        <v>20</v>
      </c>
      <c r="AG58" s="5"/>
      <c r="AH58" s="95"/>
    </row>
    <row r="59" spans="2:34" ht="16.5" thickBot="1" x14ac:dyDescent="0.3">
      <c r="B59" s="26">
        <v>12</v>
      </c>
      <c r="C59" s="28" t="s">
        <v>30</v>
      </c>
      <c r="D59" s="28">
        <v>12</v>
      </c>
      <c r="E59" s="13">
        <v>4293</v>
      </c>
      <c r="F59" s="6">
        <f t="shared" si="23"/>
        <v>22</v>
      </c>
      <c r="G59" s="16">
        <v>3039</v>
      </c>
      <c r="H59" s="9">
        <f t="shared" si="24"/>
        <v>9</v>
      </c>
      <c r="I59" s="19">
        <v>862</v>
      </c>
      <c r="J59" s="9">
        <f t="shared" si="25"/>
        <v>4</v>
      </c>
      <c r="K59" s="12">
        <v>2491</v>
      </c>
      <c r="L59" s="69">
        <f t="shared" si="26"/>
        <v>16</v>
      </c>
      <c r="M59" s="66">
        <f t="shared" si="27"/>
        <v>179</v>
      </c>
      <c r="N59" s="12">
        <v>895</v>
      </c>
      <c r="O59" s="71">
        <f t="shared" si="28"/>
        <v>5</v>
      </c>
      <c r="P59" s="65">
        <f t="shared" si="29"/>
        <v>53</v>
      </c>
      <c r="Q59" s="29"/>
      <c r="R59" s="26">
        <v>12</v>
      </c>
      <c r="S59" s="28" t="s">
        <v>10</v>
      </c>
      <c r="T59" s="28">
        <v>7</v>
      </c>
      <c r="U59" s="13">
        <v>4950</v>
      </c>
      <c r="V59" s="6">
        <f t="shared" si="30"/>
        <v>35</v>
      </c>
      <c r="W59" s="25">
        <v>3232</v>
      </c>
      <c r="X59" s="45">
        <f t="shared" si="22"/>
        <v>9</v>
      </c>
      <c r="Y59" s="19">
        <v>975</v>
      </c>
      <c r="Z59" s="6">
        <f t="shared" si="31"/>
        <v>5</v>
      </c>
      <c r="AA59" s="12">
        <v>3066</v>
      </c>
      <c r="AB59" s="91">
        <f t="shared" si="35"/>
        <v>35</v>
      </c>
      <c r="AC59" s="92">
        <f t="shared" si="32"/>
        <v>311</v>
      </c>
      <c r="AD59" s="12">
        <v>977</v>
      </c>
      <c r="AE59" s="91">
        <f t="shared" si="33"/>
        <v>0</v>
      </c>
      <c r="AF59" s="143">
        <f t="shared" si="34"/>
        <v>20</v>
      </c>
      <c r="AG59" s="5"/>
      <c r="AH59" s="95"/>
    </row>
    <row r="60" spans="2:34" ht="16.5" thickBot="1" x14ac:dyDescent="0.3">
      <c r="B60" s="23">
        <v>13</v>
      </c>
      <c r="C60" s="25" t="s">
        <v>30</v>
      </c>
      <c r="D60" s="25">
        <v>13</v>
      </c>
      <c r="E60" s="12">
        <v>4315</v>
      </c>
      <c r="F60" s="6">
        <f t="shared" si="23"/>
        <v>18</v>
      </c>
      <c r="G60" s="16">
        <v>3048</v>
      </c>
      <c r="H60" s="9">
        <f t="shared" si="24"/>
        <v>4</v>
      </c>
      <c r="I60" s="16">
        <v>866</v>
      </c>
      <c r="J60" s="9">
        <f t="shared" si="25"/>
        <v>4</v>
      </c>
      <c r="K60" s="12">
        <v>2507</v>
      </c>
      <c r="L60" s="72">
        <f t="shared" si="26"/>
        <v>17</v>
      </c>
      <c r="M60" s="66">
        <f t="shared" si="27"/>
        <v>196</v>
      </c>
      <c r="N60" s="14">
        <v>900</v>
      </c>
      <c r="O60" s="71">
        <f t="shared" si="28"/>
        <v>2</v>
      </c>
      <c r="P60" s="65">
        <f t="shared" si="29"/>
        <v>55</v>
      </c>
      <c r="Q60" s="29"/>
      <c r="R60" s="23">
        <v>13</v>
      </c>
      <c r="S60" s="25" t="s">
        <v>30</v>
      </c>
      <c r="T60" s="25">
        <v>7</v>
      </c>
      <c r="U60" s="12">
        <v>4985</v>
      </c>
      <c r="V60" s="6">
        <f t="shared" si="30"/>
        <v>33</v>
      </c>
      <c r="W60" s="25">
        <v>3233</v>
      </c>
      <c r="X60" s="45">
        <f t="shared" si="22"/>
        <v>4</v>
      </c>
      <c r="Y60" s="16">
        <v>980</v>
      </c>
      <c r="Z60" s="8">
        <f t="shared" si="31"/>
        <v>3</v>
      </c>
      <c r="AA60" s="12">
        <v>3101</v>
      </c>
      <c r="AB60" s="91">
        <f t="shared" si="35"/>
        <v>33</v>
      </c>
      <c r="AC60" s="92">
        <f t="shared" si="32"/>
        <v>344</v>
      </c>
      <c r="AD60" s="14">
        <v>977</v>
      </c>
      <c r="AE60" s="91">
        <f t="shared" si="33"/>
        <v>0</v>
      </c>
      <c r="AF60" s="143">
        <f t="shared" si="34"/>
        <v>20</v>
      </c>
      <c r="AG60" s="5"/>
      <c r="AH60" s="95"/>
    </row>
    <row r="61" spans="2:34" ht="16.5" thickBot="1" x14ac:dyDescent="0.3">
      <c r="B61" s="29">
        <v>14</v>
      </c>
      <c r="C61" s="28" t="s">
        <v>10</v>
      </c>
      <c r="D61" s="28">
        <v>145</v>
      </c>
      <c r="E61" s="13">
        <v>4333</v>
      </c>
      <c r="F61" s="6">
        <f t="shared" si="23"/>
        <v>15</v>
      </c>
      <c r="G61" s="17">
        <v>3052</v>
      </c>
      <c r="H61" s="6">
        <f t="shared" si="24"/>
        <v>2</v>
      </c>
      <c r="I61" s="19">
        <v>870</v>
      </c>
      <c r="J61" s="9">
        <f t="shared" si="25"/>
        <v>3</v>
      </c>
      <c r="K61" s="15">
        <v>2524</v>
      </c>
      <c r="L61" s="72">
        <f t="shared" si="26"/>
        <v>15</v>
      </c>
      <c r="M61" s="66">
        <f t="shared" si="27"/>
        <v>211</v>
      </c>
      <c r="N61" s="12">
        <v>902</v>
      </c>
      <c r="O61" s="71">
        <f t="shared" si="28"/>
        <v>0</v>
      </c>
      <c r="P61" s="65">
        <f t="shared" si="29"/>
        <v>55</v>
      </c>
      <c r="Q61" s="29"/>
      <c r="R61" s="29">
        <v>14</v>
      </c>
      <c r="S61" s="28" t="s">
        <v>30</v>
      </c>
      <c r="T61" s="28">
        <v>7</v>
      </c>
      <c r="U61" s="13">
        <v>5018</v>
      </c>
      <c r="V61" s="6">
        <f t="shared" si="30"/>
        <v>33</v>
      </c>
      <c r="W61" s="46">
        <v>3234</v>
      </c>
      <c r="X61" s="45">
        <f t="shared" si="22"/>
        <v>2</v>
      </c>
      <c r="Y61" s="19">
        <v>983</v>
      </c>
      <c r="Z61" s="9">
        <f t="shared" si="31"/>
        <v>5</v>
      </c>
      <c r="AA61" s="15">
        <v>3134</v>
      </c>
      <c r="AB61" s="91">
        <f t="shared" si="35"/>
        <v>34</v>
      </c>
      <c r="AC61" s="92">
        <f t="shared" si="32"/>
        <v>378</v>
      </c>
      <c r="AD61" s="12">
        <v>977</v>
      </c>
      <c r="AE61" s="91">
        <f t="shared" si="33"/>
        <v>0</v>
      </c>
      <c r="AF61" s="143">
        <f t="shared" si="34"/>
        <v>20</v>
      </c>
      <c r="AG61" s="5"/>
      <c r="AH61" s="95"/>
    </row>
    <row r="62" spans="2:34" ht="16.5" thickBot="1" x14ac:dyDescent="0.3">
      <c r="B62" s="23">
        <v>15</v>
      </c>
      <c r="C62" s="25" t="s">
        <v>10</v>
      </c>
      <c r="D62" s="25">
        <v>16</v>
      </c>
      <c r="E62" s="12">
        <v>4348</v>
      </c>
      <c r="F62" s="6">
        <f t="shared" si="23"/>
        <v>14</v>
      </c>
      <c r="G62" s="16">
        <v>3054</v>
      </c>
      <c r="H62" s="6">
        <f t="shared" si="24"/>
        <v>3</v>
      </c>
      <c r="I62" s="12">
        <v>873</v>
      </c>
      <c r="J62" s="6">
        <f t="shared" si="25"/>
        <v>4</v>
      </c>
      <c r="K62" s="12">
        <v>2539</v>
      </c>
      <c r="L62" s="72">
        <f t="shared" si="26"/>
        <v>14</v>
      </c>
      <c r="M62" s="66">
        <f t="shared" si="27"/>
        <v>225</v>
      </c>
      <c r="N62" s="12">
        <v>902</v>
      </c>
      <c r="O62" s="71">
        <f t="shared" si="28"/>
        <v>0</v>
      </c>
      <c r="P62" s="65">
        <f t="shared" si="29"/>
        <v>55</v>
      </c>
      <c r="Q62" s="29"/>
      <c r="R62" s="23">
        <v>15</v>
      </c>
      <c r="S62" s="25" t="s">
        <v>30</v>
      </c>
      <c r="T62" s="25">
        <v>11</v>
      </c>
      <c r="U62" s="12">
        <v>5051</v>
      </c>
      <c r="V62" s="6">
        <f t="shared" si="30"/>
        <v>30</v>
      </c>
      <c r="W62" s="25">
        <v>3236</v>
      </c>
      <c r="X62" s="45">
        <f t="shared" si="22"/>
        <v>3</v>
      </c>
      <c r="Y62" s="152">
        <v>988</v>
      </c>
      <c r="Z62" s="6">
        <f t="shared" si="31"/>
        <v>5</v>
      </c>
      <c r="AA62" s="12">
        <v>3168</v>
      </c>
      <c r="AB62" s="91">
        <f t="shared" si="35"/>
        <v>29</v>
      </c>
      <c r="AC62" s="92">
        <f t="shared" si="32"/>
        <v>407</v>
      </c>
      <c r="AD62" s="12">
        <v>977</v>
      </c>
      <c r="AE62" s="91">
        <f t="shared" si="33"/>
        <v>1</v>
      </c>
      <c r="AF62" s="143">
        <f t="shared" si="34"/>
        <v>21</v>
      </c>
      <c r="AG62" s="5"/>
      <c r="AH62" s="95"/>
    </row>
    <row r="63" spans="2:34" ht="16.5" thickBot="1" x14ac:dyDescent="0.3">
      <c r="B63" s="29">
        <v>16</v>
      </c>
      <c r="C63" s="28" t="s">
        <v>30</v>
      </c>
      <c r="D63" s="28">
        <v>15</v>
      </c>
      <c r="E63" s="13">
        <v>4362</v>
      </c>
      <c r="F63" s="6">
        <f t="shared" si="23"/>
        <v>16</v>
      </c>
      <c r="G63" s="16">
        <v>3057</v>
      </c>
      <c r="H63" s="6">
        <f t="shared" si="24"/>
        <v>5</v>
      </c>
      <c r="I63" s="13">
        <v>877</v>
      </c>
      <c r="J63" s="8">
        <f t="shared" si="25"/>
        <v>3</v>
      </c>
      <c r="K63" s="13">
        <v>2553</v>
      </c>
      <c r="L63" s="72">
        <f t="shared" si="26"/>
        <v>14</v>
      </c>
      <c r="M63" s="66">
        <f t="shared" si="27"/>
        <v>239</v>
      </c>
      <c r="N63" s="12">
        <v>902</v>
      </c>
      <c r="O63" s="71">
        <f t="shared" si="28"/>
        <v>1</v>
      </c>
      <c r="P63" s="65">
        <f t="shared" si="29"/>
        <v>56</v>
      </c>
      <c r="Q63" s="29"/>
      <c r="R63" s="29">
        <v>16</v>
      </c>
      <c r="S63" s="28" t="s">
        <v>8</v>
      </c>
      <c r="T63" s="28">
        <v>11</v>
      </c>
      <c r="U63" s="13">
        <v>5081</v>
      </c>
      <c r="V63" s="8">
        <f t="shared" si="30"/>
        <v>29</v>
      </c>
      <c r="W63" s="25">
        <v>3238</v>
      </c>
      <c r="X63" s="45">
        <f t="shared" si="22"/>
        <v>5</v>
      </c>
      <c r="Y63" s="12">
        <v>993</v>
      </c>
      <c r="Z63" s="6">
        <f t="shared" si="31"/>
        <v>5</v>
      </c>
      <c r="AA63" s="13">
        <v>3197</v>
      </c>
      <c r="AB63" s="91">
        <f t="shared" si="35"/>
        <v>25</v>
      </c>
      <c r="AC63" s="92">
        <f t="shared" si="32"/>
        <v>432</v>
      </c>
      <c r="AD63" s="12">
        <v>978</v>
      </c>
      <c r="AE63" s="91">
        <f t="shared" si="33"/>
        <v>4</v>
      </c>
      <c r="AF63" s="143">
        <f t="shared" si="34"/>
        <v>25</v>
      </c>
      <c r="AG63" s="5"/>
      <c r="AH63" s="95"/>
    </row>
    <row r="64" spans="2:34" ht="16.5" thickBot="1" x14ac:dyDescent="0.3">
      <c r="B64" s="23">
        <v>17</v>
      </c>
      <c r="C64" s="25" t="s">
        <v>8</v>
      </c>
      <c r="D64" s="25">
        <v>10</v>
      </c>
      <c r="E64" s="12">
        <v>4378</v>
      </c>
      <c r="F64" s="6">
        <f t="shared" si="23"/>
        <v>17</v>
      </c>
      <c r="G64" s="12">
        <v>3062</v>
      </c>
      <c r="H64" s="6">
        <f t="shared" si="24"/>
        <v>12</v>
      </c>
      <c r="I64" s="12">
        <v>880</v>
      </c>
      <c r="J64" s="9">
        <f t="shared" si="25"/>
        <v>5</v>
      </c>
      <c r="K64" s="15">
        <v>2567</v>
      </c>
      <c r="L64" s="72">
        <f t="shared" si="26"/>
        <v>11</v>
      </c>
      <c r="M64" s="66">
        <f t="shared" si="27"/>
        <v>250</v>
      </c>
      <c r="N64" s="12">
        <v>903</v>
      </c>
      <c r="O64" s="71">
        <f t="shared" si="28"/>
        <v>7</v>
      </c>
      <c r="P64" s="65">
        <f t="shared" si="29"/>
        <v>63</v>
      </c>
      <c r="Q64" s="29"/>
      <c r="R64" s="23">
        <v>17</v>
      </c>
      <c r="S64" s="25" t="s">
        <v>7</v>
      </c>
      <c r="T64" s="25">
        <v>11</v>
      </c>
      <c r="U64" s="12">
        <v>5110</v>
      </c>
      <c r="V64" s="36">
        <f t="shared" si="30"/>
        <v>21</v>
      </c>
      <c r="W64" s="23">
        <v>3246</v>
      </c>
      <c r="X64" s="45">
        <f t="shared" si="22"/>
        <v>12</v>
      </c>
      <c r="Y64" s="12">
        <v>998</v>
      </c>
      <c r="Z64" s="6">
        <f t="shared" si="31"/>
        <v>3</v>
      </c>
      <c r="AA64" s="15">
        <v>3222</v>
      </c>
      <c r="AB64" s="91">
        <f t="shared" si="35"/>
        <v>20</v>
      </c>
      <c r="AC64" s="92">
        <f t="shared" si="32"/>
        <v>452</v>
      </c>
      <c r="AD64" s="12">
        <v>982</v>
      </c>
      <c r="AE64" s="91">
        <f t="shared" si="33"/>
        <v>2</v>
      </c>
      <c r="AF64" s="143">
        <f t="shared" si="34"/>
        <v>27</v>
      </c>
      <c r="AG64" s="5"/>
      <c r="AH64" s="95"/>
    </row>
    <row r="65" spans="2:34" ht="16.5" thickBot="1" x14ac:dyDescent="0.3">
      <c r="B65" s="29">
        <v>18</v>
      </c>
      <c r="C65" s="28" t="s">
        <v>31</v>
      </c>
      <c r="D65" s="28">
        <v>15</v>
      </c>
      <c r="E65" s="13">
        <v>4395</v>
      </c>
      <c r="F65" s="6">
        <f t="shared" si="23"/>
        <v>15</v>
      </c>
      <c r="G65" s="12">
        <v>3074</v>
      </c>
      <c r="H65" s="6">
        <f t="shared" si="24"/>
        <v>10</v>
      </c>
      <c r="I65" s="13">
        <v>885</v>
      </c>
      <c r="J65" s="6">
        <f t="shared" si="25"/>
        <v>2</v>
      </c>
      <c r="K65" s="12">
        <v>2578</v>
      </c>
      <c r="L65" s="71">
        <f t="shared" si="26"/>
        <v>3</v>
      </c>
      <c r="M65" s="66">
        <f t="shared" si="27"/>
        <v>253</v>
      </c>
      <c r="N65" s="12">
        <v>910</v>
      </c>
      <c r="O65" s="71">
        <f t="shared" si="28"/>
        <v>6</v>
      </c>
      <c r="P65" s="65">
        <f t="shared" si="29"/>
        <v>69</v>
      </c>
      <c r="Q65" s="29"/>
      <c r="R65" s="29">
        <v>18</v>
      </c>
      <c r="S65" s="28" t="s">
        <v>7</v>
      </c>
      <c r="T65" s="28">
        <v>10</v>
      </c>
      <c r="U65" s="13">
        <v>5131</v>
      </c>
      <c r="V65" s="8">
        <f t="shared" si="30"/>
        <v>30</v>
      </c>
      <c r="W65" s="23">
        <v>3250</v>
      </c>
      <c r="X65" s="45">
        <f t="shared" si="22"/>
        <v>10</v>
      </c>
      <c r="Y65" s="13">
        <v>1001</v>
      </c>
      <c r="Z65" s="6">
        <f t="shared" si="31"/>
        <v>3</v>
      </c>
      <c r="AA65" s="12">
        <v>3242</v>
      </c>
      <c r="AB65" s="91">
        <f t="shared" si="35"/>
        <v>27</v>
      </c>
      <c r="AC65" s="92">
        <f t="shared" si="32"/>
        <v>479</v>
      </c>
      <c r="AD65" s="12">
        <v>984</v>
      </c>
      <c r="AE65" s="91">
        <f t="shared" si="33"/>
        <v>2</v>
      </c>
      <c r="AF65" s="143">
        <f t="shared" si="34"/>
        <v>29</v>
      </c>
      <c r="AG65" s="5"/>
      <c r="AH65" s="95"/>
    </row>
    <row r="66" spans="2:34" ht="16.5" thickBot="1" x14ac:dyDescent="0.3">
      <c r="B66" s="23">
        <v>19</v>
      </c>
      <c r="C66" s="25" t="s">
        <v>10</v>
      </c>
      <c r="D66" s="25">
        <v>15</v>
      </c>
      <c r="E66" s="12">
        <v>4410</v>
      </c>
      <c r="F66" s="6">
        <f t="shared" si="23"/>
        <v>17</v>
      </c>
      <c r="G66" s="12">
        <v>3084</v>
      </c>
      <c r="H66" s="6">
        <f t="shared" si="24"/>
        <v>2</v>
      </c>
      <c r="I66" s="12">
        <v>887</v>
      </c>
      <c r="J66" s="6">
        <f t="shared" si="25"/>
        <v>4</v>
      </c>
      <c r="K66" s="15">
        <v>2581</v>
      </c>
      <c r="L66" s="71">
        <f t="shared" si="26"/>
        <v>23</v>
      </c>
      <c r="M66" s="66">
        <f t="shared" si="27"/>
        <v>276</v>
      </c>
      <c r="N66" s="12">
        <v>916</v>
      </c>
      <c r="O66" s="71">
        <f t="shared" si="28"/>
        <v>0</v>
      </c>
      <c r="P66" s="65">
        <f t="shared" si="29"/>
        <v>69</v>
      </c>
      <c r="Q66" s="29"/>
      <c r="R66" s="23">
        <v>19</v>
      </c>
      <c r="S66" s="25" t="s">
        <v>30</v>
      </c>
      <c r="T66" s="25">
        <v>9</v>
      </c>
      <c r="U66" s="12">
        <v>5161</v>
      </c>
      <c r="V66" s="6">
        <f t="shared" si="30"/>
        <v>32</v>
      </c>
      <c r="W66" s="23">
        <v>3255</v>
      </c>
      <c r="X66" s="45">
        <f t="shared" si="22"/>
        <v>2</v>
      </c>
      <c r="Y66" s="12">
        <v>1004</v>
      </c>
      <c r="Z66" s="6">
        <f t="shared" si="31"/>
        <v>4</v>
      </c>
      <c r="AA66" s="15">
        <v>3269</v>
      </c>
      <c r="AB66" s="91">
        <f t="shared" si="35"/>
        <v>32</v>
      </c>
      <c r="AC66" s="92">
        <f t="shared" si="32"/>
        <v>511</v>
      </c>
      <c r="AD66" s="12">
        <v>986</v>
      </c>
      <c r="AE66" s="91">
        <f t="shared" si="33"/>
        <v>1</v>
      </c>
      <c r="AF66" s="143">
        <f t="shared" si="34"/>
        <v>30</v>
      </c>
      <c r="AG66" s="5"/>
      <c r="AH66" s="95"/>
    </row>
    <row r="67" spans="2:34" ht="16.5" thickBot="1" x14ac:dyDescent="0.3">
      <c r="B67" s="29">
        <v>20</v>
      </c>
      <c r="C67" s="28" t="s">
        <v>30</v>
      </c>
      <c r="D67" s="28">
        <v>15</v>
      </c>
      <c r="E67" s="13">
        <v>4427</v>
      </c>
      <c r="F67" s="6">
        <f t="shared" si="23"/>
        <v>18</v>
      </c>
      <c r="G67" s="12">
        <v>3086</v>
      </c>
      <c r="H67" s="6">
        <f t="shared" si="24"/>
        <v>2</v>
      </c>
      <c r="I67" s="13">
        <v>891</v>
      </c>
      <c r="J67" s="6">
        <v>3</v>
      </c>
      <c r="K67" s="12">
        <v>2604</v>
      </c>
      <c r="L67" s="71">
        <f t="shared" si="26"/>
        <v>18</v>
      </c>
      <c r="M67" s="66">
        <f t="shared" si="27"/>
        <v>294</v>
      </c>
      <c r="N67" s="12">
        <v>916</v>
      </c>
      <c r="O67" s="71">
        <f t="shared" si="28"/>
        <v>0</v>
      </c>
      <c r="P67" s="65">
        <f t="shared" si="29"/>
        <v>69</v>
      </c>
      <c r="Q67" s="29"/>
      <c r="R67" s="29">
        <v>20</v>
      </c>
      <c r="S67" s="28" t="s">
        <v>7</v>
      </c>
      <c r="T67" s="28">
        <v>8</v>
      </c>
      <c r="U67" s="13">
        <v>5193</v>
      </c>
      <c r="V67" s="8">
        <f t="shared" si="30"/>
        <v>33</v>
      </c>
      <c r="W67" s="23">
        <v>3259</v>
      </c>
      <c r="X67" s="45">
        <f t="shared" si="22"/>
        <v>2</v>
      </c>
      <c r="Y67" s="13">
        <v>1008</v>
      </c>
      <c r="Z67" s="6">
        <f t="shared" si="31"/>
        <v>4</v>
      </c>
      <c r="AA67" s="12">
        <v>3301</v>
      </c>
      <c r="AB67" s="91">
        <f t="shared" si="35"/>
        <v>31</v>
      </c>
      <c r="AC67" s="92">
        <f t="shared" si="32"/>
        <v>542</v>
      </c>
      <c r="AD67" s="12">
        <v>987</v>
      </c>
      <c r="AE67" s="91">
        <f t="shared" si="33"/>
        <v>1</v>
      </c>
      <c r="AF67" s="143">
        <f t="shared" si="34"/>
        <v>31</v>
      </c>
      <c r="AG67" s="5"/>
      <c r="AH67" s="95"/>
    </row>
    <row r="68" spans="2:34" ht="16.5" thickBot="1" x14ac:dyDescent="0.3">
      <c r="B68" s="23">
        <v>21</v>
      </c>
      <c r="C68" s="25" t="s">
        <v>10</v>
      </c>
      <c r="D68" s="25">
        <v>15</v>
      </c>
      <c r="E68" s="12">
        <v>4445</v>
      </c>
      <c r="F68" s="6">
        <f t="shared" si="23"/>
        <v>16</v>
      </c>
      <c r="G68" s="12">
        <v>3088</v>
      </c>
      <c r="H68" s="6">
        <f t="shared" si="24"/>
        <v>2</v>
      </c>
      <c r="I68" s="12">
        <v>894</v>
      </c>
      <c r="J68" s="6">
        <f t="shared" si="25"/>
        <v>3</v>
      </c>
      <c r="K68" s="15">
        <v>2622</v>
      </c>
      <c r="L68" s="71">
        <f t="shared" si="26"/>
        <v>16</v>
      </c>
      <c r="M68" s="66">
        <f t="shared" si="27"/>
        <v>310</v>
      </c>
      <c r="N68" s="12">
        <v>916</v>
      </c>
      <c r="O68" s="71">
        <f t="shared" si="28"/>
        <v>1</v>
      </c>
      <c r="P68" s="65">
        <f t="shared" si="29"/>
        <v>70</v>
      </c>
      <c r="Q68" s="29"/>
      <c r="R68" s="23">
        <v>21</v>
      </c>
      <c r="S68" s="25" t="s">
        <v>7</v>
      </c>
      <c r="T68" s="25">
        <v>7</v>
      </c>
      <c r="U68" s="12">
        <v>5226</v>
      </c>
      <c r="V68" s="9">
        <f t="shared" si="30"/>
        <v>39</v>
      </c>
      <c r="W68" s="23">
        <v>3264</v>
      </c>
      <c r="X68" s="45">
        <f t="shared" si="22"/>
        <v>2</v>
      </c>
      <c r="Y68" s="12">
        <v>1012</v>
      </c>
      <c r="Z68" s="6">
        <f t="shared" si="31"/>
        <v>4</v>
      </c>
      <c r="AA68" s="15">
        <v>3332</v>
      </c>
      <c r="AB68" s="91">
        <f t="shared" si="35"/>
        <v>28</v>
      </c>
      <c r="AC68" s="92">
        <f t="shared" si="32"/>
        <v>570</v>
      </c>
      <c r="AD68" s="12">
        <v>988</v>
      </c>
      <c r="AE68" s="91">
        <v>0</v>
      </c>
      <c r="AF68" s="143">
        <f t="shared" si="34"/>
        <v>31</v>
      </c>
      <c r="AG68" s="5"/>
      <c r="AH68" s="95"/>
    </row>
    <row r="69" spans="2:34" ht="16.5" thickBot="1" x14ac:dyDescent="0.3">
      <c r="B69" s="29">
        <v>22</v>
      </c>
      <c r="C69" s="28" t="s">
        <v>8</v>
      </c>
      <c r="D69" s="28">
        <v>12</v>
      </c>
      <c r="E69" s="13">
        <v>4461</v>
      </c>
      <c r="F69" s="6">
        <f t="shared" si="23"/>
        <v>20</v>
      </c>
      <c r="G69" s="12">
        <v>3090</v>
      </c>
      <c r="H69" s="6">
        <f t="shared" si="24"/>
        <v>14</v>
      </c>
      <c r="I69" s="12">
        <v>897</v>
      </c>
      <c r="J69" s="6">
        <f t="shared" si="25"/>
        <v>4</v>
      </c>
      <c r="K69" s="12">
        <v>2638</v>
      </c>
      <c r="L69" s="71">
        <f t="shared" si="26"/>
        <v>12</v>
      </c>
      <c r="M69" s="66">
        <f t="shared" si="27"/>
        <v>322</v>
      </c>
      <c r="N69" s="12">
        <v>917</v>
      </c>
      <c r="O69" s="71">
        <f t="shared" si="28"/>
        <v>7</v>
      </c>
      <c r="P69" s="65">
        <f t="shared" si="29"/>
        <v>77</v>
      </c>
      <c r="Q69" s="29"/>
      <c r="R69" s="29">
        <v>22</v>
      </c>
      <c r="S69" s="28" t="s">
        <v>30</v>
      </c>
      <c r="T69" s="28">
        <v>7</v>
      </c>
      <c r="U69" s="13">
        <v>5265</v>
      </c>
      <c r="V69" s="9">
        <f t="shared" si="30"/>
        <v>30</v>
      </c>
      <c r="W69" s="23">
        <v>3269</v>
      </c>
      <c r="X69" s="45">
        <f t="shared" si="22"/>
        <v>14</v>
      </c>
      <c r="Y69" s="12">
        <v>1016</v>
      </c>
      <c r="Z69" s="6">
        <f t="shared" si="31"/>
        <v>6</v>
      </c>
      <c r="AA69" s="12">
        <v>3360</v>
      </c>
      <c r="AB69" s="91">
        <f t="shared" si="35"/>
        <v>38</v>
      </c>
      <c r="AC69" s="92">
        <f t="shared" si="32"/>
        <v>608</v>
      </c>
      <c r="AD69" s="12">
        <v>990</v>
      </c>
      <c r="AE69" s="91">
        <f t="shared" si="33"/>
        <v>1</v>
      </c>
      <c r="AF69" s="143">
        <f t="shared" si="34"/>
        <v>32</v>
      </c>
      <c r="AG69" s="5"/>
      <c r="AH69" s="95"/>
    </row>
    <row r="70" spans="2:34" ht="16.5" thickBot="1" x14ac:dyDescent="0.3">
      <c r="B70" s="23">
        <v>23</v>
      </c>
      <c r="C70" s="25" t="s">
        <v>8</v>
      </c>
      <c r="D70" s="25">
        <v>12</v>
      </c>
      <c r="E70" s="12">
        <v>4481</v>
      </c>
      <c r="F70" s="6">
        <f t="shared" si="23"/>
        <v>18</v>
      </c>
      <c r="G70" s="12">
        <v>3104</v>
      </c>
      <c r="H70" s="6">
        <f t="shared" si="24"/>
        <v>6</v>
      </c>
      <c r="I70" s="14">
        <v>901</v>
      </c>
      <c r="J70" s="8">
        <f t="shared" si="25"/>
        <v>3</v>
      </c>
      <c r="K70" s="12">
        <v>2650</v>
      </c>
      <c r="L70" s="71">
        <f t="shared" si="26"/>
        <v>16</v>
      </c>
      <c r="M70" s="66">
        <f t="shared" si="27"/>
        <v>338</v>
      </c>
      <c r="N70" s="14">
        <v>924</v>
      </c>
      <c r="O70" s="71">
        <f t="shared" si="28"/>
        <v>2</v>
      </c>
      <c r="P70" s="65">
        <f t="shared" si="29"/>
        <v>79</v>
      </c>
      <c r="Q70" s="29"/>
      <c r="R70" s="23">
        <v>23</v>
      </c>
      <c r="S70" s="25" t="s">
        <v>8</v>
      </c>
      <c r="T70" s="25">
        <v>3</v>
      </c>
      <c r="U70" s="12">
        <v>5295</v>
      </c>
      <c r="V70" s="9">
        <f t="shared" si="30"/>
        <v>34</v>
      </c>
      <c r="W70" s="23">
        <v>3273</v>
      </c>
      <c r="X70" s="45">
        <f t="shared" si="22"/>
        <v>6</v>
      </c>
      <c r="Y70" s="14">
        <v>1022</v>
      </c>
      <c r="Z70" s="6">
        <f t="shared" si="31"/>
        <v>4</v>
      </c>
      <c r="AA70" s="12">
        <v>3398</v>
      </c>
      <c r="AB70" s="91">
        <f t="shared" si="35"/>
        <v>31</v>
      </c>
      <c r="AC70" s="92">
        <f t="shared" si="32"/>
        <v>639</v>
      </c>
      <c r="AD70" s="14">
        <v>991</v>
      </c>
      <c r="AE70" s="91">
        <f t="shared" si="33"/>
        <v>3</v>
      </c>
      <c r="AF70" s="143">
        <f t="shared" si="34"/>
        <v>35</v>
      </c>
      <c r="AG70" s="5"/>
      <c r="AH70" s="95"/>
    </row>
    <row r="71" spans="2:34" ht="16.5" thickBot="1" x14ac:dyDescent="0.3">
      <c r="B71" s="23">
        <v>24</v>
      </c>
      <c r="C71" s="23" t="s">
        <v>30</v>
      </c>
      <c r="D71" s="25">
        <v>15</v>
      </c>
      <c r="E71" s="12">
        <v>4499</v>
      </c>
      <c r="F71" s="6">
        <f t="shared" si="23"/>
        <v>22</v>
      </c>
      <c r="G71" s="16">
        <v>3110</v>
      </c>
      <c r="H71" s="6">
        <f t="shared" si="24"/>
        <v>4</v>
      </c>
      <c r="I71" s="12">
        <v>904</v>
      </c>
      <c r="J71" s="9">
        <f t="shared" si="25"/>
        <v>4</v>
      </c>
      <c r="K71" s="12">
        <v>2666</v>
      </c>
      <c r="L71" s="71">
        <f t="shared" si="26"/>
        <v>21</v>
      </c>
      <c r="M71" s="66">
        <f t="shared" si="27"/>
        <v>359</v>
      </c>
      <c r="N71" s="12">
        <v>926</v>
      </c>
      <c r="O71" s="71">
        <f t="shared" si="28"/>
        <v>1</v>
      </c>
      <c r="P71" s="65">
        <f t="shared" si="29"/>
        <v>80</v>
      </c>
      <c r="Q71" s="29"/>
      <c r="R71" s="23">
        <v>24</v>
      </c>
      <c r="S71" s="23" t="s">
        <v>7</v>
      </c>
      <c r="T71" s="25">
        <v>8</v>
      </c>
      <c r="U71" s="12">
        <v>5329</v>
      </c>
      <c r="V71" s="9">
        <f t="shared" si="30"/>
        <v>39</v>
      </c>
      <c r="W71" s="25">
        <v>3283</v>
      </c>
      <c r="X71" s="45">
        <f t="shared" si="22"/>
        <v>4</v>
      </c>
      <c r="Y71" s="12">
        <v>1026</v>
      </c>
      <c r="Z71" s="6">
        <f t="shared" si="31"/>
        <v>4</v>
      </c>
      <c r="AA71" s="12">
        <v>3429</v>
      </c>
      <c r="AB71" s="91">
        <f t="shared" si="35"/>
        <v>37</v>
      </c>
      <c r="AC71" s="92">
        <f t="shared" si="32"/>
        <v>676</v>
      </c>
      <c r="AD71" s="12">
        <v>994</v>
      </c>
      <c r="AE71" s="91">
        <f t="shared" si="33"/>
        <v>3</v>
      </c>
      <c r="AF71" s="143">
        <f t="shared" si="34"/>
        <v>38</v>
      </c>
      <c r="AG71" s="5"/>
      <c r="AH71" s="95"/>
    </row>
    <row r="72" spans="2:34" ht="16.5" thickBot="1" x14ac:dyDescent="0.3">
      <c r="B72" s="29">
        <v>25</v>
      </c>
      <c r="C72" s="28" t="s">
        <v>8</v>
      </c>
      <c r="D72" s="28">
        <v>8</v>
      </c>
      <c r="E72" s="13">
        <v>4521</v>
      </c>
      <c r="F72" s="6">
        <f t="shared" si="23"/>
        <v>18</v>
      </c>
      <c r="G72" s="12">
        <v>3114</v>
      </c>
      <c r="H72" s="6">
        <f t="shared" si="24"/>
        <v>13</v>
      </c>
      <c r="I72" s="13">
        <v>908</v>
      </c>
      <c r="J72" s="9">
        <f t="shared" si="25"/>
        <v>4</v>
      </c>
      <c r="K72" s="13">
        <v>2687</v>
      </c>
      <c r="L72" s="71">
        <f t="shared" si="26"/>
        <v>12</v>
      </c>
      <c r="M72" s="66">
        <f t="shared" si="27"/>
        <v>371</v>
      </c>
      <c r="N72" s="13">
        <v>927</v>
      </c>
      <c r="O72" s="71">
        <f t="shared" si="28"/>
        <v>7</v>
      </c>
      <c r="P72" s="65">
        <f t="shared" si="29"/>
        <v>87</v>
      </c>
      <c r="Q72" s="29"/>
      <c r="R72" s="29">
        <v>25</v>
      </c>
      <c r="S72" s="28" t="s">
        <v>7</v>
      </c>
      <c r="T72" s="28">
        <v>7</v>
      </c>
      <c r="U72" s="13">
        <v>5368</v>
      </c>
      <c r="V72" s="9">
        <f t="shared" si="30"/>
        <v>34</v>
      </c>
      <c r="W72" s="23">
        <v>3288</v>
      </c>
      <c r="X72" s="45">
        <f t="shared" si="22"/>
        <v>13</v>
      </c>
      <c r="Y72" s="13">
        <v>1030</v>
      </c>
      <c r="Z72" s="6">
        <f t="shared" si="31"/>
        <v>4</v>
      </c>
      <c r="AA72" s="13">
        <v>3466</v>
      </c>
      <c r="AB72" s="91">
        <f t="shared" si="35"/>
        <v>33</v>
      </c>
      <c r="AC72" s="92">
        <f t="shared" si="32"/>
        <v>709</v>
      </c>
      <c r="AD72" s="13">
        <v>997</v>
      </c>
      <c r="AE72" s="91">
        <f t="shared" si="33"/>
        <v>0</v>
      </c>
      <c r="AF72" s="143">
        <f t="shared" si="34"/>
        <v>38</v>
      </c>
      <c r="AG72" s="5"/>
      <c r="AH72" s="95"/>
    </row>
    <row r="73" spans="2:34" ht="16.5" thickBot="1" x14ac:dyDescent="0.3">
      <c r="B73" s="23">
        <v>26</v>
      </c>
      <c r="C73" s="25" t="s">
        <v>7</v>
      </c>
      <c r="D73" s="25">
        <v>13</v>
      </c>
      <c r="E73" s="12">
        <v>4539</v>
      </c>
      <c r="F73" s="6">
        <f t="shared" si="23"/>
        <v>17</v>
      </c>
      <c r="G73" s="12">
        <v>3127</v>
      </c>
      <c r="H73" s="6">
        <f t="shared" si="24"/>
        <v>7</v>
      </c>
      <c r="I73" s="12">
        <v>912</v>
      </c>
      <c r="J73" s="6">
        <f t="shared" si="25"/>
        <v>4</v>
      </c>
      <c r="K73" s="12">
        <v>2699</v>
      </c>
      <c r="L73" s="71">
        <f t="shared" si="26"/>
        <v>14</v>
      </c>
      <c r="M73" s="66">
        <f t="shared" si="27"/>
        <v>385</v>
      </c>
      <c r="N73" s="12">
        <v>934</v>
      </c>
      <c r="O73" s="71">
        <f t="shared" si="28"/>
        <v>3</v>
      </c>
      <c r="P73" s="65">
        <f t="shared" si="29"/>
        <v>90</v>
      </c>
      <c r="Q73" s="29"/>
      <c r="R73" s="23">
        <v>26</v>
      </c>
      <c r="S73" s="25" t="s">
        <v>7</v>
      </c>
      <c r="T73" s="25">
        <v>5</v>
      </c>
      <c r="U73" s="12">
        <v>5402</v>
      </c>
      <c r="V73" s="6">
        <f t="shared" si="30"/>
        <v>38</v>
      </c>
      <c r="W73" s="23">
        <v>3291</v>
      </c>
      <c r="X73" s="45">
        <f t="shared" si="22"/>
        <v>7</v>
      </c>
      <c r="Y73" s="12">
        <v>1034</v>
      </c>
      <c r="Z73" s="6">
        <f t="shared" si="31"/>
        <v>5</v>
      </c>
      <c r="AA73" s="12">
        <v>3499</v>
      </c>
      <c r="AB73" s="91">
        <f t="shared" si="35"/>
        <v>39</v>
      </c>
      <c r="AC73" s="92">
        <f t="shared" si="32"/>
        <v>748</v>
      </c>
      <c r="AD73" s="12">
        <v>997</v>
      </c>
      <c r="AE73" s="91">
        <f t="shared" si="33"/>
        <v>0</v>
      </c>
      <c r="AF73" s="143">
        <f t="shared" si="34"/>
        <v>38</v>
      </c>
      <c r="AG73" s="5"/>
      <c r="AH73" s="95"/>
    </row>
    <row r="74" spans="2:34" ht="16.5" thickBot="1" x14ac:dyDescent="0.3">
      <c r="B74" s="29">
        <v>27</v>
      </c>
      <c r="C74" s="28" t="s">
        <v>8</v>
      </c>
      <c r="D74" s="28">
        <v>9</v>
      </c>
      <c r="E74" s="13">
        <v>4556</v>
      </c>
      <c r="F74" s="6">
        <f t="shared" si="23"/>
        <v>18</v>
      </c>
      <c r="G74" s="12">
        <v>3134</v>
      </c>
      <c r="H74" s="6">
        <f t="shared" si="24"/>
        <v>11</v>
      </c>
      <c r="I74" s="13">
        <v>916</v>
      </c>
      <c r="J74" s="6">
        <f t="shared" si="25"/>
        <v>3</v>
      </c>
      <c r="K74" s="12">
        <v>2713</v>
      </c>
      <c r="L74" s="71">
        <f t="shared" si="26"/>
        <v>12</v>
      </c>
      <c r="M74" s="66">
        <f t="shared" si="27"/>
        <v>397</v>
      </c>
      <c r="N74" s="14">
        <v>937</v>
      </c>
      <c r="O74" s="71">
        <f t="shared" si="28"/>
        <v>6</v>
      </c>
      <c r="P74" s="65">
        <f t="shared" si="29"/>
        <v>96</v>
      </c>
      <c r="Q74" s="29"/>
      <c r="R74" s="29">
        <v>27</v>
      </c>
      <c r="S74" s="28" t="s">
        <v>30</v>
      </c>
      <c r="T74" s="28">
        <v>5</v>
      </c>
      <c r="U74" s="13">
        <v>5440</v>
      </c>
      <c r="V74" s="69">
        <f t="shared" si="30"/>
        <v>38</v>
      </c>
      <c r="W74" s="25">
        <v>3294</v>
      </c>
      <c r="X74" s="45">
        <f t="shared" si="22"/>
        <v>11</v>
      </c>
      <c r="Y74" s="13">
        <v>1039</v>
      </c>
      <c r="Z74" s="6">
        <f t="shared" si="31"/>
        <v>4</v>
      </c>
      <c r="AA74" s="12">
        <v>3538</v>
      </c>
      <c r="AB74" s="91">
        <f t="shared" si="35"/>
        <v>37</v>
      </c>
      <c r="AC74" s="92">
        <f t="shared" si="32"/>
        <v>785</v>
      </c>
      <c r="AD74" s="14">
        <v>997</v>
      </c>
      <c r="AE74" s="91">
        <f t="shared" si="33"/>
        <v>0</v>
      </c>
      <c r="AF74" s="143">
        <f t="shared" si="34"/>
        <v>38</v>
      </c>
      <c r="AG74" s="5"/>
      <c r="AH74" s="95"/>
    </row>
    <row r="75" spans="2:34" ht="16.5" thickBot="1" x14ac:dyDescent="0.3">
      <c r="B75" s="23">
        <v>28</v>
      </c>
      <c r="C75" s="25" t="s">
        <v>30</v>
      </c>
      <c r="D75" s="25">
        <v>14</v>
      </c>
      <c r="E75" s="12">
        <v>4574</v>
      </c>
      <c r="F75" s="6">
        <f t="shared" si="23"/>
        <v>18</v>
      </c>
      <c r="G75" s="12">
        <v>3145</v>
      </c>
      <c r="H75" s="6">
        <f t="shared" si="24"/>
        <v>5</v>
      </c>
      <c r="I75" s="12">
        <v>919</v>
      </c>
      <c r="J75" s="8">
        <f t="shared" si="25"/>
        <v>3</v>
      </c>
      <c r="K75" s="12">
        <v>2725</v>
      </c>
      <c r="L75" s="71">
        <f t="shared" si="26"/>
        <v>15</v>
      </c>
      <c r="M75" s="66">
        <f t="shared" si="27"/>
        <v>412</v>
      </c>
      <c r="N75" s="12">
        <v>943</v>
      </c>
      <c r="O75" s="71">
        <f t="shared" si="28"/>
        <v>2</v>
      </c>
      <c r="P75" s="65">
        <f t="shared" si="29"/>
        <v>98</v>
      </c>
      <c r="Q75" s="29"/>
      <c r="R75" s="23">
        <v>28</v>
      </c>
      <c r="S75" s="25" t="s">
        <v>30</v>
      </c>
      <c r="T75" s="25">
        <v>5</v>
      </c>
      <c r="U75" s="12">
        <v>5478</v>
      </c>
      <c r="V75" s="6">
        <f t="shared" si="30"/>
        <v>37</v>
      </c>
      <c r="W75" s="23">
        <v>3295</v>
      </c>
      <c r="X75" s="45">
        <f t="shared" si="22"/>
        <v>5</v>
      </c>
      <c r="Y75" s="12">
        <v>1043</v>
      </c>
      <c r="Z75" s="6">
        <f t="shared" si="31"/>
        <v>5</v>
      </c>
      <c r="AA75" s="12">
        <v>3575</v>
      </c>
      <c r="AB75" s="91">
        <f t="shared" si="35"/>
        <v>38</v>
      </c>
      <c r="AC75" s="92">
        <f t="shared" si="32"/>
        <v>823</v>
      </c>
      <c r="AD75" s="12">
        <v>997</v>
      </c>
      <c r="AE75" s="91">
        <f t="shared" si="33"/>
        <v>0</v>
      </c>
      <c r="AF75" s="143">
        <f t="shared" si="34"/>
        <v>38</v>
      </c>
      <c r="AG75" s="5"/>
      <c r="AH75" s="95"/>
    </row>
    <row r="76" spans="2:34" ht="16.5" thickBot="1" x14ac:dyDescent="0.3">
      <c r="B76" s="35">
        <v>29</v>
      </c>
      <c r="C76" s="23" t="s">
        <v>8</v>
      </c>
      <c r="D76" s="46">
        <v>11</v>
      </c>
      <c r="E76" s="14">
        <v>4592</v>
      </c>
      <c r="F76" s="6">
        <f t="shared" si="23"/>
        <v>20</v>
      </c>
      <c r="G76" s="12">
        <v>3150</v>
      </c>
      <c r="H76" s="6">
        <f t="shared" si="24"/>
        <v>12</v>
      </c>
      <c r="I76" s="14">
        <v>922</v>
      </c>
      <c r="J76" s="6">
        <f t="shared" si="25"/>
        <v>4</v>
      </c>
      <c r="K76" s="13">
        <v>2740</v>
      </c>
      <c r="L76" s="71">
        <f t="shared" si="26"/>
        <v>13</v>
      </c>
      <c r="M76" s="66">
        <f t="shared" si="27"/>
        <v>425</v>
      </c>
      <c r="N76" s="12">
        <v>945</v>
      </c>
      <c r="O76" s="71">
        <f t="shared" si="28"/>
        <v>6</v>
      </c>
      <c r="P76" s="65">
        <f t="shared" si="29"/>
        <v>104</v>
      </c>
      <c r="Q76" s="29"/>
      <c r="R76" s="35">
        <v>29</v>
      </c>
      <c r="S76" s="23" t="s">
        <v>30</v>
      </c>
      <c r="T76" s="46">
        <v>8</v>
      </c>
      <c r="U76" s="14">
        <v>5515</v>
      </c>
      <c r="V76" s="6">
        <f t="shared" si="30"/>
        <v>34</v>
      </c>
      <c r="W76" s="23">
        <v>3296</v>
      </c>
      <c r="X76" s="45">
        <f t="shared" si="22"/>
        <v>12</v>
      </c>
      <c r="Y76" s="14">
        <v>1048</v>
      </c>
      <c r="Z76" s="6">
        <f t="shared" si="31"/>
        <v>4</v>
      </c>
      <c r="AA76" s="13">
        <v>3613</v>
      </c>
      <c r="AB76" s="91">
        <f t="shared" si="35"/>
        <v>33</v>
      </c>
      <c r="AC76" s="92">
        <f t="shared" si="32"/>
        <v>856</v>
      </c>
      <c r="AD76" s="12">
        <v>997</v>
      </c>
      <c r="AE76" s="91">
        <f t="shared" si="33"/>
        <v>0</v>
      </c>
      <c r="AF76" s="143">
        <f t="shared" si="34"/>
        <v>38</v>
      </c>
      <c r="AG76" s="5"/>
      <c r="AH76" s="95"/>
    </row>
    <row r="77" spans="2:34" ht="16.5" thickBot="1" x14ac:dyDescent="0.3">
      <c r="B77" s="29">
        <v>30</v>
      </c>
      <c r="C77" s="29" t="s">
        <v>8</v>
      </c>
      <c r="D77" s="26">
        <v>12</v>
      </c>
      <c r="E77" s="15">
        <v>4612</v>
      </c>
      <c r="F77" s="6">
        <f t="shared" si="23"/>
        <v>18</v>
      </c>
      <c r="G77" s="12">
        <v>3162</v>
      </c>
      <c r="H77" s="6">
        <f t="shared" si="24"/>
        <v>9</v>
      </c>
      <c r="I77" s="15">
        <v>926</v>
      </c>
      <c r="J77" s="6">
        <f t="shared" si="25"/>
        <v>4</v>
      </c>
      <c r="K77" s="12">
        <v>2753</v>
      </c>
      <c r="L77" s="71">
        <f t="shared" si="26"/>
        <v>14</v>
      </c>
      <c r="M77" s="66">
        <f t="shared" si="27"/>
        <v>439</v>
      </c>
      <c r="N77" s="12">
        <v>951</v>
      </c>
      <c r="O77" s="76">
        <f t="shared" si="28"/>
        <v>5</v>
      </c>
      <c r="P77" s="65">
        <f t="shared" si="29"/>
        <v>109</v>
      </c>
      <c r="Q77" s="29"/>
      <c r="R77" s="29">
        <v>30</v>
      </c>
      <c r="S77" s="29" t="s">
        <v>10</v>
      </c>
      <c r="T77" s="26">
        <v>8</v>
      </c>
      <c r="U77" s="42">
        <v>5549</v>
      </c>
      <c r="V77" s="8">
        <f t="shared" si="30"/>
        <v>40</v>
      </c>
      <c r="W77" s="25">
        <v>3297</v>
      </c>
      <c r="X77" s="30">
        <f t="shared" si="22"/>
        <v>9</v>
      </c>
      <c r="Y77" s="42">
        <v>1052</v>
      </c>
      <c r="Z77" s="32">
        <f t="shared" si="31"/>
        <v>4</v>
      </c>
      <c r="AA77" s="42">
        <v>3646</v>
      </c>
      <c r="AB77" s="130">
        <f t="shared" si="35"/>
        <v>41</v>
      </c>
      <c r="AC77" s="92">
        <f t="shared" si="32"/>
        <v>897</v>
      </c>
      <c r="AD77" s="42">
        <v>997</v>
      </c>
      <c r="AE77" s="101">
        <f t="shared" si="33"/>
        <v>0</v>
      </c>
      <c r="AF77" s="143">
        <f t="shared" si="34"/>
        <v>38</v>
      </c>
      <c r="AG77" s="5"/>
      <c r="AH77" s="95"/>
    </row>
    <row r="78" spans="2:34" ht="19.5" thickBot="1" x14ac:dyDescent="0.3">
      <c r="B78" s="33">
        <v>31</v>
      </c>
      <c r="C78" s="33" t="s">
        <v>7</v>
      </c>
      <c r="D78" s="33">
        <v>10</v>
      </c>
      <c r="E78" s="42">
        <v>4630</v>
      </c>
      <c r="F78" s="9">
        <f t="shared" si="23"/>
        <v>24</v>
      </c>
      <c r="G78" s="42">
        <v>3171</v>
      </c>
      <c r="H78" s="9">
        <f t="shared" si="24"/>
        <v>4</v>
      </c>
      <c r="I78" s="42">
        <v>930</v>
      </c>
      <c r="J78" s="32">
        <f t="shared" si="25"/>
        <v>5</v>
      </c>
      <c r="K78" s="83">
        <v>2767</v>
      </c>
      <c r="L78" s="72">
        <f t="shared" si="26"/>
        <v>23</v>
      </c>
      <c r="M78" s="99">
        <f t="shared" si="27"/>
        <v>462</v>
      </c>
      <c r="N78" s="88">
        <v>956</v>
      </c>
      <c r="O78" s="98">
        <f t="shared" si="28"/>
        <v>1</v>
      </c>
      <c r="P78" s="128">
        <f t="shared" si="29"/>
        <v>110</v>
      </c>
      <c r="Q78" s="29"/>
      <c r="R78" s="208" t="s">
        <v>41</v>
      </c>
      <c r="S78" s="179"/>
      <c r="T78" s="180"/>
      <c r="U78" s="88">
        <v>5589</v>
      </c>
      <c r="V78" s="47">
        <f t="shared" si="30"/>
        <v>-5589</v>
      </c>
      <c r="W78" s="30">
        <v>3298</v>
      </c>
      <c r="X78" s="46">
        <f>$G79-$G78</f>
        <v>4</v>
      </c>
      <c r="Y78" s="88">
        <v>1056</v>
      </c>
      <c r="Z78" s="36">
        <f t="shared" si="31"/>
        <v>-1056</v>
      </c>
      <c r="AA78" s="96">
        <v>3687</v>
      </c>
      <c r="AB78" s="101">
        <f t="shared" si="35"/>
        <v>-3687</v>
      </c>
      <c r="AC78" s="93">
        <f>IF(AA78&lt;&gt;"",SUM(AC79,AB78),"")</f>
        <v>-3687</v>
      </c>
      <c r="AD78" s="88">
        <v>997</v>
      </c>
      <c r="AE78" s="76">
        <f t="shared" si="33"/>
        <v>-997</v>
      </c>
      <c r="AF78" s="143">
        <f>IF(AD78&lt;&gt;"",SUM(AE79,AE78),)</f>
        <v>-997</v>
      </c>
      <c r="AG78" s="5"/>
      <c r="AH78" s="95"/>
    </row>
    <row r="79" spans="2:34" ht="30" customHeight="1" thickBot="1" x14ac:dyDescent="0.3">
      <c r="B79" s="213" t="s">
        <v>32</v>
      </c>
      <c r="C79" s="214"/>
      <c r="D79" s="215"/>
      <c r="E79" s="157">
        <v>4654</v>
      </c>
      <c r="F79" s="158"/>
      <c r="G79" s="159">
        <v>3175</v>
      </c>
      <c r="H79" s="158"/>
      <c r="I79" s="157">
        <v>935</v>
      </c>
      <c r="J79" s="158"/>
      <c r="K79" s="160">
        <v>2790</v>
      </c>
      <c r="L79" s="161"/>
      <c r="M79" s="162"/>
      <c r="N79" s="157">
        <v>957</v>
      </c>
      <c r="O79" s="161"/>
      <c r="P79" s="145"/>
      <c r="Q79" s="29"/>
      <c r="R79" s="202" t="s">
        <v>11</v>
      </c>
      <c r="S79" s="203"/>
      <c r="T79" s="204"/>
      <c r="U79" s="148"/>
      <c r="V79" s="41"/>
      <c r="W79" s="153"/>
      <c r="X79" s="82"/>
      <c r="Y79" s="88"/>
      <c r="Z79" s="32"/>
      <c r="AA79" s="96"/>
      <c r="AB79" s="101"/>
      <c r="AC79" s="118"/>
      <c r="AD79" s="88"/>
      <c r="AE79" s="101"/>
      <c r="AF79" s="145"/>
      <c r="AG79" s="38"/>
    </row>
    <row r="80" spans="2:34" x14ac:dyDescent="0.25">
      <c r="O80" s="19"/>
      <c r="W80" s="109"/>
      <c r="Y80" s="109"/>
      <c r="Z80" s="110"/>
      <c r="AE80" s="95"/>
    </row>
    <row r="81" spans="15:31" x14ac:dyDescent="0.25">
      <c r="O81" s="19"/>
      <c r="W81" s="109"/>
      <c r="Y81" s="109"/>
      <c r="Z81" s="110"/>
      <c r="AE81" s="95"/>
    </row>
    <row r="82" spans="15:31" x14ac:dyDescent="0.25">
      <c r="W82" s="109"/>
      <c r="Y82" s="109"/>
      <c r="Z82" s="110"/>
      <c r="AE82" s="95"/>
    </row>
    <row r="83" spans="15:31" x14ac:dyDescent="0.25">
      <c r="W83" s="109"/>
      <c r="Y83" s="109"/>
      <c r="Z83" s="110"/>
      <c r="AE83" s="95"/>
    </row>
    <row r="84" spans="15:31" x14ac:dyDescent="0.25">
      <c r="W84" s="109"/>
      <c r="Y84" s="109"/>
      <c r="Z84" s="110"/>
      <c r="AE84" s="95"/>
    </row>
    <row r="85" spans="15:31" x14ac:dyDescent="0.25">
      <c r="W85" s="109"/>
      <c r="Y85" s="109"/>
      <c r="Z85" s="110"/>
      <c r="AE85" s="95"/>
    </row>
    <row r="86" spans="15:31" x14ac:dyDescent="0.25">
      <c r="W86" s="109"/>
      <c r="Y86" s="109"/>
      <c r="Z86" s="110"/>
      <c r="AE86" s="95"/>
    </row>
    <row r="87" spans="15:31" x14ac:dyDescent="0.25">
      <c r="W87" s="109"/>
      <c r="Y87" s="109"/>
      <c r="Z87" s="110"/>
      <c r="AE87" s="95"/>
    </row>
    <row r="88" spans="15:31" x14ac:dyDescent="0.25">
      <c r="W88" s="109"/>
      <c r="Y88" s="109"/>
      <c r="Z88" s="110"/>
      <c r="AE88" s="95"/>
    </row>
    <row r="89" spans="15:31" x14ac:dyDescent="0.25">
      <c r="Q89" s="5" t="s">
        <v>13</v>
      </c>
      <c r="W89" s="109"/>
      <c r="Y89" s="109"/>
      <c r="Z89" s="110"/>
      <c r="AE89" s="95"/>
    </row>
    <row r="90" spans="15:31" x14ac:dyDescent="0.25">
      <c r="W90" s="109"/>
      <c r="Y90" s="109"/>
      <c r="Z90" s="110"/>
      <c r="AE90" s="95"/>
    </row>
    <row r="91" spans="15:31" x14ac:dyDescent="0.25">
      <c r="W91" s="109"/>
      <c r="Y91" s="109"/>
      <c r="Z91" s="110"/>
      <c r="AE91" s="95"/>
    </row>
    <row r="92" spans="15:31" x14ac:dyDescent="0.25">
      <c r="W92" s="109"/>
      <c r="Y92" s="109"/>
      <c r="Z92" s="110"/>
      <c r="AE92" s="95"/>
    </row>
    <row r="93" spans="15:31" x14ac:dyDescent="0.25">
      <c r="W93" s="109"/>
      <c r="Y93" s="109"/>
      <c r="Z93" s="110"/>
      <c r="AE93" s="95"/>
    </row>
    <row r="94" spans="15:31" x14ac:dyDescent="0.25">
      <c r="W94" s="109"/>
      <c r="Y94" s="109"/>
      <c r="Z94" s="110"/>
      <c r="AE94" s="95"/>
    </row>
    <row r="95" spans="15:31" x14ac:dyDescent="0.25">
      <c r="W95" s="109"/>
      <c r="Y95" s="109"/>
      <c r="Z95" s="110"/>
      <c r="AE95" s="95"/>
    </row>
    <row r="96" spans="15:31" x14ac:dyDescent="0.25">
      <c r="W96" s="109"/>
      <c r="Y96" s="109"/>
      <c r="Z96" s="110"/>
      <c r="AE96" s="95"/>
    </row>
    <row r="97" spans="23:31" x14ac:dyDescent="0.25">
      <c r="W97" s="109"/>
      <c r="Y97" s="111"/>
      <c r="Z97" s="112"/>
      <c r="AE97" s="95"/>
    </row>
    <row r="98" spans="23:31" x14ac:dyDescent="0.25">
      <c r="W98" s="109"/>
      <c r="X98" s="110"/>
      <c r="AE98" s="95"/>
    </row>
    <row r="99" spans="23:31" x14ac:dyDescent="0.25">
      <c r="W99" s="109"/>
      <c r="X99" s="110"/>
      <c r="AE99" s="95"/>
    </row>
    <row r="100" spans="23:31" x14ac:dyDescent="0.25">
      <c r="W100" s="109"/>
      <c r="X100" s="110"/>
      <c r="AE100" s="95"/>
    </row>
    <row r="101" spans="23:31" x14ac:dyDescent="0.25">
      <c r="W101" s="109"/>
      <c r="X101" s="110"/>
    </row>
    <row r="102" spans="23:31" x14ac:dyDescent="0.25">
      <c r="W102" s="109"/>
      <c r="X102" s="110"/>
    </row>
    <row r="103" spans="23:31" x14ac:dyDescent="0.25">
      <c r="W103" s="111"/>
      <c r="X103" s="112"/>
    </row>
  </sheetData>
  <mergeCells count="51">
    <mergeCell ref="B2:P2"/>
    <mergeCell ref="N3:P3"/>
    <mergeCell ref="I3:J3"/>
    <mergeCell ref="G43:H43"/>
    <mergeCell ref="I43:J43"/>
    <mergeCell ref="K43:L43"/>
    <mergeCell ref="B3:B4"/>
    <mergeCell ref="D3:D4"/>
    <mergeCell ref="E43:F43"/>
    <mergeCell ref="B43:D43"/>
    <mergeCell ref="C3:C4"/>
    <mergeCell ref="B42:D42"/>
    <mergeCell ref="B79:D79"/>
    <mergeCell ref="R46:R47"/>
    <mergeCell ref="S46:S47"/>
    <mergeCell ref="T46:T47"/>
    <mergeCell ref="R78:T78"/>
    <mergeCell ref="W43:X43"/>
    <mergeCell ref="Y3:Z3"/>
    <mergeCell ref="R79:T79"/>
    <mergeCell ref="E3:F3"/>
    <mergeCell ref="G3:H3"/>
    <mergeCell ref="G42:H42"/>
    <mergeCell ref="R40:S40"/>
    <mergeCell ref="R35:S35"/>
    <mergeCell ref="K3:M3"/>
    <mergeCell ref="B45:P45"/>
    <mergeCell ref="N46:P46"/>
    <mergeCell ref="E46:F46"/>
    <mergeCell ref="G46:H46"/>
    <mergeCell ref="I46:J46"/>
    <mergeCell ref="K46:M46"/>
    <mergeCell ref="C23:D24"/>
    <mergeCell ref="M43:N43"/>
    <mergeCell ref="B41:D41"/>
    <mergeCell ref="AD3:AF3"/>
    <mergeCell ref="AA3:AC3"/>
    <mergeCell ref="AD43:AF43"/>
    <mergeCell ref="R2:AF2"/>
    <mergeCell ref="Y46:Z46"/>
    <mergeCell ref="R42:T42"/>
    <mergeCell ref="R43:T43"/>
    <mergeCell ref="R45:AF45"/>
    <mergeCell ref="U46:V46"/>
    <mergeCell ref="AA46:AC46"/>
    <mergeCell ref="AD46:AF46"/>
    <mergeCell ref="W46:X46"/>
    <mergeCell ref="W3:X3"/>
    <mergeCell ref="Y43:Z43"/>
    <mergeCell ref="U3:V3"/>
    <mergeCell ref="U43:V43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B00AF-8E09-473B-BC36-E24E6D27D96D}">
  <dimension ref="A2:AH39"/>
  <sheetViews>
    <sheetView topLeftCell="A21" workbookViewId="0">
      <selection activeCell="B41" sqref="B41"/>
    </sheetView>
  </sheetViews>
  <sheetFormatPr baseColWidth="10" defaultRowHeight="15.75" x14ac:dyDescent="0.25"/>
  <cols>
    <col min="2" max="2" width="4.5" customWidth="1"/>
    <col min="3" max="3" width="4.875" customWidth="1"/>
    <col min="4" max="4" width="6" customWidth="1"/>
    <col min="5" max="14" width="5.625" customWidth="1"/>
    <col min="15" max="15" width="4.25" customWidth="1"/>
    <col min="16" max="16" width="5.375" customWidth="1"/>
    <col min="17" max="17" width="3.5" customWidth="1"/>
    <col min="18" max="20" width="4.625" customWidth="1"/>
    <col min="21" max="32" width="5.625" customWidth="1"/>
  </cols>
  <sheetData>
    <row r="2" spans="1:32" ht="16.5" thickBot="1" x14ac:dyDescent="0.3"/>
    <row r="3" spans="1:32" ht="19.5" thickBot="1" x14ac:dyDescent="0.3">
      <c r="B3" s="195" t="s">
        <v>23</v>
      </c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5"/>
      <c r="Q3" s="97"/>
      <c r="R3" s="183" t="s">
        <v>25</v>
      </c>
      <c r="S3" s="184"/>
      <c r="T3" s="184"/>
      <c r="U3" s="184"/>
      <c r="V3" s="184"/>
      <c r="W3" s="184"/>
      <c r="X3" s="184"/>
      <c r="Y3" s="184"/>
      <c r="Z3" s="184"/>
      <c r="AA3" s="184"/>
      <c r="AB3" s="184"/>
      <c r="AC3" s="184"/>
      <c r="AD3" s="184"/>
      <c r="AE3" s="184"/>
      <c r="AF3" s="185"/>
    </row>
    <row r="4" spans="1:32" ht="16.5" thickBot="1" x14ac:dyDescent="0.3">
      <c r="A4" s="1"/>
      <c r="B4" s="62" t="s">
        <v>0</v>
      </c>
      <c r="C4" s="59" t="s">
        <v>1</v>
      </c>
      <c r="D4" s="59" t="s">
        <v>2</v>
      </c>
      <c r="E4" s="187" t="s">
        <v>5</v>
      </c>
      <c r="F4" s="187"/>
      <c r="G4" s="176" t="s">
        <v>9</v>
      </c>
      <c r="H4" s="177"/>
      <c r="I4" s="176" t="s">
        <v>6</v>
      </c>
      <c r="J4" s="177"/>
      <c r="K4" s="188" t="s">
        <v>3</v>
      </c>
      <c r="L4" s="189"/>
      <c r="M4" s="190"/>
      <c r="N4" s="191" t="s">
        <v>24</v>
      </c>
      <c r="O4" s="192"/>
      <c r="P4" s="192"/>
      <c r="Q4" s="147"/>
      <c r="R4" s="62" t="s">
        <v>0</v>
      </c>
      <c r="S4" s="59" t="s">
        <v>1</v>
      </c>
      <c r="T4" s="59" t="s">
        <v>2</v>
      </c>
      <c r="U4" s="187" t="s">
        <v>35</v>
      </c>
      <c r="V4" s="187"/>
      <c r="W4" s="176" t="s">
        <v>9</v>
      </c>
      <c r="X4" s="177"/>
      <c r="Y4" s="176" t="s">
        <v>6</v>
      </c>
      <c r="Z4" s="177"/>
      <c r="AA4" s="188" t="s">
        <v>33</v>
      </c>
      <c r="AB4" s="189"/>
      <c r="AC4" s="190"/>
      <c r="AD4" s="191" t="s">
        <v>34</v>
      </c>
      <c r="AE4" s="192"/>
      <c r="AF4" s="192"/>
    </row>
    <row r="5" spans="1:32" ht="16.5" thickBot="1" x14ac:dyDescent="0.3">
      <c r="A5" s="1"/>
      <c r="B5" s="59"/>
      <c r="C5" s="59"/>
      <c r="D5" s="59"/>
      <c r="E5" s="4" t="s">
        <v>12</v>
      </c>
      <c r="F5" s="60" t="s">
        <v>19</v>
      </c>
      <c r="G5" s="4" t="s">
        <v>12</v>
      </c>
      <c r="H5" s="54" t="s">
        <v>19</v>
      </c>
      <c r="I5" s="4" t="s">
        <v>12</v>
      </c>
      <c r="J5" s="4" t="s">
        <v>19</v>
      </c>
      <c r="K5" s="4" t="s">
        <v>12</v>
      </c>
      <c r="L5" s="4" t="s">
        <v>19</v>
      </c>
      <c r="M5" s="58" t="s">
        <v>20</v>
      </c>
      <c r="N5" s="86" t="s">
        <v>12</v>
      </c>
      <c r="O5" s="86" t="s">
        <v>19</v>
      </c>
      <c r="P5" s="49" t="s">
        <v>22</v>
      </c>
      <c r="Q5" s="146"/>
      <c r="R5" s="59"/>
      <c r="S5" s="59"/>
      <c r="T5" s="59"/>
      <c r="U5" s="4" t="s">
        <v>12</v>
      </c>
      <c r="V5" s="60" t="s">
        <v>19</v>
      </c>
      <c r="W5" s="4" t="s">
        <v>12</v>
      </c>
      <c r="X5" s="54" t="s">
        <v>19</v>
      </c>
      <c r="Y5" s="4" t="s">
        <v>12</v>
      </c>
      <c r="Z5" s="4" t="s">
        <v>19</v>
      </c>
      <c r="AA5" s="151" t="s">
        <v>12</v>
      </c>
      <c r="AB5" s="4" t="s">
        <v>19</v>
      </c>
      <c r="AC5" s="58" t="s">
        <v>20</v>
      </c>
      <c r="AD5" s="86" t="s">
        <v>12</v>
      </c>
      <c r="AE5" s="86" t="s">
        <v>19</v>
      </c>
      <c r="AF5" s="49" t="s">
        <v>22</v>
      </c>
    </row>
    <row r="6" spans="1:32" ht="16.5" thickBot="1" x14ac:dyDescent="0.3">
      <c r="A6" s="1"/>
      <c r="B6" s="34">
        <v>1</v>
      </c>
      <c r="C6" s="34" t="s">
        <v>10</v>
      </c>
      <c r="D6" s="45">
        <v>12</v>
      </c>
      <c r="E6" s="11">
        <v>4082</v>
      </c>
      <c r="F6" s="10">
        <f>E7-E6</f>
        <v>20</v>
      </c>
      <c r="G6" s="17">
        <v>2938</v>
      </c>
      <c r="H6" s="10">
        <f>G7-G6</f>
        <v>4</v>
      </c>
      <c r="I6" s="18">
        <v>822</v>
      </c>
      <c r="J6" s="7">
        <f>I7-I6</f>
        <v>4</v>
      </c>
      <c r="K6" s="89">
        <v>2328</v>
      </c>
      <c r="L6" s="91">
        <f>IF(K7&lt;&gt;0,K7-K6,0)</f>
        <v>19</v>
      </c>
      <c r="M6" s="92">
        <f>IF(K6&lt;&gt;"",SUM(M5,L6),"")</f>
        <v>19</v>
      </c>
      <c r="N6" s="80">
        <v>847</v>
      </c>
      <c r="O6" s="91">
        <f>IF(N7&lt;&gt;0,N7-N6,0)</f>
        <v>1</v>
      </c>
      <c r="P6" s="143">
        <f>IF(N6&lt;&gt;"",SUM(P5,O6),)</f>
        <v>1</v>
      </c>
      <c r="Q6" s="38"/>
      <c r="R6" s="34">
        <v>1</v>
      </c>
      <c r="S6" s="34" t="s">
        <v>7</v>
      </c>
      <c r="T6" s="45">
        <v>15</v>
      </c>
      <c r="U6" s="11">
        <v>4654</v>
      </c>
      <c r="V6" s="10">
        <f>U7-U6</f>
        <v>20</v>
      </c>
      <c r="W6" s="17">
        <v>3175</v>
      </c>
      <c r="X6" s="10">
        <f>W7-W6</f>
        <v>6</v>
      </c>
      <c r="Y6" s="18">
        <v>935</v>
      </c>
      <c r="Z6" s="7">
        <f>Y7-Y6</f>
        <v>3</v>
      </c>
      <c r="AA6" s="19">
        <v>2790</v>
      </c>
      <c r="AB6" s="91">
        <f>AA7-AA6</f>
        <v>18</v>
      </c>
      <c r="AC6" s="92">
        <f>IF(AA6&lt;&gt;"",SUM(AC5,AB6),"")</f>
        <v>18</v>
      </c>
      <c r="AD6" s="80">
        <v>957</v>
      </c>
      <c r="AE6" s="91">
        <f>AD7-AD6</f>
        <v>2</v>
      </c>
      <c r="AF6" s="143">
        <f>IF(AD6&lt;&gt;"",SUM(AF5,AE6),)</f>
        <v>2</v>
      </c>
    </row>
    <row r="7" spans="1:32" ht="16.5" thickBot="1" x14ac:dyDescent="0.3">
      <c r="A7" s="1"/>
      <c r="B7" s="35">
        <v>2</v>
      </c>
      <c r="C7" s="25" t="s">
        <v>10</v>
      </c>
      <c r="D7" s="25">
        <v>17</v>
      </c>
      <c r="E7" s="12">
        <v>4102</v>
      </c>
      <c r="F7" s="6">
        <f t="shared" ref="F7:F36" si="0">E8-E7</f>
        <v>15</v>
      </c>
      <c r="G7" s="16">
        <v>2942</v>
      </c>
      <c r="H7" s="9">
        <f t="shared" ref="H7:H36" si="1">G8-G7</f>
        <v>4</v>
      </c>
      <c r="I7" s="16">
        <v>826</v>
      </c>
      <c r="J7" s="6">
        <f t="shared" ref="J7:J36" si="2">I8-I7</f>
        <v>3</v>
      </c>
      <c r="K7" s="16">
        <v>2347</v>
      </c>
      <c r="L7" s="69">
        <f t="shared" ref="L7:L38" si="3">IF(K8&lt;&gt;0,K8-K7,0)</f>
        <v>14</v>
      </c>
      <c r="M7" s="66">
        <f t="shared" ref="M7:M36" si="4">IF(K7&lt;&gt;"",SUM(M6,L7),"")</f>
        <v>33</v>
      </c>
      <c r="N7" s="16">
        <v>848</v>
      </c>
      <c r="O7" s="69">
        <f t="shared" ref="O7:O36" si="5">IF(N8&lt;&gt;0,N8-N7,0)</f>
        <v>1</v>
      </c>
      <c r="P7" s="73">
        <f t="shared" ref="P7:P36" si="6">IF(N7&lt;&gt;"",SUM(P6,O7),)</f>
        <v>2</v>
      </c>
      <c r="Q7" s="38"/>
      <c r="R7" s="35">
        <v>2</v>
      </c>
      <c r="S7" s="25" t="s">
        <v>7</v>
      </c>
      <c r="T7" s="25">
        <v>12</v>
      </c>
      <c r="U7" s="12">
        <v>4674</v>
      </c>
      <c r="V7" s="9">
        <f t="shared" ref="V7:V35" si="7">U8-U7</f>
        <v>26</v>
      </c>
      <c r="W7" s="16">
        <v>3181</v>
      </c>
      <c r="X7" s="6">
        <f t="shared" ref="X7:X35" si="8">W8-W7</f>
        <v>7</v>
      </c>
      <c r="Y7" s="16">
        <v>938</v>
      </c>
      <c r="Z7" s="6">
        <f t="shared" ref="Z7:Z35" si="9">Y8-Y7</f>
        <v>3</v>
      </c>
      <c r="AA7" s="16">
        <v>2808</v>
      </c>
      <c r="AB7" s="91">
        <f>AA8-AA7</f>
        <v>22</v>
      </c>
      <c r="AC7" s="92">
        <f t="shared" ref="AC7:AC35" si="10">IF(AA7&lt;&gt;"",SUM(AC6,AB7),"")</f>
        <v>40</v>
      </c>
      <c r="AD7" s="16">
        <v>959</v>
      </c>
      <c r="AE7" s="91">
        <f t="shared" ref="AE7:AE38" si="11">AD8-AD7</f>
        <v>4</v>
      </c>
      <c r="AF7" s="143">
        <f t="shared" ref="AF7:AF36" si="12">IF(AD7&lt;&gt;"",SUM(AF6,AE7),)</f>
        <v>6</v>
      </c>
    </row>
    <row r="8" spans="1:32" ht="16.5" thickBot="1" x14ac:dyDescent="0.3">
      <c r="A8" s="1"/>
      <c r="B8" s="35">
        <v>3</v>
      </c>
      <c r="C8" s="25" t="s">
        <v>7</v>
      </c>
      <c r="D8" s="25">
        <v>9</v>
      </c>
      <c r="E8" s="13">
        <v>4117</v>
      </c>
      <c r="F8" s="6">
        <f t="shared" si="0"/>
        <v>23</v>
      </c>
      <c r="G8" s="12">
        <v>2946</v>
      </c>
      <c r="H8" s="9">
        <f t="shared" si="1"/>
        <v>8</v>
      </c>
      <c r="I8" s="16">
        <v>829</v>
      </c>
      <c r="J8" s="6">
        <f t="shared" si="2"/>
        <v>3</v>
      </c>
      <c r="K8" s="16">
        <v>2361</v>
      </c>
      <c r="L8" s="71">
        <f t="shared" si="3"/>
        <v>19</v>
      </c>
      <c r="M8" s="66">
        <f t="shared" si="4"/>
        <v>52</v>
      </c>
      <c r="N8" s="19">
        <v>849</v>
      </c>
      <c r="O8" s="72">
        <f t="shared" si="5"/>
        <v>4</v>
      </c>
      <c r="P8" s="128">
        <f t="shared" si="6"/>
        <v>6</v>
      </c>
      <c r="Q8" s="38"/>
      <c r="R8" s="35">
        <v>3</v>
      </c>
      <c r="S8" s="25" t="s">
        <v>7</v>
      </c>
      <c r="T8" s="25">
        <v>8</v>
      </c>
      <c r="U8" s="13">
        <v>4700</v>
      </c>
      <c r="V8" s="9">
        <f t="shared" si="7"/>
        <v>25</v>
      </c>
      <c r="W8" s="12">
        <v>3188</v>
      </c>
      <c r="X8" s="6">
        <f t="shared" si="8"/>
        <v>3</v>
      </c>
      <c r="Y8" s="16">
        <v>941</v>
      </c>
      <c r="Z8" s="8">
        <f t="shared" si="9"/>
        <v>4</v>
      </c>
      <c r="AA8" s="16">
        <v>2830</v>
      </c>
      <c r="AB8" s="91">
        <f t="shared" ref="AB8:AB38" si="13">AA9-AA8</f>
        <v>25</v>
      </c>
      <c r="AC8" s="92">
        <f t="shared" si="10"/>
        <v>65</v>
      </c>
      <c r="AD8" s="19">
        <v>963</v>
      </c>
      <c r="AE8" s="91">
        <f t="shared" si="11"/>
        <v>0</v>
      </c>
      <c r="AF8" s="143">
        <f t="shared" si="12"/>
        <v>6</v>
      </c>
    </row>
    <row r="9" spans="1:32" ht="16.5" thickBot="1" x14ac:dyDescent="0.3">
      <c r="A9" s="1"/>
      <c r="B9" s="29">
        <v>4</v>
      </c>
      <c r="C9" s="28" t="s">
        <v>8</v>
      </c>
      <c r="D9" s="28">
        <v>8</v>
      </c>
      <c r="E9" s="12">
        <v>4140</v>
      </c>
      <c r="F9" s="71">
        <f t="shared" si="0"/>
        <v>25</v>
      </c>
      <c r="G9" s="16">
        <v>2954</v>
      </c>
      <c r="H9" s="9">
        <f t="shared" si="1"/>
        <v>10</v>
      </c>
      <c r="I9" s="19">
        <v>832</v>
      </c>
      <c r="J9" s="8">
        <f t="shared" si="2"/>
        <v>4</v>
      </c>
      <c r="K9" s="19">
        <v>2380</v>
      </c>
      <c r="L9" s="69">
        <f t="shared" si="3"/>
        <v>19</v>
      </c>
      <c r="M9" s="66">
        <f t="shared" si="4"/>
        <v>71</v>
      </c>
      <c r="N9" s="61">
        <v>853</v>
      </c>
      <c r="O9" s="71">
        <f t="shared" si="5"/>
        <v>5</v>
      </c>
      <c r="P9" s="65">
        <f t="shared" si="6"/>
        <v>11</v>
      </c>
      <c r="Q9" s="38"/>
      <c r="R9" s="29">
        <v>4</v>
      </c>
      <c r="S9" s="28" t="s">
        <v>7</v>
      </c>
      <c r="T9" s="28">
        <v>9</v>
      </c>
      <c r="U9" s="12">
        <v>4725</v>
      </c>
      <c r="V9" s="9">
        <f t="shared" si="7"/>
        <v>25</v>
      </c>
      <c r="W9" s="16">
        <v>3191</v>
      </c>
      <c r="X9" s="71">
        <f t="shared" si="8"/>
        <v>3</v>
      </c>
      <c r="Y9" s="19">
        <v>945</v>
      </c>
      <c r="Z9" s="6">
        <f t="shared" si="9"/>
        <v>3</v>
      </c>
      <c r="AA9" s="19">
        <v>2855</v>
      </c>
      <c r="AB9" s="91">
        <f t="shared" si="13"/>
        <v>24</v>
      </c>
      <c r="AC9" s="92">
        <f t="shared" si="10"/>
        <v>89</v>
      </c>
      <c r="AD9" s="61">
        <v>963</v>
      </c>
      <c r="AE9" s="91">
        <f t="shared" si="11"/>
        <v>1</v>
      </c>
      <c r="AF9" s="143">
        <f t="shared" si="12"/>
        <v>7</v>
      </c>
    </row>
    <row r="10" spans="1:32" ht="16.5" thickBot="1" x14ac:dyDescent="0.3">
      <c r="A10" s="1"/>
      <c r="B10" s="23">
        <v>5</v>
      </c>
      <c r="C10" s="25" t="s">
        <v>8</v>
      </c>
      <c r="D10" s="25">
        <v>9</v>
      </c>
      <c r="E10" s="12">
        <v>4165</v>
      </c>
      <c r="F10" s="6">
        <f t="shared" si="0"/>
        <v>17</v>
      </c>
      <c r="G10" s="12">
        <v>2964</v>
      </c>
      <c r="H10" s="9">
        <f t="shared" si="1"/>
        <v>14</v>
      </c>
      <c r="I10" s="16">
        <v>836</v>
      </c>
      <c r="J10" s="6">
        <f t="shared" si="2"/>
        <v>3</v>
      </c>
      <c r="K10" s="61">
        <v>2399</v>
      </c>
      <c r="L10" s="71">
        <f t="shared" si="3"/>
        <v>9</v>
      </c>
      <c r="M10" s="66">
        <f t="shared" si="4"/>
        <v>80</v>
      </c>
      <c r="N10" s="16">
        <v>858</v>
      </c>
      <c r="O10" s="71">
        <f t="shared" si="5"/>
        <v>9</v>
      </c>
      <c r="P10" s="65">
        <f t="shared" si="6"/>
        <v>20</v>
      </c>
      <c r="Q10" s="38"/>
      <c r="R10" s="23">
        <v>5</v>
      </c>
      <c r="S10" s="25" t="s">
        <v>8</v>
      </c>
      <c r="T10" s="25">
        <v>8</v>
      </c>
      <c r="U10" s="12">
        <v>4750</v>
      </c>
      <c r="V10" s="6">
        <f t="shared" si="7"/>
        <v>34</v>
      </c>
      <c r="W10" s="12">
        <v>3194</v>
      </c>
      <c r="X10" s="6">
        <f t="shared" si="8"/>
        <v>11</v>
      </c>
      <c r="Y10" s="16">
        <v>948</v>
      </c>
      <c r="Z10" s="6">
        <f t="shared" si="9"/>
        <v>4</v>
      </c>
      <c r="AA10" s="61">
        <v>2879</v>
      </c>
      <c r="AB10" s="91">
        <f t="shared" si="13"/>
        <v>28</v>
      </c>
      <c r="AC10" s="92">
        <f t="shared" si="10"/>
        <v>117</v>
      </c>
      <c r="AD10" s="16">
        <v>964</v>
      </c>
      <c r="AE10" s="91">
        <f t="shared" si="11"/>
        <v>6</v>
      </c>
      <c r="AF10" s="143">
        <f t="shared" si="12"/>
        <v>13</v>
      </c>
    </row>
    <row r="11" spans="1:32" ht="16.5" thickBot="1" x14ac:dyDescent="0.3">
      <c r="A11" s="1"/>
      <c r="B11" s="29">
        <v>6</v>
      </c>
      <c r="C11" s="28" t="s">
        <v>8</v>
      </c>
      <c r="D11" s="28">
        <v>16</v>
      </c>
      <c r="E11" s="13">
        <v>4182</v>
      </c>
      <c r="F11" s="6">
        <f t="shared" si="0"/>
        <v>15</v>
      </c>
      <c r="G11" s="12">
        <v>2978</v>
      </c>
      <c r="H11" s="9">
        <f t="shared" si="1"/>
        <v>4</v>
      </c>
      <c r="I11" s="19">
        <v>839</v>
      </c>
      <c r="J11" s="6">
        <f t="shared" si="2"/>
        <v>4</v>
      </c>
      <c r="K11" s="12">
        <v>2408</v>
      </c>
      <c r="L11" s="69">
        <f t="shared" si="3"/>
        <v>14</v>
      </c>
      <c r="M11" s="66">
        <f t="shared" si="4"/>
        <v>94</v>
      </c>
      <c r="N11" s="16">
        <v>867</v>
      </c>
      <c r="O11" s="71">
        <f t="shared" si="5"/>
        <v>1</v>
      </c>
      <c r="P11" s="65">
        <f t="shared" si="6"/>
        <v>21</v>
      </c>
      <c r="Q11" s="38"/>
      <c r="R11" s="29">
        <v>6</v>
      </c>
      <c r="S11" s="28" t="s">
        <v>8</v>
      </c>
      <c r="T11" s="149">
        <v>3</v>
      </c>
      <c r="U11" s="150">
        <v>4784</v>
      </c>
      <c r="V11" s="6">
        <f t="shared" si="7"/>
        <v>31</v>
      </c>
      <c r="W11" s="12">
        <v>3205</v>
      </c>
      <c r="X11" s="6">
        <f t="shared" si="8"/>
        <v>5</v>
      </c>
      <c r="Y11" s="19">
        <v>952</v>
      </c>
      <c r="Z11" s="8">
        <f t="shared" si="9"/>
        <v>4</v>
      </c>
      <c r="AA11" s="12">
        <v>2907</v>
      </c>
      <c r="AB11" s="91">
        <f t="shared" si="13"/>
        <v>31</v>
      </c>
      <c r="AC11" s="92">
        <f t="shared" si="10"/>
        <v>148</v>
      </c>
      <c r="AD11" s="16">
        <v>970</v>
      </c>
      <c r="AE11" s="91">
        <f t="shared" si="11"/>
        <v>1</v>
      </c>
      <c r="AF11" s="143">
        <f t="shared" si="12"/>
        <v>14</v>
      </c>
    </row>
    <row r="12" spans="1:32" ht="16.5" thickBot="1" x14ac:dyDescent="0.3">
      <c r="B12" s="23">
        <v>7</v>
      </c>
      <c r="C12" s="25" t="s">
        <v>7</v>
      </c>
      <c r="D12" s="25">
        <v>14</v>
      </c>
      <c r="E12" s="12">
        <v>4197</v>
      </c>
      <c r="F12" s="6">
        <f t="shared" si="0"/>
        <v>16</v>
      </c>
      <c r="G12" s="12">
        <v>2982</v>
      </c>
      <c r="H12" s="9">
        <f t="shared" si="1"/>
        <v>12</v>
      </c>
      <c r="I12" s="16">
        <v>843</v>
      </c>
      <c r="J12" s="8">
        <f t="shared" si="2"/>
        <v>3</v>
      </c>
      <c r="K12" s="61">
        <v>2422</v>
      </c>
      <c r="L12" s="72">
        <f t="shared" si="3"/>
        <v>9</v>
      </c>
      <c r="M12" s="66">
        <f t="shared" si="4"/>
        <v>103</v>
      </c>
      <c r="N12" s="12">
        <v>868</v>
      </c>
      <c r="O12" s="71">
        <f t="shared" si="5"/>
        <v>6</v>
      </c>
      <c r="P12" s="65">
        <f t="shared" si="6"/>
        <v>27</v>
      </c>
      <c r="Q12" s="38"/>
      <c r="R12" s="23">
        <v>7</v>
      </c>
      <c r="S12" s="25" t="s">
        <v>8</v>
      </c>
      <c r="T12" s="25">
        <v>11</v>
      </c>
      <c r="U12" s="12">
        <v>4815</v>
      </c>
      <c r="V12" s="8">
        <f t="shared" si="7"/>
        <v>26</v>
      </c>
      <c r="W12" s="12">
        <v>3210</v>
      </c>
      <c r="X12" s="6">
        <f t="shared" si="8"/>
        <v>3</v>
      </c>
      <c r="Y12" s="16">
        <v>956</v>
      </c>
      <c r="Z12" s="72">
        <f t="shared" si="9"/>
        <v>4</v>
      </c>
      <c r="AA12" s="61">
        <v>2938</v>
      </c>
      <c r="AB12" s="91">
        <f t="shared" si="13"/>
        <v>25</v>
      </c>
      <c r="AC12" s="92">
        <f t="shared" si="10"/>
        <v>173</v>
      </c>
      <c r="AD12" s="12">
        <v>971</v>
      </c>
      <c r="AE12" s="91">
        <f t="shared" si="11"/>
        <v>1</v>
      </c>
      <c r="AF12" s="143">
        <f t="shared" si="12"/>
        <v>15</v>
      </c>
    </row>
    <row r="13" spans="1:32" ht="16.5" thickBot="1" x14ac:dyDescent="0.3">
      <c r="B13" s="29">
        <v>8</v>
      </c>
      <c r="C13" s="28" t="s">
        <v>8</v>
      </c>
      <c r="D13" s="28">
        <v>12</v>
      </c>
      <c r="E13" s="13">
        <v>4213</v>
      </c>
      <c r="F13" s="6">
        <f t="shared" si="0"/>
        <v>22</v>
      </c>
      <c r="G13" s="12">
        <v>2994</v>
      </c>
      <c r="H13" s="6">
        <f t="shared" si="1"/>
        <v>11</v>
      </c>
      <c r="I13" s="19">
        <v>846</v>
      </c>
      <c r="J13" s="9">
        <f t="shared" si="2"/>
        <v>4</v>
      </c>
      <c r="K13" s="12">
        <v>2431</v>
      </c>
      <c r="L13" s="72">
        <f t="shared" si="3"/>
        <v>16</v>
      </c>
      <c r="M13" s="93">
        <f t="shared" si="4"/>
        <v>119</v>
      </c>
      <c r="N13" s="14">
        <v>874</v>
      </c>
      <c r="O13" s="71">
        <f t="shared" si="5"/>
        <v>6</v>
      </c>
      <c r="P13" s="65">
        <f t="shared" si="6"/>
        <v>33</v>
      </c>
      <c r="Q13" s="38"/>
      <c r="R13" s="29">
        <v>8</v>
      </c>
      <c r="S13" s="28" t="s">
        <v>8</v>
      </c>
      <c r="T13" s="28">
        <v>6</v>
      </c>
      <c r="U13" s="13">
        <v>4841</v>
      </c>
      <c r="V13" s="9">
        <f t="shared" si="7"/>
        <v>25</v>
      </c>
      <c r="W13" s="12">
        <v>3213</v>
      </c>
      <c r="X13" s="6">
        <f t="shared" si="8"/>
        <v>7</v>
      </c>
      <c r="Y13" s="19">
        <v>960</v>
      </c>
      <c r="Z13" s="6">
        <f t="shared" si="9"/>
        <v>4</v>
      </c>
      <c r="AA13" s="12">
        <v>2963</v>
      </c>
      <c r="AB13" s="91">
        <f t="shared" si="13"/>
        <v>23</v>
      </c>
      <c r="AC13" s="92">
        <f t="shared" si="10"/>
        <v>196</v>
      </c>
      <c r="AD13" s="14">
        <v>972</v>
      </c>
      <c r="AE13" s="91">
        <f t="shared" si="11"/>
        <v>1</v>
      </c>
      <c r="AF13" s="143">
        <f t="shared" si="12"/>
        <v>16</v>
      </c>
    </row>
    <row r="14" spans="1:32" ht="16.5" thickBot="1" x14ac:dyDescent="0.3">
      <c r="B14" s="23">
        <v>9</v>
      </c>
      <c r="C14" s="25" t="s">
        <v>8</v>
      </c>
      <c r="D14" s="25">
        <v>9</v>
      </c>
      <c r="E14" s="12">
        <v>4235</v>
      </c>
      <c r="F14" s="6">
        <f t="shared" si="0"/>
        <v>20</v>
      </c>
      <c r="G14" s="16">
        <v>3005</v>
      </c>
      <c r="H14" s="6">
        <f t="shared" si="1"/>
        <v>14</v>
      </c>
      <c r="I14" s="16">
        <v>850</v>
      </c>
      <c r="J14" s="9">
        <f t="shared" si="2"/>
        <v>4</v>
      </c>
      <c r="K14" s="12">
        <v>2447</v>
      </c>
      <c r="L14" s="71">
        <f t="shared" si="3"/>
        <v>13</v>
      </c>
      <c r="M14" s="66">
        <f t="shared" si="4"/>
        <v>132</v>
      </c>
      <c r="N14" s="12">
        <v>880</v>
      </c>
      <c r="O14" s="71">
        <f t="shared" si="5"/>
        <v>8</v>
      </c>
      <c r="P14" s="65">
        <f t="shared" si="6"/>
        <v>41</v>
      </c>
      <c r="Q14" s="38"/>
      <c r="R14" s="23">
        <v>9</v>
      </c>
      <c r="S14" s="25" t="s">
        <v>10</v>
      </c>
      <c r="T14" s="25">
        <v>12</v>
      </c>
      <c r="U14" s="12">
        <v>4866</v>
      </c>
      <c r="V14" s="9">
        <f t="shared" si="7"/>
        <v>22</v>
      </c>
      <c r="W14" s="16">
        <v>3220</v>
      </c>
      <c r="X14" s="6">
        <f t="shared" si="8"/>
        <v>1</v>
      </c>
      <c r="Y14" s="16">
        <v>964</v>
      </c>
      <c r="Z14" s="6">
        <f t="shared" si="9"/>
        <v>4</v>
      </c>
      <c r="AA14" s="12">
        <v>2986</v>
      </c>
      <c r="AB14" s="91">
        <f t="shared" si="13"/>
        <v>22</v>
      </c>
      <c r="AC14" s="92">
        <f t="shared" si="10"/>
        <v>218</v>
      </c>
      <c r="AD14" s="12">
        <v>973</v>
      </c>
      <c r="AE14" s="91">
        <f t="shared" si="11"/>
        <v>0</v>
      </c>
      <c r="AF14" s="143">
        <f t="shared" si="12"/>
        <v>16</v>
      </c>
    </row>
    <row r="15" spans="1:32" ht="16.5" thickBot="1" x14ac:dyDescent="0.3">
      <c r="B15" s="29">
        <v>10</v>
      </c>
      <c r="C15" s="28" t="s">
        <v>8</v>
      </c>
      <c r="D15" s="28">
        <v>9</v>
      </c>
      <c r="E15" s="13">
        <v>4255</v>
      </c>
      <c r="F15" s="6">
        <f t="shared" si="0"/>
        <v>18</v>
      </c>
      <c r="G15" s="16">
        <v>3019</v>
      </c>
      <c r="H15" s="8">
        <f t="shared" si="1"/>
        <v>14</v>
      </c>
      <c r="I15" s="16">
        <v>854</v>
      </c>
      <c r="J15" s="6">
        <f t="shared" si="2"/>
        <v>3</v>
      </c>
      <c r="K15" s="12">
        <v>2460</v>
      </c>
      <c r="L15" s="69">
        <f t="shared" si="3"/>
        <v>12</v>
      </c>
      <c r="M15" s="66">
        <f t="shared" si="4"/>
        <v>144</v>
      </c>
      <c r="N15" s="12">
        <v>888</v>
      </c>
      <c r="O15" s="71">
        <f t="shared" si="5"/>
        <v>5</v>
      </c>
      <c r="P15" s="65">
        <f t="shared" si="6"/>
        <v>46</v>
      </c>
      <c r="Q15" s="38"/>
      <c r="R15" s="29">
        <v>10</v>
      </c>
      <c r="S15" s="28" t="s">
        <v>8</v>
      </c>
      <c r="T15" s="28">
        <v>7</v>
      </c>
      <c r="U15" s="13">
        <v>4888</v>
      </c>
      <c r="V15" s="6">
        <f t="shared" si="7"/>
        <v>29</v>
      </c>
      <c r="W15" s="16">
        <v>3221</v>
      </c>
      <c r="X15" s="6">
        <f t="shared" si="8"/>
        <v>9</v>
      </c>
      <c r="Y15" s="16">
        <v>968</v>
      </c>
      <c r="Z15" s="6">
        <f t="shared" si="9"/>
        <v>4</v>
      </c>
      <c r="AA15" s="12">
        <v>3008</v>
      </c>
      <c r="AB15" s="91">
        <f t="shared" si="13"/>
        <v>25</v>
      </c>
      <c r="AC15" s="92">
        <f t="shared" si="10"/>
        <v>243</v>
      </c>
      <c r="AD15" s="12">
        <v>973</v>
      </c>
      <c r="AE15" s="91">
        <f t="shared" si="11"/>
        <v>4</v>
      </c>
      <c r="AF15" s="143">
        <f t="shared" si="12"/>
        <v>20</v>
      </c>
    </row>
    <row r="16" spans="1:32" ht="16.5" thickBot="1" x14ac:dyDescent="0.3">
      <c r="B16" s="23">
        <v>11</v>
      </c>
      <c r="C16" s="25" t="s">
        <v>30</v>
      </c>
      <c r="D16" s="25">
        <v>14</v>
      </c>
      <c r="E16" s="12">
        <v>4273</v>
      </c>
      <c r="F16" s="8">
        <f t="shared" si="0"/>
        <v>20</v>
      </c>
      <c r="G16" s="16">
        <v>3033</v>
      </c>
      <c r="H16" s="9">
        <f t="shared" si="1"/>
        <v>6</v>
      </c>
      <c r="I16" s="16">
        <v>857</v>
      </c>
      <c r="J16" s="8">
        <f t="shared" si="2"/>
        <v>5</v>
      </c>
      <c r="K16" s="19">
        <v>2472</v>
      </c>
      <c r="L16" s="71">
        <f t="shared" si="3"/>
        <v>19</v>
      </c>
      <c r="M16" s="66">
        <f t="shared" si="4"/>
        <v>163</v>
      </c>
      <c r="N16" s="12">
        <v>893</v>
      </c>
      <c r="O16" s="71">
        <f t="shared" si="5"/>
        <v>2</v>
      </c>
      <c r="P16" s="65">
        <f t="shared" si="6"/>
        <v>48</v>
      </c>
      <c r="Q16" s="38"/>
      <c r="R16" s="23">
        <v>11</v>
      </c>
      <c r="S16" s="25" t="s">
        <v>30</v>
      </c>
      <c r="T16" s="25">
        <v>7</v>
      </c>
      <c r="U16" s="12">
        <v>4917</v>
      </c>
      <c r="V16" s="8">
        <f t="shared" si="7"/>
        <v>33</v>
      </c>
      <c r="W16" s="16">
        <v>3230</v>
      </c>
      <c r="X16" s="6">
        <f t="shared" si="8"/>
        <v>2</v>
      </c>
      <c r="Y16" s="16">
        <v>972</v>
      </c>
      <c r="Z16" s="8">
        <f t="shared" si="9"/>
        <v>3</v>
      </c>
      <c r="AA16" s="19">
        <v>3033</v>
      </c>
      <c r="AB16" s="91">
        <f t="shared" si="13"/>
        <v>33</v>
      </c>
      <c r="AC16" s="92">
        <f t="shared" si="10"/>
        <v>276</v>
      </c>
      <c r="AD16" s="12">
        <v>977</v>
      </c>
      <c r="AE16" s="91">
        <f t="shared" si="11"/>
        <v>0</v>
      </c>
      <c r="AF16" s="143">
        <f t="shared" si="12"/>
        <v>20</v>
      </c>
    </row>
    <row r="17" spans="2:34" ht="16.5" thickBot="1" x14ac:dyDescent="0.3">
      <c r="B17" s="26">
        <v>12</v>
      </c>
      <c r="C17" s="28" t="s">
        <v>30</v>
      </c>
      <c r="D17" s="28">
        <v>12</v>
      </c>
      <c r="E17" s="13">
        <v>4293</v>
      </c>
      <c r="F17" s="6">
        <f t="shared" si="0"/>
        <v>22</v>
      </c>
      <c r="G17" s="16">
        <v>3039</v>
      </c>
      <c r="H17" s="9">
        <f t="shared" si="1"/>
        <v>9</v>
      </c>
      <c r="I17" s="19">
        <v>862</v>
      </c>
      <c r="J17" s="9">
        <f t="shared" si="2"/>
        <v>4</v>
      </c>
      <c r="K17" s="12">
        <v>2491</v>
      </c>
      <c r="L17" s="69">
        <f t="shared" si="3"/>
        <v>16</v>
      </c>
      <c r="M17" s="66">
        <f t="shared" si="4"/>
        <v>179</v>
      </c>
      <c r="N17" s="12">
        <v>895</v>
      </c>
      <c r="O17" s="71">
        <f t="shared" si="5"/>
        <v>5</v>
      </c>
      <c r="P17" s="65">
        <f t="shared" si="6"/>
        <v>53</v>
      </c>
      <c r="Q17" s="38"/>
      <c r="R17" s="26">
        <v>12</v>
      </c>
      <c r="S17" s="28" t="s">
        <v>10</v>
      </c>
      <c r="T17" s="28">
        <v>7</v>
      </c>
      <c r="U17" s="13">
        <v>4950</v>
      </c>
      <c r="V17" s="6">
        <f t="shared" si="7"/>
        <v>35</v>
      </c>
      <c r="W17" s="16">
        <v>3232</v>
      </c>
      <c r="X17" s="6">
        <f t="shared" si="8"/>
        <v>1</v>
      </c>
      <c r="Y17" s="19">
        <v>975</v>
      </c>
      <c r="Z17" s="6">
        <f t="shared" si="9"/>
        <v>5</v>
      </c>
      <c r="AA17" s="12">
        <v>3066</v>
      </c>
      <c r="AB17" s="91">
        <f t="shared" si="13"/>
        <v>35</v>
      </c>
      <c r="AC17" s="92">
        <f t="shared" si="10"/>
        <v>311</v>
      </c>
      <c r="AD17" s="12">
        <v>977</v>
      </c>
      <c r="AE17" s="91">
        <f t="shared" si="11"/>
        <v>0</v>
      </c>
      <c r="AF17" s="143">
        <f t="shared" si="12"/>
        <v>20</v>
      </c>
    </row>
    <row r="18" spans="2:34" ht="16.5" thickBot="1" x14ac:dyDescent="0.3">
      <c r="B18" s="23">
        <v>13</v>
      </c>
      <c r="C18" s="25" t="s">
        <v>30</v>
      </c>
      <c r="D18" s="25">
        <v>13</v>
      </c>
      <c r="E18" s="12">
        <v>4315</v>
      </c>
      <c r="F18" s="6">
        <f t="shared" si="0"/>
        <v>18</v>
      </c>
      <c r="G18" s="16">
        <v>3048</v>
      </c>
      <c r="H18" s="9">
        <f t="shared" si="1"/>
        <v>4</v>
      </c>
      <c r="I18" s="16">
        <v>866</v>
      </c>
      <c r="J18" s="9">
        <f t="shared" si="2"/>
        <v>4</v>
      </c>
      <c r="K18" s="12">
        <v>2507</v>
      </c>
      <c r="L18" s="72">
        <f t="shared" si="3"/>
        <v>17</v>
      </c>
      <c r="M18" s="66">
        <f t="shared" si="4"/>
        <v>196</v>
      </c>
      <c r="N18" s="14">
        <v>900</v>
      </c>
      <c r="O18" s="71">
        <f t="shared" si="5"/>
        <v>2</v>
      </c>
      <c r="P18" s="65">
        <f t="shared" si="6"/>
        <v>55</v>
      </c>
      <c r="Q18" s="38"/>
      <c r="R18" s="23">
        <v>13</v>
      </c>
      <c r="S18" s="25" t="s">
        <v>30</v>
      </c>
      <c r="T18" s="25">
        <v>7</v>
      </c>
      <c r="U18" s="12">
        <v>4985</v>
      </c>
      <c r="V18" s="6">
        <f t="shared" si="7"/>
        <v>33</v>
      </c>
      <c r="W18" s="16">
        <v>3233</v>
      </c>
      <c r="X18" s="6">
        <f t="shared" si="8"/>
        <v>1</v>
      </c>
      <c r="Y18" s="16">
        <v>980</v>
      </c>
      <c r="Z18" s="8">
        <f t="shared" si="9"/>
        <v>3</v>
      </c>
      <c r="AA18" s="12">
        <v>3101</v>
      </c>
      <c r="AB18" s="91">
        <f t="shared" si="13"/>
        <v>33</v>
      </c>
      <c r="AC18" s="92">
        <f t="shared" si="10"/>
        <v>344</v>
      </c>
      <c r="AD18" s="14">
        <v>977</v>
      </c>
      <c r="AE18" s="91">
        <f t="shared" si="11"/>
        <v>0</v>
      </c>
      <c r="AF18" s="143">
        <f t="shared" si="12"/>
        <v>20</v>
      </c>
    </row>
    <row r="19" spans="2:34" ht="16.5" thickBot="1" x14ac:dyDescent="0.3">
      <c r="B19" s="29">
        <v>14</v>
      </c>
      <c r="C19" s="28" t="s">
        <v>10</v>
      </c>
      <c r="D19" s="28">
        <v>145</v>
      </c>
      <c r="E19" s="13">
        <v>4333</v>
      </c>
      <c r="F19" s="6">
        <f t="shared" si="0"/>
        <v>15</v>
      </c>
      <c r="G19" s="17">
        <v>3052</v>
      </c>
      <c r="H19" s="6">
        <f t="shared" si="1"/>
        <v>2</v>
      </c>
      <c r="I19" s="19">
        <v>870</v>
      </c>
      <c r="J19" s="9">
        <f t="shared" si="2"/>
        <v>3</v>
      </c>
      <c r="K19" s="15">
        <v>2524</v>
      </c>
      <c r="L19" s="72">
        <f t="shared" si="3"/>
        <v>15</v>
      </c>
      <c r="M19" s="66">
        <f t="shared" si="4"/>
        <v>211</v>
      </c>
      <c r="N19" s="12">
        <v>902</v>
      </c>
      <c r="O19" s="71">
        <f t="shared" si="5"/>
        <v>0</v>
      </c>
      <c r="P19" s="65">
        <f t="shared" si="6"/>
        <v>55</v>
      </c>
      <c r="Q19" s="38"/>
      <c r="R19" s="29">
        <v>14</v>
      </c>
      <c r="S19" s="28" t="s">
        <v>30</v>
      </c>
      <c r="T19" s="28">
        <v>7</v>
      </c>
      <c r="U19" s="13">
        <v>5018</v>
      </c>
      <c r="V19" s="6">
        <f t="shared" si="7"/>
        <v>33</v>
      </c>
      <c r="W19" s="17">
        <v>3234</v>
      </c>
      <c r="X19" s="6">
        <f t="shared" si="8"/>
        <v>2</v>
      </c>
      <c r="Y19" s="19">
        <v>983</v>
      </c>
      <c r="Z19" s="9">
        <f t="shared" si="9"/>
        <v>5</v>
      </c>
      <c r="AA19" s="15">
        <v>3134</v>
      </c>
      <c r="AB19" s="91">
        <f t="shared" si="13"/>
        <v>34</v>
      </c>
      <c r="AC19" s="92">
        <f t="shared" si="10"/>
        <v>378</v>
      </c>
      <c r="AD19" s="12">
        <v>977</v>
      </c>
      <c r="AE19" s="91">
        <f t="shared" si="11"/>
        <v>0</v>
      </c>
      <c r="AF19" s="143">
        <f t="shared" si="12"/>
        <v>20</v>
      </c>
    </row>
    <row r="20" spans="2:34" ht="16.5" thickBot="1" x14ac:dyDescent="0.3">
      <c r="B20" s="23">
        <v>15</v>
      </c>
      <c r="C20" s="25" t="s">
        <v>10</v>
      </c>
      <c r="D20" s="25">
        <v>16</v>
      </c>
      <c r="E20" s="12">
        <v>4348</v>
      </c>
      <c r="F20" s="6">
        <f t="shared" si="0"/>
        <v>14</v>
      </c>
      <c r="G20" s="16">
        <v>3054</v>
      </c>
      <c r="H20" s="6">
        <f t="shared" si="1"/>
        <v>3</v>
      </c>
      <c r="I20" s="12">
        <v>873</v>
      </c>
      <c r="J20" s="6">
        <f t="shared" si="2"/>
        <v>4</v>
      </c>
      <c r="K20" s="12">
        <v>2539</v>
      </c>
      <c r="L20" s="72">
        <f t="shared" si="3"/>
        <v>14</v>
      </c>
      <c r="M20" s="66">
        <f t="shared" si="4"/>
        <v>225</v>
      </c>
      <c r="N20" s="12">
        <v>902</v>
      </c>
      <c r="O20" s="71">
        <f t="shared" si="5"/>
        <v>0</v>
      </c>
      <c r="P20" s="65">
        <f t="shared" si="6"/>
        <v>55</v>
      </c>
      <c r="Q20" s="38"/>
      <c r="R20" s="23">
        <v>15</v>
      </c>
      <c r="S20" s="25" t="s">
        <v>30</v>
      </c>
      <c r="T20" s="25">
        <v>11</v>
      </c>
      <c r="U20" s="12">
        <v>5051</v>
      </c>
      <c r="V20" s="6">
        <f t="shared" si="7"/>
        <v>30</v>
      </c>
      <c r="W20" s="16">
        <v>3236</v>
      </c>
      <c r="X20" s="6">
        <f t="shared" si="8"/>
        <v>2</v>
      </c>
      <c r="Y20" s="152">
        <v>988</v>
      </c>
      <c r="Z20" s="6">
        <f t="shared" si="9"/>
        <v>5</v>
      </c>
      <c r="AA20" s="12">
        <v>3168</v>
      </c>
      <c r="AB20" s="91">
        <f t="shared" si="13"/>
        <v>29</v>
      </c>
      <c r="AC20" s="92">
        <f t="shared" si="10"/>
        <v>407</v>
      </c>
      <c r="AD20" s="12">
        <v>977</v>
      </c>
      <c r="AE20" s="91">
        <f t="shared" si="11"/>
        <v>1</v>
      </c>
      <c r="AF20" s="143">
        <f t="shared" si="12"/>
        <v>21</v>
      </c>
    </row>
    <row r="21" spans="2:34" ht="16.5" thickBot="1" x14ac:dyDescent="0.3">
      <c r="B21" s="29">
        <v>16</v>
      </c>
      <c r="C21" s="28" t="s">
        <v>30</v>
      </c>
      <c r="D21" s="28">
        <v>15</v>
      </c>
      <c r="E21" s="13">
        <v>4362</v>
      </c>
      <c r="F21" s="6">
        <f t="shared" si="0"/>
        <v>16</v>
      </c>
      <c r="G21" s="16">
        <v>3057</v>
      </c>
      <c r="H21" s="6">
        <f t="shared" si="1"/>
        <v>5</v>
      </c>
      <c r="I21" s="13">
        <v>877</v>
      </c>
      <c r="J21" s="8">
        <f t="shared" si="2"/>
        <v>3</v>
      </c>
      <c r="K21" s="13">
        <v>2553</v>
      </c>
      <c r="L21" s="72">
        <f t="shared" si="3"/>
        <v>14</v>
      </c>
      <c r="M21" s="66">
        <f t="shared" si="4"/>
        <v>239</v>
      </c>
      <c r="N21" s="12">
        <v>902</v>
      </c>
      <c r="O21" s="71">
        <f t="shared" si="5"/>
        <v>1</v>
      </c>
      <c r="P21" s="65">
        <f t="shared" si="6"/>
        <v>56</v>
      </c>
      <c r="Q21" s="38"/>
      <c r="R21" s="29">
        <v>16</v>
      </c>
      <c r="S21" s="28" t="s">
        <v>8</v>
      </c>
      <c r="T21" s="28">
        <v>11</v>
      </c>
      <c r="U21" s="13">
        <v>5081</v>
      </c>
      <c r="V21" s="6">
        <f t="shared" si="7"/>
        <v>29</v>
      </c>
      <c r="W21" s="16">
        <v>3238</v>
      </c>
      <c r="X21" s="6">
        <f t="shared" si="8"/>
        <v>8</v>
      </c>
      <c r="Y21" s="12">
        <v>993</v>
      </c>
      <c r="Z21" s="6">
        <f t="shared" si="9"/>
        <v>5</v>
      </c>
      <c r="AA21" s="13">
        <v>3197</v>
      </c>
      <c r="AB21" s="91">
        <f t="shared" si="13"/>
        <v>25</v>
      </c>
      <c r="AC21" s="92">
        <f t="shared" si="10"/>
        <v>432</v>
      </c>
      <c r="AD21" s="12">
        <v>978</v>
      </c>
      <c r="AE21" s="91">
        <f t="shared" si="11"/>
        <v>4</v>
      </c>
      <c r="AF21" s="143">
        <f t="shared" si="12"/>
        <v>25</v>
      </c>
    </row>
    <row r="22" spans="2:34" ht="16.5" thickBot="1" x14ac:dyDescent="0.3">
      <c r="B22" s="23">
        <v>17</v>
      </c>
      <c r="C22" s="25" t="s">
        <v>8</v>
      </c>
      <c r="D22" s="25">
        <v>10</v>
      </c>
      <c r="E22" s="12">
        <v>4378</v>
      </c>
      <c r="F22" s="6">
        <f t="shared" si="0"/>
        <v>17</v>
      </c>
      <c r="G22" s="12">
        <v>3062</v>
      </c>
      <c r="H22" s="6">
        <f t="shared" si="1"/>
        <v>12</v>
      </c>
      <c r="I22" s="12">
        <v>880</v>
      </c>
      <c r="J22" s="9">
        <f t="shared" si="2"/>
        <v>5</v>
      </c>
      <c r="K22" s="15">
        <v>2567</v>
      </c>
      <c r="L22" s="72">
        <f t="shared" si="3"/>
        <v>11</v>
      </c>
      <c r="M22" s="66">
        <f t="shared" si="4"/>
        <v>250</v>
      </c>
      <c r="N22" s="12">
        <v>903</v>
      </c>
      <c r="O22" s="71">
        <f t="shared" si="5"/>
        <v>7</v>
      </c>
      <c r="P22" s="65">
        <f t="shared" si="6"/>
        <v>63</v>
      </c>
      <c r="Q22" s="38"/>
      <c r="R22" s="23">
        <v>17</v>
      </c>
      <c r="S22" s="25" t="s">
        <v>7</v>
      </c>
      <c r="T22" s="25">
        <v>11</v>
      </c>
      <c r="U22" s="12">
        <v>5110</v>
      </c>
      <c r="V22" s="8">
        <f t="shared" si="7"/>
        <v>21</v>
      </c>
      <c r="W22" s="12">
        <v>3246</v>
      </c>
      <c r="X22" s="6">
        <f t="shared" si="8"/>
        <v>4</v>
      </c>
      <c r="Y22" s="12">
        <v>998</v>
      </c>
      <c r="Z22" s="6">
        <f t="shared" si="9"/>
        <v>3</v>
      </c>
      <c r="AA22" s="15">
        <v>3222</v>
      </c>
      <c r="AB22" s="91">
        <f t="shared" si="13"/>
        <v>20</v>
      </c>
      <c r="AC22" s="92">
        <f t="shared" si="10"/>
        <v>452</v>
      </c>
      <c r="AD22" s="12">
        <v>982</v>
      </c>
      <c r="AE22" s="91">
        <f t="shared" si="11"/>
        <v>2</v>
      </c>
      <c r="AF22" s="143">
        <f t="shared" si="12"/>
        <v>27</v>
      </c>
    </row>
    <row r="23" spans="2:34" ht="16.5" thickBot="1" x14ac:dyDescent="0.3">
      <c r="B23" s="29">
        <v>18</v>
      </c>
      <c r="C23" s="28" t="s">
        <v>31</v>
      </c>
      <c r="D23" s="28">
        <v>15</v>
      </c>
      <c r="E23" s="13">
        <v>4395</v>
      </c>
      <c r="F23" s="6">
        <f t="shared" si="0"/>
        <v>15</v>
      </c>
      <c r="G23" s="12">
        <v>3074</v>
      </c>
      <c r="H23" s="6">
        <f t="shared" si="1"/>
        <v>10</v>
      </c>
      <c r="I23" s="13">
        <v>885</v>
      </c>
      <c r="J23" s="6">
        <f t="shared" si="2"/>
        <v>2</v>
      </c>
      <c r="K23" s="12">
        <v>2578</v>
      </c>
      <c r="L23" s="71">
        <f t="shared" si="3"/>
        <v>3</v>
      </c>
      <c r="M23" s="66">
        <f t="shared" si="4"/>
        <v>253</v>
      </c>
      <c r="N23" s="12">
        <v>910</v>
      </c>
      <c r="O23" s="71">
        <f t="shared" si="5"/>
        <v>6</v>
      </c>
      <c r="P23" s="65">
        <f t="shared" si="6"/>
        <v>69</v>
      </c>
      <c r="Q23" s="38"/>
      <c r="R23" s="29">
        <v>18</v>
      </c>
      <c r="S23" s="28" t="s">
        <v>7</v>
      </c>
      <c r="T23" s="28">
        <v>10</v>
      </c>
      <c r="U23" s="13">
        <v>5131</v>
      </c>
      <c r="V23" s="6">
        <f t="shared" si="7"/>
        <v>30</v>
      </c>
      <c r="W23" s="12">
        <v>3250</v>
      </c>
      <c r="X23" s="6">
        <f t="shared" si="8"/>
        <v>5</v>
      </c>
      <c r="Y23" s="13">
        <v>1001</v>
      </c>
      <c r="Z23" s="6">
        <f t="shared" si="9"/>
        <v>3</v>
      </c>
      <c r="AA23" s="12">
        <v>3242</v>
      </c>
      <c r="AB23" s="91">
        <f t="shared" si="13"/>
        <v>27</v>
      </c>
      <c r="AC23" s="92">
        <f t="shared" si="10"/>
        <v>479</v>
      </c>
      <c r="AD23" s="12">
        <v>984</v>
      </c>
      <c r="AE23" s="91">
        <f t="shared" si="11"/>
        <v>2</v>
      </c>
      <c r="AF23" s="143">
        <f t="shared" si="12"/>
        <v>29</v>
      </c>
    </row>
    <row r="24" spans="2:34" ht="16.5" thickBot="1" x14ac:dyDescent="0.3">
      <c r="B24" s="23">
        <v>19</v>
      </c>
      <c r="C24" s="25" t="s">
        <v>10</v>
      </c>
      <c r="D24" s="25">
        <v>15</v>
      </c>
      <c r="E24" s="12">
        <v>4410</v>
      </c>
      <c r="F24" s="6">
        <f t="shared" si="0"/>
        <v>17</v>
      </c>
      <c r="G24" s="12">
        <v>3084</v>
      </c>
      <c r="H24" s="6">
        <f t="shared" si="1"/>
        <v>2</v>
      </c>
      <c r="I24" s="12">
        <v>887</v>
      </c>
      <c r="J24" s="6">
        <f t="shared" si="2"/>
        <v>4</v>
      </c>
      <c r="K24" s="15">
        <v>2581</v>
      </c>
      <c r="L24" s="71">
        <f t="shared" si="3"/>
        <v>23</v>
      </c>
      <c r="M24" s="66">
        <f t="shared" si="4"/>
        <v>276</v>
      </c>
      <c r="N24" s="12">
        <v>916</v>
      </c>
      <c r="O24" s="71">
        <f t="shared" si="5"/>
        <v>0</v>
      </c>
      <c r="P24" s="65">
        <f t="shared" si="6"/>
        <v>69</v>
      </c>
      <c r="Q24" s="38"/>
      <c r="R24" s="23">
        <v>19</v>
      </c>
      <c r="S24" s="25" t="s">
        <v>30</v>
      </c>
      <c r="T24" s="25">
        <v>9</v>
      </c>
      <c r="U24" s="12">
        <v>5161</v>
      </c>
      <c r="V24" s="8">
        <f t="shared" si="7"/>
        <v>32</v>
      </c>
      <c r="W24" s="12">
        <v>3255</v>
      </c>
      <c r="X24" s="6">
        <f t="shared" si="8"/>
        <v>4</v>
      </c>
      <c r="Y24" s="12">
        <v>1004</v>
      </c>
      <c r="Z24" s="6">
        <f t="shared" si="9"/>
        <v>4</v>
      </c>
      <c r="AA24" s="15">
        <v>3269</v>
      </c>
      <c r="AB24" s="91">
        <f t="shared" si="13"/>
        <v>32</v>
      </c>
      <c r="AC24" s="92">
        <f t="shared" si="10"/>
        <v>511</v>
      </c>
      <c r="AD24" s="12">
        <v>986</v>
      </c>
      <c r="AE24" s="91">
        <f t="shared" si="11"/>
        <v>1</v>
      </c>
      <c r="AF24" s="143">
        <f t="shared" si="12"/>
        <v>30</v>
      </c>
    </row>
    <row r="25" spans="2:34" ht="16.5" thickBot="1" x14ac:dyDescent="0.3">
      <c r="B25" s="29">
        <v>20</v>
      </c>
      <c r="C25" s="28" t="s">
        <v>30</v>
      </c>
      <c r="D25" s="28">
        <v>15</v>
      </c>
      <c r="E25" s="13">
        <v>4427</v>
      </c>
      <c r="F25" s="6">
        <f t="shared" si="0"/>
        <v>18</v>
      </c>
      <c r="G25" s="12">
        <v>3086</v>
      </c>
      <c r="H25" s="6">
        <f t="shared" si="1"/>
        <v>2</v>
      </c>
      <c r="I25" s="13">
        <v>891</v>
      </c>
      <c r="J25" s="6">
        <v>3</v>
      </c>
      <c r="K25" s="12">
        <v>2604</v>
      </c>
      <c r="L25" s="71">
        <f t="shared" si="3"/>
        <v>18</v>
      </c>
      <c r="M25" s="66">
        <f t="shared" si="4"/>
        <v>294</v>
      </c>
      <c r="N25" s="12">
        <v>916</v>
      </c>
      <c r="O25" s="71">
        <f t="shared" si="5"/>
        <v>0</v>
      </c>
      <c r="P25" s="65">
        <f t="shared" si="6"/>
        <v>69</v>
      </c>
      <c r="Q25" s="38"/>
      <c r="R25" s="29">
        <v>20</v>
      </c>
      <c r="S25" s="28" t="s">
        <v>7</v>
      </c>
      <c r="T25" s="28">
        <v>8</v>
      </c>
      <c r="U25" s="13">
        <v>5193</v>
      </c>
      <c r="V25" s="9">
        <f t="shared" si="7"/>
        <v>33</v>
      </c>
      <c r="W25" s="12">
        <v>3259</v>
      </c>
      <c r="X25" s="6">
        <f t="shared" si="8"/>
        <v>5</v>
      </c>
      <c r="Y25" s="13">
        <v>1008</v>
      </c>
      <c r="Z25" s="6">
        <f t="shared" si="9"/>
        <v>4</v>
      </c>
      <c r="AA25" s="12">
        <v>3301</v>
      </c>
      <c r="AB25" s="91">
        <f t="shared" si="13"/>
        <v>31</v>
      </c>
      <c r="AC25" s="92">
        <f t="shared" si="10"/>
        <v>542</v>
      </c>
      <c r="AD25" s="12">
        <v>987</v>
      </c>
      <c r="AE25" s="91">
        <f t="shared" si="11"/>
        <v>1</v>
      </c>
      <c r="AF25" s="143">
        <f t="shared" si="12"/>
        <v>31</v>
      </c>
    </row>
    <row r="26" spans="2:34" ht="16.5" thickBot="1" x14ac:dyDescent="0.3">
      <c r="B26" s="23">
        <v>21</v>
      </c>
      <c r="C26" s="25" t="s">
        <v>10</v>
      </c>
      <c r="D26" s="25">
        <v>15</v>
      </c>
      <c r="E26" s="12">
        <v>4445</v>
      </c>
      <c r="F26" s="6">
        <f t="shared" si="0"/>
        <v>16</v>
      </c>
      <c r="G26" s="12">
        <v>3088</v>
      </c>
      <c r="H26" s="6">
        <f t="shared" si="1"/>
        <v>2</v>
      </c>
      <c r="I26" s="12">
        <v>894</v>
      </c>
      <c r="J26" s="6">
        <f t="shared" si="2"/>
        <v>3</v>
      </c>
      <c r="K26" s="15">
        <v>2622</v>
      </c>
      <c r="L26" s="71">
        <f t="shared" si="3"/>
        <v>16</v>
      </c>
      <c r="M26" s="66">
        <f t="shared" si="4"/>
        <v>310</v>
      </c>
      <c r="N26" s="12">
        <v>916</v>
      </c>
      <c r="O26" s="71">
        <f t="shared" si="5"/>
        <v>1</v>
      </c>
      <c r="P26" s="65">
        <f t="shared" si="6"/>
        <v>70</v>
      </c>
      <c r="Q26" s="38"/>
      <c r="R26" s="23">
        <v>21</v>
      </c>
      <c r="S26" s="25" t="s">
        <v>7</v>
      </c>
      <c r="T26" s="25">
        <v>7</v>
      </c>
      <c r="U26" s="12">
        <v>5226</v>
      </c>
      <c r="V26" s="9">
        <f t="shared" si="7"/>
        <v>39</v>
      </c>
      <c r="W26" s="12">
        <v>3264</v>
      </c>
      <c r="X26" s="6">
        <f t="shared" si="8"/>
        <v>5</v>
      </c>
      <c r="Y26" s="12">
        <v>1012</v>
      </c>
      <c r="Z26" s="6">
        <f t="shared" si="9"/>
        <v>4</v>
      </c>
      <c r="AA26" s="15">
        <v>3332</v>
      </c>
      <c r="AB26" s="91">
        <f t="shared" si="13"/>
        <v>28</v>
      </c>
      <c r="AC26" s="92">
        <f t="shared" si="10"/>
        <v>570</v>
      </c>
      <c r="AD26" s="12">
        <v>988</v>
      </c>
      <c r="AE26" s="91">
        <v>0</v>
      </c>
      <c r="AF26" s="143">
        <f t="shared" si="12"/>
        <v>31</v>
      </c>
    </row>
    <row r="27" spans="2:34" ht="16.5" thickBot="1" x14ac:dyDescent="0.3">
      <c r="B27" s="29">
        <v>22</v>
      </c>
      <c r="C27" s="28" t="s">
        <v>8</v>
      </c>
      <c r="D27" s="28">
        <v>12</v>
      </c>
      <c r="E27" s="13">
        <v>4461</v>
      </c>
      <c r="F27" s="6">
        <f t="shared" si="0"/>
        <v>20</v>
      </c>
      <c r="G27" s="12">
        <v>3090</v>
      </c>
      <c r="H27" s="6">
        <f t="shared" si="1"/>
        <v>14</v>
      </c>
      <c r="I27" s="12">
        <v>897</v>
      </c>
      <c r="J27" s="6">
        <f t="shared" si="2"/>
        <v>4</v>
      </c>
      <c r="K27" s="12">
        <v>2638</v>
      </c>
      <c r="L27" s="71">
        <f t="shared" si="3"/>
        <v>12</v>
      </c>
      <c r="M27" s="66">
        <f t="shared" si="4"/>
        <v>322</v>
      </c>
      <c r="N27" s="12">
        <v>917</v>
      </c>
      <c r="O27" s="71">
        <f t="shared" si="5"/>
        <v>7</v>
      </c>
      <c r="P27" s="65">
        <f t="shared" si="6"/>
        <v>77</v>
      </c>
      <c r="Q27" s="38"/>
      <c r="R27" s="29">
        <v>22</v>
      </c>
      <c r="S27" s="28" t="s">
        <v>30</v>
      </c>
      <c r="T27" s="28">
        <v>7</v>
      </c>
      <c r="U27" s="13">
        <v>5265</v>
      </c>
      <c r="V27" s="6">
        <f t="shared" si="7"/>
        <v>30</v>
      </c>
      <c r="W27" s="12">
        <v>3269</v>
      </c>
      <c r="X27" s="6">
        <f t="shared" si="8"/>
        <v>4</v>
      </c>
      <c r="Y27" s="12">
        <v>1016</v>
      </c>
      <c r="Z27" s="6">
        <f t="shared" si="9"/>
        <v>6</v>
      </c>
      <c r="AA27" s="12">
        <v>3360</v>
      </c>
      <c r="AB27" s="91">
        <f t="shared" si="13"/>
        <v>38</v>
      </c>
      <c r="AC27" s="92">
        <f t="shared" si="10"/>
        <v>608</v>
      </c>
      <c r="AD27" s="12">
        <v>990</v>
      </c>
      <c r="AE27" s="91">
        <f t="shared" si="11"/>
        <v>1</v>
      </c>
      <c r="AF27" s="143">
        <f t="shared" si="12"/>
        <v>32</v>
      </c>
      <c r="AH27">
        <v>100</v>
      </c>
    </row>
    <row r="28" spans="2:34" ht="16.5" thickBot="1" x14ac:dyDescent="0.3">
      <c r="B28" s="23">
        <v>23</v>
      </c>
      <c r="C28" s="25" t="s">
        <v>8</v>
      </c>
      <c r="D28" s="25">
        <v>12</v>
      </c>
      <c r="E28" s="12">
        <v>4481</v>
      </c>
      <c r="F28" s="6">
        <f t="shared" si="0"/>
        <v>18</v>
      </c>
      <c r="G28" s="12">
        <v>3104</v>
      </c>
      <c r="H28" s="6">
        <f t="shared" si="1"/>
        <v>6</v>
      </c>
      <c r="I28" s="14">
        <v>901</v>
      </c>
      <c r="J28" s="8">
        <f t="shared" si="2"/>
        <v>3</v>
      </c>
      <c r="K28" s="12">
        <v>2650</v>
      </c>
      <c r="L28" s="71">
        <f t="shared" si="3"/>
        <v>16</v>
      </c>
      <c r="M28" s="66">
        <f t="shared" si="4"/>
        <v>338</v>
      </c>
      <c r="N28" s="14">
        <v>924</v>
      </c>
      <c r="O28" s="71">
        <f t="shared" si="5"/>
        <v>2</v>
      </c>
      <c r="P28" s="65">
        <f t="shared" si="6"/>
        <v>79</v>
      </c>
      <c r="Q28" s="38"/>
      <c r="R28" s="23">
        <v>23</v>
      </c>
      <c r="S28" s="25" t="s">
        <v>8</v>
      </c>
      <c r="T28" s="25">
        <v>3</v>
      </c>
      <c r="U28" s="12">
        <v>5295</v>
      </c>
      <c r="V28" s="8">
        <f t="shared" si="7"/>
        <v>34</v>
      </c>
      <c r="W28" s="12">
        <v>3273</v>
      </c>
      <c r="X28" s="6">
        <f t="shared" si="8"/>
        <v>10</v>
      </c>
      <c r="Y28" s="14">
        <v>1022</v>
      </c>
      <c r="Z28" s="6">
        <f t="shared" si="9"/>
        <v>4</v>
      </c>
      <c r="AA28" s="12">
        <v>3398</v>
      </c>
      <c r="AB28" s="91">
        <f t="shared" si="13"/>
        <v>31</v>
      </c>
      <c r="AC28" s="92">
        <f t="shared" si="10"/>
        <v>639</v>
      </c>
      <c r="AD28" s="14">
        <v>991</v>
      </c>
      <c r="AE28" s="91">
        <f t="shared" si="11"/>
        <v>3</v>
      </c>
      <c r="AF28" s="143">
        <f t="shared" si="12"/>
        <v>35</v>
      </c>
    </row>
    <row r="29" spans="2:34" ht="16.5" thickBot="1" x14ac:dyDescent="0.3">
      <c r="B29" s="23">
        <v>24</v>
      </c>
      <c r="C29" s="23" t="s">
        <v>30</v>
      </c>
      <c r="D29" s="25">
        <v>15</v>
      </c>
      <c r="E29" s="12">
        <v>4499</v>
      </c>
      <c r="F29" s="6">
        <f t="shared" si="0"/>
        <v>22</v>
      </c>
      <c r="G29" s="16">
        <v>3110</v>
      </c>
      <c r="H29" s="6">
        <f t="shared" si="1"/>
        <v>4</v>
      </c>
      <c r="I29" s="12">
        <v>904</v>
      </c>
      <c r="J29" s="9">
        <f t="shared" si="2"/>
        <v>4</v>
      </c>
      <c r="K29" s="12">
        <v>2666</v>
      </c>
      <c r="L29" s="71">
        <f t="shared" si="3"/>
        <v>21</v>
      </c>
      <c r="M29" s="66">
        <f t="shared" si="4"/>
        <v>359</v>
      </c>
      <c r="N29" s="12">
        <v>926</v>
      </c>
      <c r="O29" s="71">
        <f t="shared" si="5"/>
        <v>1</v>
      </c>
      <c r="P29" s="65">
        <f t="shared" si="6"/>
        <v>80</v>
      </c>
      <c r="Q29" s="38"/>
      <c r="R29" s="23">
        <v>24</v>
      </c>
      <c r="S29" s="23" t="s">
        <v>7</v>
      </c>
      <c r="T29" s="25">
        <v>8</v>
      </c>
      <c r="U29" s="12">
        <v>5329</v>
      </c>
      <c r="V29" s="9">
        <f t="shared" si="7"/>
        <v>39</v>
      </c>
      <c r="W29" s="16">
        <v>3283</v>
      </c>
      <c r="X29" s="6">
        <f t="shared" si="8"/>
        <v>5</v>
      </c>
      <c r="Y29" s="12">
        <v>1026</v>
      </c>
      <c r="Z29" s="6">
        <f t="shared" si="9"/>
        <v>4</v>
      </c>
      <c r="AA29" s="12">
        <v>3429</v>
      </c>
      <c r="AB29" s="91">
        <f t="shared" si="13"/>
        <v>37</v>
      </c>
      <c r="AC29" s="92">
        <f t="shared" si="10"/>
        <v>676</v>
      </c>
      <c r="AD29" s="12">
        <v>994</v>
      </c>
      <c r="AE29" s="91">
        <f t="shared" si="11"/>
        <v>3</v>
      </c>
      <c r="AF29" s="143">
        <f t="shared" si="12"/>
        <v>38</v>
      </c>
    </row>
    <row r="30" spans="2:34" ht="16.5" thickBot="1" x14ac:dyDescent="0.3">
      <c r="B30" s="29">
        <v>25</v>
      </c>
      <c r="C30" s="28" t="s">
        <v>8</v>
      </c>
      <c r="D30" s="28">
        <v>8</v>
      </c>
      <c r="E30" s="13">
        <v>4521</v>
      </c>
      <c r="F30" s="6">
        <f t="shared" si="0"/>
        <v>18</v>
      </c>
      <c r="G30" s="12">
        <v>3114</v>
      </c>
      <c r="H30" s="6">
        <f t="shared" si="1"/>
        <v>13</v>
      </c>
      <c r="I30" s="13">
        <v>908</v>
      </c>
      <c r="J30" s="9">
        <f t="shared" si="2"/>
        <v>4</v>
      </c>
      <c r="K30" s="13">
        <v>2687</v>
      </c>
      <c r="L30" s="71">
        <f t="shared" si="3"/>
        <v>12</v>
      </c>
      <c r="M30" s="66">
        <f t="shared" si="4"/>
        <v>371</v>
      </c>
      <c r="N30" s="13">
        <v>927</v>
      </c>
      <c r="O30" s="71">
        <f t="shared" si="5"/>
        <v>7</v>
      </c>
      <c r="P30" s="65">
        <f t="shared" si="6"/>
        <v>87</v>
      </c>
      <c r="Q30" s="38"/>
      <c r="R30" s="29">
        <v>25</v>
      </c>
      <c r="S30" s="28" t="s">
        <v>7</v>
      </c>
      <c r="T30" s="28">
        <v>7</v>
      </c>
      <c r="U30" s="13">
        <v>5368</v>
      </c>
      <c r="V30" s="9">
        <f t="shared" si="7"/>
        <v>40</v>
      </c>
      <c r="W30" s="12">
        <v>3288</v>
      </c>
      <c r="X30" s="6">
        <f t="shared" si="8"/>
        <v>3</v>
      </c>
      <c r="Y30" s="13">
        <v>1030</v>
      </c>
      <c r="Z30" s="6">
        <f t="shared" si="9"/>
        <v>4</v>
      </c>
      <c r="AA30" s="13">
        <v>3466</v>
      </c>
      <c r="AB30" s="91">
        <f t="shared" si="13"/>
        <v>33</v>
      </c>
      <c r="AC30" s="92">
        <f t="shared" si="10"/>
        <v>709</v>
      </c>
      <c r="AD30" s="13">
        <v>997</v>
      </c>
      <c r="AE30" s="91">
        <f t="shared" si="11"/>
        <v>0</v>
      </c>
      <c r="AF30" s="143">
        <f t="shared" si="12"/>
        <v>38</v>
      </c>
    </row>
    <row r="31" spans="2:34" ht="16.5" thickBot="1" x14ac:dyDescent="0.3">
      <c r="B31" s="23">
        <v>26</v>
      </c>
      <c r="C31" s="25" t="s">
        <v>7</v>
      </c>
      <c r="D31" s="25">
        <v>13</v>
      </c>
      <c r="E31" s="12">
        <v>4539</v>
      </c>
      <c r="F31" s="6">
        <f t="shared" si="0"/>
        <v>17</v>
      </c>
      <c r="G31" s="12">
        <v>3127</v>
      </c>
      <c r="H31" s="6">
        <f t="shared" si="1"/>
        <v>7</v>
      </c>
      <c r="I31" s="12">
        <v>912</v>
      </c>
      <c r="J31" s="6">
        <f t="shared" si="2"/>
        <v>4</v>
      </c>
      <c r="K31" s="12">
        <v>2699</v>
      </c>
      <c r="L31" s="71">
        <f t="shared" si="3"/>
        <v>14</v>
      </c>
      <c r="M31" s="66">
        <f t="shared" si="4"/>
        <v>385</v>
      </c>
      <c r="N31" s="12">
        <v>934</v>
      </c>
      <c r="O31" s="71">
        <f t="shared" si="5"/>
        <v>3</v>
      </c>
      <c r="P31" s="65">
        <f t="shared" si="6"/>
        <v>90</v>
      </c>
      <c r="Q31" s="38"/>
      <c r="R31" s="23">
        <v>26</v>
      </c>
      <c r="S31" s="25" t="s">
        <v>7</v>
      </c>
      <c r="T31" s="25">
        <v>5</v>
      </c>
      <c r="U31" s="12">
        <v>5408</v>
      </c>
      <c r="V31" s="6">
        <f t="shared" si="7"/>
        <v>32</v>
      </c>
      <c r="W31" s="12">
        <v>3291</v>
      </c>
      <c r="X31" s="6">
        <f t="shared" si="8"/>
        <v>3</v>
      </c>
      <c r="Y31" s="12">
        <v>1034</v>
      </c>
      <c r="Z31" s="6">
        <f t="shared" si="9"/>
        <v>5</v>
      </c>
      <c r="AA31" s="12">
        <v>3499</v>
      </c>
      <c r="AB31" s="91">
        <f t="shared" si="13"/>
        <v>39</v>
      </c>
      <c r="AC31" s="92">
        <f t="shared" si="10"/>
        <v>748</v>
      </c>
      <c r="AD31" s="12">
        <v>997</v>
      </c>
      <c r="AE31" s="91">
        <f t="shared" si="11"/>
        <v>0</v>
      </c>
      <c r="AF31" s="143">
        <f t="shared" si="12"/>
        <v>38</v>
      </c>
    </row>
    <row r="32" spans="2:34" ht="16.5" thickBot="1" x14ac:dyDescent="0.3">
      <c r="B32" s="29">
        <v>27</v>
      </c>
      <c r="C32" s="28" t="s">
        <v>8</v>
      </c>
      <c r="D32" s="28">
        <v>9</v>
      </c>
      <c r="E32" s="13">
        <v>4556</v>
      </c>
      <c r="F32" s="6">
        <f t="shared" si="0"/>
        <v>18</v>
      </c>
      <c r="G32" s="12">
        <v>3134</v>
      </c>
      <c r="H32" s="6">
        <f t="shared" si="1"/>
        <v>11</v>
      </c>
      <c r="I32" s="13">
        <v>916</v>
      </c>
      <c r="J32" s="6">
        <f t="shared" si="2"/>
        <v>3</v>
      </c>
      <c r="K32" s="12">
        <v>2713</v>
      </c>
      <c r="L32" s="71">
        <f t="shared" si="3"/>
        <v>12</v>
      </c>
      <c r="M32" s="66">
        <f t="shared" si="4"/>
        <v>397</v>
      </c>
      <c r="N32" s="14">
        <v>937</v>
      </c>
      <c r="O32" s="71">
        <f t="shared" si="5"/>
        <v>6</v>
      </c>
      <c r="P32" s="65">
        <f t="shared" si="6"/>
        <v>96</v>
      </c>
      <c r="Q32" s="38"/>
      <c r="R32" s="29">
        <v>27</v>
      </c>
      <c r="S32" s="28" t="s">
        <v>30</v>
      </c>
      <c r="T32" s="28">
        <v>5</v>
      </c>
      <c r="U32" s="13">
        <v>5440</v>
      </c>
      <c r="V32" s="8">
        <f t="shared" si="7"/>
        <v>38</v>
      </c>
      <c r="W32" s="12">
        <v>3294</v>
      </c>
      <c r="X32" s="6">
        <f t="shared" si="8"/>
        <v>1</v>
      </c>
      <c r="Y32" s="13">
        <v>1039</v>
      </c>
      <c r="Z32" s="6">
        <f t="shared" si="9"/>
        <v>4</v>
      </c>
      <c r="AA32" s="12">
        <v>3538</v>
      </c>
      <c r="AB32" s="91">
        <f t="shared" si="13"/>
        <v>37</v>
      </c>
      <c r="AC32" s="92">
        <f t="shared" si="10"/>
        <v>785</v>
      </c>
      <c r="AD32" s="14">
        <v>997</v>
      </c>
      <c r="AE32" s="91">
        <f t="shared" si="11"/>
        <v>0</v>
      </c>
      <c r="AF32" s="143">
        <f t="shared" si="12"/>
        <v>38</v>
      </c>
    </row>
    <row r="33" spans="2:32" ht="16.5" thickBot="1" x14ac:dyDescent="0.3">
      <c r="B33" s="23">
        <v>28</v>
      </c>
      <c r="C33" s="25" t="s">
        <v>30</v>
      </c>
      <c r="D33" s="25">
        <v>14</v>
      </c>
      <c r="E33" s="12">
        <v>4574</v>
      </c>
      <c r="F33" s="6">
        <f t="shared" si="0"/>
        <v>18</v>
      </c>
      <c r="G33" s="12">
        <v>3145</v>
      </c>
      <c r="H33" s="6">
        <f t="shared" si="1"/>
        <v>5</v>
      </c>
      <c r="I33" s="12">
        <v>919</v>
      </c>
      <c r="J33" s="8">
        <f t="shared" si="2"/>
        <v>3</v>
      </c>
      <c r="K33" s="12">
        <v>2725</v>
      </c>
      <c r="L33" s="71">
        <f t="shared" si="3"/>
        <v>15</v>
      </c>
      <c r="M33" s="66">
        <f t="shared" si="4"/>
        <v>412</v>
      </c>
      <c r="N33" s="12">
        <v>943</v>
      </c>
      <c r="O33" s="71">
        <f t="shared" si="5"/>
        <v>2</v>
      </c>
      <c r="P33" s="65">
        <f t="shared" si="6"/>
        <v>98</v>
      </c>
      <c r="Q33" s="38"/>
      <c r="R33" s="23">
        <v>28</v>
      </c>
      <c r="S33" s="25" t="s">
        <v>30</v>
      </c>
      <c r="T33" s="25">
        <v>5</v>
      </c>
      <c r="U33" s="12">
        <v>5478</v>
      </c>
      <c r="V33" s="6">
        <f t="shared" si="7"/>
        <v>37</v>
      </c>
      <c r="W33" s="12">
        <v>3295</v>
      </c>
      <c r="X33" s="6">
        <f t="shared" si="8"/>
        <v>1</v>
      </c>
      <c r="Y33" s="12">
        <v>1043</v>
      </c>
      <c r="Z33" s="6">
        <f t="shared" si="9"/>
        <v>5</v>
      </c>
      <c r="AA33" s="12">
        <v>3575</v>
      </c>
      <c r="AB33" s="91">
        <f t="shared" si="13"/>
        <v>38</v>
      </c>
      <c r="AC33" s="92">
        <f t="shared" si="10"/>
        <v>823</v>
      </c>
      <c r="AD33" s="12">
        <v>997</v>
      </c>
      <c r="AE33" s="91">
        <f t="shared" si="11"/>
        <v>0</v>
      </c>
      <c r="AF33" s="143">
        <f t="shared" si="12"/>
        <v>38</v>
      </c>
    </row>
    <row r="34" spans="2:32" ht="16.5" thickBot="1" x14ac:dyDescent="0.3">
      <c r="B34" s="35">
        <v>29</v>
      </c>
      <c r="C34" s="23" t="s">
        <v>8</v>
      </c>
      <c r="D34" s="46">
        <v>11</v>
      </c>
      <c r="E34" s="14">
        <v>4592</v>
      </c>
      <c r="F34" s="6">
        <f t="shared" si="0"/>
        <v>20</v>
      </c>
      <c r="G34" s="12">
        <v>3150</v>
      </c>
      <c r="H34" s="6">
        <f t="shared" si="1"/>
        <v>12</v>
      </c>
      <c r="I34" s="14">
        <v>922</v>
      </c>
      <c r="J34" s="6">
        <f t="shared" si="2"/>
        <v>4</v>
      </c>
      <c r="K34" s="13">
        <v>2740</v>
      </c>
      <c r="L34" s="71">
        <f t="shared" si="3"/>
        <v>13</v>
      </c>
      <c r="M34" s="66">
        <f t="shared" si="4"/>
        <v>425</v>
      </c>
      <c r="N34" s="12">
        <v>945</v>
      </c>
      <c r="O34" s="71">
        <f t="shared" si="5"/>
        <v>6</v>
      </c>
      <c r="P34" s="65">
        <f t="shared" si="6"/>
        <v>104</v>
      </c>
      <c r="Q34" s="38"/>
      <c r="R34" s="35">
        <v>29</v>
      </c>
      <c r="S34" s="23" t="s">
        <v>30</v>
      </c>
      <c r="T34" s="46">
        <v>8</v>
      </c>
      <c r="U34" s="14">
        <v>5515</v>
      </c>
      <c r="V34" s="6">
        <f t="shared" si="7"/>
        <v>34</v>
      </c>
      <c r="W34" s="12">
        <v>3296</v>
      </c>
      <c r="X34" s="6">
        <f t="shared" si="8"/>
        <v>1</v>
      </c>
      <c r="Y34" s="14">
        <v>1048</v>
      </c>
      <c r="Z34" s="6">
        <f t="shared" si="9"/>
        <v>4</v>
      </c>
      <c r="AA34" s="13">
        <v>3613</v>
      </c>
      <c r="AB34" s="91">
        <f t="shared" si="13"/>
        <v>30</v>
      </c>
      <c r="AC34" s="92">
        <f t="shared" si="10"/>
        <v>853</v>
      </c>
      <c r="AD34" s="12">
        <v>997</v>
      </c>
      <c r="AE34" s="91">
        <f t="shared" si="11"/>
        <v>0</v>
      </c>
      <c r="AF34" s="143">
        <f t="shared" si="12"/>
        <v>38</v>
      </c>
    </row>
    <row r="35" spans="2:32" ht="16.5" thickBot="1" x14ac:dyDescent="0.3">
      <c r="B35" s="29">
        <v>30</v>
      </c>
      <c r="C35" s="29" t="s">
        <v>8</v>
      </c>
      <c r="D35" s="26">
        <v>12</v>
      </c>
      <c r="E35" s="15">
        <v>4612</v>
      </c>
      <c r="F35" s="6">
        <f t="shared" si="0"/>
        <v>18</v>
      </c>
      <c r="G35" s="12">
        <v>3162</v>
      </c>
      <c r="H35" s="6">
        <f t="shared" si="1"/>
        <v>9</v>
      </c>
      <c r="I35" s="15">
        <v>926</v>
      </c>
      <c r="J35" s="6">
        <f t="shared" si="2"/>
        <v>4</v>
      </c>
      <c r="K35" s="12">
        <v>2753</v>
      </c>
      <c r="L35" s="71">
        <f t="shared" si="3"/>
        <v>14</v>
      </c>
      <c r="M35" s="66">
        <f t="shared" si="4"/>
        <v>439</v>
      </c>
      <c r="N35" s="12">
        <v>951</v>
      </c>
      <c r="O35" s="76">
        <f t="shared" si="5"/>
        <v>5</v>
      </c>
      <c r="P35" s="65">
        <f t="shared" si="6"/>
        <v>109</v>
      </c>
      <c r="Q35" s="38"/>
      <c r="R35" s="153">
        <v>30</v>
      </c>
      <c r="S35" s="153" t="s">
        <v>10</v>
      </c>
      <c r="T35" s="33">
        <v>8</v>
      </c>
      <c r="U35" s="42">
        <v>5549</v>
      </c>
      <c r="V35" s="32">
        <f t="shared" si="7"/>
        <v>40</v>
      </c>
      <c r="W35" s="83">
        <v>3297</v>
      </c>
      <c r="X35" s="32">
        <f t="shared" si="8"/>
        <v>1</v>
      </c>
      <c r="Y35" s="42">
        <v>1052</v>
      </c>
      <c r="Z35" s="32">
        <f t="shared" si="9"/>
        <v>4</v>
      </c>
      <c r="AA35" s="42">
        <v>3643</v>
      </c>
      <c r="AB35" s="101">
        <f t="shared" si="13"/>
        <v>44</v>
      </c>
      <c r="AC35" s="118">
        <f t="shared" si="10"/>
        <v>897</v>
      </c>
      <c r="AD35" s="42">
        <v>997</v>
      </c>
      <c r="AE35" s="101">
        <f t="shared" si="11"/>
        <v>0</v>
      </c>
      <c r="AF35" s="143">
        <f t="shared" si="12"/>
        <v>38</v>
      </c>
    </row>
    <row r="36" spans="2:32" ht="16.5" thickBot="1" x14ac:dyDescent="0.3">
      <c r="B36" s="33">
        <v>31</v>
      </c>
      <c r="C36" s="33" t="s">
        <v>7</v>
      </c>
      <c r="D36" s="33">
        <v>10</v>
      </c>
      <c r="E36" s="42">
        <v>4630</v>
      </c>
      <c r="F36" s="9">
        <f t="shared" si="0"/>
        <v>24</v>
      </c>
      <c r="G36" s="42">
        <v>3171</v>
      </c>
      <c r="H36" s="9">
        <f t="shared" si="1"/>
        <v>4</v>
      </c>
      <c r="I36" s="42">
        <v>930</v>
      </c>
      <c r="J36" s="32">
        <f t="shared" si="2"/>
        <v>5</v>
      </c>
      <c r="K36" s="83">
        <v>2767</v>
      </c>
      <c r="L36" s="72">
        <f t="shared" si="3"/>
        <v>23</v>
      </c>
      <c r="M36" s="99">
        <f t="shared" si="4"/>
        <v>462</v>
      </c>
      <c r="N36" s="88">
        <v>956</v>
      </c>
      <c r="O36" s="98">
        <f t="shared" si="5"/>
        <v>1</v>
      </c>
      <c r="P36" s="128">
        <f t="shared" si="6"/>
        <v>110</v>
      </c>
      <c r="Q36" s="38"/>
      <c r="R36" s="229" t="s">
        <v>37</v>
      </c>
      <c r="S36" s="230"/>
      <c r="T36" s="231"/>
      <c r="U36" s="88">
        <v>5589</v>
      </c>
      <c r="V36" s="41">
        <f>SUM(V6:V35)</f>
        <v>935</v>
      </c>
      <c r="W36" s="88">
        <v>3298</v>
      </c>
      <c r="X36" s="41">
        <f>SUM(X6:X35)</f>
        <v>123</v>
      </c>
      <c r="Y36" s="88">
        <v>1056</v>
      </c>
      <c r="Z36" s="8">
        <f>SUM(Z6:Z35)</f>
        <v>121</v>
      </c>
      <c r="AA36" s="96">
        <v>3687</v>
      </c>
      <c r="AB36" s="76">
        <f>SUM(AB6:AB35)</f>
        <v>897</v>
      </c>
      <c r="AC36" s="93"/>
      <c r="AD36" s="88">
        <v>997</v>
      </c>
      <c r="AE36" s="76"/>
      <c r="AF36" s="143">
        <f t="shared" si="12"/>
        <v>38</v>
      </c>
    </row>
    <row r="37" spans="2:32" ht="19.5" thickBot="1" x14ac:dyDescent="0.3">
      <c r="B37" s="208" t="s">
        <v>32</v>
      </c>
      <c r="C37" s="179"/>
      <c r="D37" s="180"/>
      <c r="E37" s="88">
        <v>4654</v>
      </c>
      <c r="F37" s="47"/>
      <c r="G37" s="148">
        <v>3175</v>
      </c>
      <c r="H37" s="10"/>
      <c r="I37" s="88">
        <v>935</v>
      </c>
      <c r="J37" s="8"/>
      <c r="K37" s="96">
        <v>2790</v>
      </c>
      <c r="L37" s="101"/>
      <c r="M37" s="119"/>
      <c r="N37" s="88">
        <v>957</v>
      </c>
      <c r="O37" s="101"/>
      <c r="P37" s="145"/>
      <c r="Q37" s="38"/>
      <c r="R37" s="208"/>
      <c r="S37" s="179"/>
      <c r="T37" s="180"/>
      <c r="U37" s="88"/>
      <c r="V37" s="47"/>
      <c r="W37" s="148"/>
      <c r="X37" s="36"/>
      <c r="Y37" s="88"/>
      <c r="Z37" s="10"/>
      <c r="AA37" s="96"/>
      <c r="AB37" s="91"/>
      <c r="AC37" s="92"/>
      <c r="AD37" s="88"/>
      <c r="AE37" s="91"/>
      <c r="AF37" s="143"/>
    </row>
    <row r="38" spans="2:32" ht="16.5" thickBot="1" x14ac:dyDescent="0.3">
      <c r="B38" s="202" t="s">
        <v>11</v>
      </c>
      <c r="C38" s="203"/>
      <c r="D38" s="204"/>
      <c r="E38" s="13"/>
      <c r="F38" s="41">
        <f>SUM(F6:F36)</f>
        <v>572</v>
      </c>
      <c r="G38" s="13"/>
      <c r="H38" s="47">
        <f>SUM(H6:H36)</f>
        <v>237</v>
      </c>
      <c r="I38" s="13"/>
      <c r="J38" s="47">
        <f>SUM(J6:J36)</f>
        <v>113</v>
      </c>
      <c r="K38" s="19"/>
      <c r="L38" s="76">
        <f t="shared" si="3"/>
        <v>2790</v>
      </c>
      <c r="M38" s="93" t="str">
        <f>IF(K38&lt;&gt;"",SUM(M36,L38),"")</f>
        <v/>
      </c>
      <c r="N38" s="88">
        <v>957</v>
      </c>
      <c r="O38" s="76"/>
      <c r="P38" s="47"/>
      <c r="Q38" s="38"/>
      <c r="R38" s="202" t="s">
        <v>11</v>
      </c>
      <c r="S38" s="203"/>
      <c r="T38" s="204"/>
      <c r="U38" s="13"/>
      <c r="V38" s="8">
        <v>935</v>
      </c>
      <c r="W38" s="13"/>
      <c r="X38" s="10">
        <v>123</v>
      </c>
      <c r="Y38" s="13"/>
      <c r="Z38" s="47">
        <v>121</v>
      </c>
      <c r="AA38" s="19"/>
      <c r="AB38" s="91">
        <f t="shared" si="13"/>
        <v>0</v>
      </c>
      <c r="AC38" s="92">
        <v>897</v>
      </c>
      <c r="AD38" s="88"/>
      <c r="AE38" s="91">
        <f t="shared" si="11"/>
        <v>0</v>
      </c>
      <c r="AF38" s="143">
        <v>38</v>
      </c>
    </row>
    <row r="39" spans="2:32" ht="35.1" customHeight="1" thickBot="1" x14ac:dyDescent="0.3">
      <c r="B39" s="226" t="s">
        <v>26</v>
      </c>
      <c r="C39" s="227"/>
      <c r="D39" s="228"/>
      <c r="E39" s="223">
        <v>4654</v>
      </c>
      <c r="F39" s="201"/>
      <c r="G39" s="223">
        <v>3175</v>
      </c>
      <c r="H39" s="201"/>
      <c r="I39" s="223">
        <v>935</v>
      </c>
      <c r="J39" s="201"/>
      <c r="K39" s="223">
        <v>2790</v>
      </c>
      <c r="L39" s="200"/>
      <c r="M39" s="201"/>
      <c r="N39" s="223">
        <v>957</v>
      </c>
      <c r="O39" s="200"/>
      <c r="P39" s="201"/>
      <c r="Q39" s="5"/>
      <c r="R39" s="226" t="s">
        <v>36</v>
      </c>
      <c r="S39" s="227"/>
      <c r="T39" s="228"/>
      <c r="U39" s="223"/>
      <c r="V39" s="201"/>
      <c r="W39" s="223"/>
      <c r="X39" s="201"/>
      <c r="Y39" s="223"/>
      <c r="Z39" s="201"/>
      <c r="AA39" s="223"/>
      <c r="AB39" s="200"/>
      <c r="AC39" s="201"/>
      <c r="AD39" s="223"/>
      <c r="AE39" s="200"/>
      <c r="AF39" s="201"/>
    </row>
  </sheetData>
  <mergeCells count="29">
    <mergeCell ref="R36:T36"/>
    <mergeCell ref="B3:P3"/>
    <mergeCell ref="N4:P4"/>
    <mergeCell ref="B38:D38"/>
    <mergeCell ref="B39:D39"/>
    <mergeCell ref="E39:F39"/>
    <mergeCell ref="G39:H39"/>
    <mergeCell ref="I39:J39"/>
    <mergeCell ref="E4:F4"/>
    <mergeCell ref="G4:H4"/>
    <mergeCell ref="I4:J4"/>
    <mergeCell ref="K4:M4"/>
    <mergeCell ref="K39:M39"/>
    <mergeCell ref="N39:P39"/>
    <mergeCell ref="B37:D37"/>
    <mergeCell ref="R3:AF3"/>
    <mergeCell ref="U4:V4"/>
    <mergeCell ref="W4:X4"/>
    <mergeCell ref="Y4:Z4"/>
    <mergeCell ref="AA4:AC4"/>
    <mergeCell ref="AD4:AF4"/>
    <mergeCell ref="Y39:Z39"/>
    <mergeCell ref="AA39:AC39"/>
    <mergeCell ref="AD39:AF39"/>
    <mergeCell ref="R37:T37"/>
    <mergeCell ref="R38:T38"/>
    <mergeCell ref="R39:T39"/>
    <mergeCell ref="U39:V39"/>
    <mergeCell ref="W39:X39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BF3A6-7D7A-4507-A5C1-8C3673AAF933}">
  <dimension ref="B2:V37"/>
  <sheetViews>
    <sheetView topLeftCell="B16" workbookViewId="0">
      <selection activeCell="T4" sqref="T4:V37"/>
    </sheetView>
  </sheetViews>
  <sheetFormatPr baseColWidth="10" defaultRowHeight="15.75" x14ac:dyDescent="0.25"/>
  <cols>
    <col min="2" max="16" width="5.625" customWidth="1"/>
    <col min="20" max="22" width="5.625" customWidth="1"/>
  </cols>
  <sheetData>
    <row r="2" spans="2:22" ht="16.5" thickBot="1" x14ac:dyDescent="0.3"/>
    <row r="3" spans="2:22" ht="30" customHeight="1" thickBot="1" x14ac:dyDescent="0.3">
      <c r="B3" s="183" t="s">
        <v>43</v>
      </c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5"/>
      <c r="T3" s="163"/>
      <c r="U3" s="163"/>
      <c r="V3" s="163"/>
    </row>
    <row r="4" spans="2:22" ht="16.5" thickBot="1" x14ac:dyDescent="0.3">
      <c r="B4" s="216" t="s">
        <v>0</v>
      </c>
      <c r="C4" s="218" t="s">
        <v>1</v>
      </c>
      <c r="D4" s="218" t="s">
        <v>2</v>
      </c>
      <c r="E4" s="186" t="s">
        <v>38</v>
      </c>
      <c r="F4" s="187"/>
      <c r="G4" s="176" t="s">
        <v>39</v>
      </c>
      <c r="H4" s="177"/>
      <c r="I4" s="176" t="s">
        <v>40</v>
      </c>
      <c r="J4" s="177"/>
      <c r="K4" s="188" t="s">
        <v>33</v>
      </c>
      <c r="L4" s="189"/>
      <c r="M4" s="190"/>
      <c r="N4" s="191" t="s">
        <v>34</v>
      </c>
      <c r="O4" s="192"/>
      <c r="P4" s="193"/>
    </row>
    <row r="5" spans="2:22" ht="16.5" thickBot="1" x14ac:dyDescent="0.3">
      <c r="B5" s="217"/>
      <c r="C5" s="219"/>
      <c r="D5" s="219"/>
      <c r="E5" s="4" t="s">
        <v>12</v>
      </c>
      <c r="F5" s="60" t="s">
        <v>19</v>
      </c>
      <c r="G5" s="4" t="s">
        <v>12</v>
      </c>
      <c r="H5" s="60" t="s">
        <v>19</v>
      </c>
      <c r="I5" s="4" t="s">
        <v>12</v>
      </c>
      <c r="J5" s="4" t="s">
        <v>19</v>
      </c>
      <c r="K5" s="151" t="s">
        <v>12</v>
      </c>
      <c r="L5" s="4" t="s">
        <v>19</v>
      </c>
      <c r="M5" s="58" t="s">
        <v>20</v>
      </c>
      <c r="N5" s="86" t="s">
        <v>12</v>
      </c>
      <c r="O5" s="86" t="s">
        <v>19</v>
      </c>
      <c r="P5" s="49" t="s">
        <v>22</v>
      </c>
    </row>
    <row r="6" spans="2:22" ht="16.5" thickBot="1" x14ac:dyDescent="0.3">
      <c r="B6" s="34">
        <v>1</v>
      </c>
      <c r="C6" s="34" t="s">
        <v>7</v>
      </c>
      <c r="D6" s="45">
        <v>15</v>
      </c>
      <c r="E6" s="11">
        <v>5589</v>
      </c>
      <c r="F6" s="10">
        <f>E7-E6</f>
        <v>41</v>
      </c>
      <c r="G6" s="74">
        <v>3298</v>
      </c>
      <c r="H6" s="45">
        <f t="shared" ref="H6:H35" si="0">$G7-$G6</f>
        <v>0</v>
      </c>
      <c r="I6" s="18">
        <v>1056</v>
      </c>
      <c r="J6" s="7">
        <f>I7-I6</f>
        <v>4</v>
      </c>
      <c r="K6" s="19">
        <v>3687</v>
      </c>
      <c r="L6" s="91">
        <f>K7-K6</f>
        <v>41</v>
      </c>
      <c r="M6" s="92">
        <f>IF(K6&lt;&gt;"",SUM(M5,L6),"")</f>
        <v>41</v>
      </c>
      <c r="N6" s="80">
        <v>997</v>
      </c>
      <c r="O6" s="91">
        <f>N7-N6</f>
        <v>0</v>
      </c>
      <c r="P6" s="143">
        <f>IF(N6&lt;&gt;"",SUM(P5,O6),)</f>
        <v>0</v>
      </c>
      <c r="S6" s="1"/>
    </row>
    <row r="7" spans="2:22" ht="16.5" thickBot="1" x14ac:dyDescent="0.3">
      <c r="B7" s="35">
        <v>2</v>
      </c>
      <c r="C7" s="25" t="s">
        <v>7</v>
      </c>
      <c r="D7" s="25">
        <v>12</v>
      </c>
      <c r="E7" s="12">
        <v>5630</v>
      </c>
      <c r="F7" s="9">
        <f t="shared" ref="F7:F36" si="1">E8-E7</f>
        <v>41</v>
      </c>
      <c r="G7" s="25">
        <v>3298</v>
      </c>
      <c r="H7" s="45">
        <f t="shared" si="0"/>
        <v>1</v>
      </c>
      <c r="I7" s="16">
        <v>1060</v>
      </c>
      <c r="J7" s="6">
        <f t="shared" ref="J7:J36" si="2">I8-I7</f>
        <v>3</v>
      </c>
      <c r="K7" s="16">
        <v>3728</v>
      </c>
      <c r="L7" s="91">
        <f>K8-K7</f>
        <v>42</v>
      </c>
      <c r="M7" s="92">
        <f t="shared" ref="M7:M35" si="3">IF(K7&lt;&gt;"",SUM(M6,L7),"")</f>
        <v>83</v>
      </c>
      <c r="N7" s="16">
        <v>997</v>
      </c>
      <c r="O7" s="91">
        <f t="shared" ref="O7:O36" si="4">N8-N7</f>
        <v>0</v>
      </c>
      <c r="P7" s="143">
        <f t="shared" ref="P7:P35" si="5">IF(N7&lt;&gt;"",SUM(P6,O7),)</f>
        <v>0</v>
      </c>
      <c r="S7" s="1"/>
    </row>
    <row r="8" spans="2:22" ht="16.5" thickBot="1" x14ac:dyDescent="0.3">
      <c r="B8" s="35">
        <v>3</v>
      </c>
      <c r="C8" s="25" t="s">
        <v>7</v>
      </c>
      <c r="D8" s="25">
        <v>8</v>
      </c>
      <c r="E8" s="13">
        <v>5671</v>
      </c>
      <c r="F8" s="9">
        <f t="shared" si="1"/>
        <v>53</v>
      </c>
      <c r="G8" s="23">
        <v>3299</v>
      </c>
      <c r="H8" s="45">
        <f t="shared" si="0"/>
        <v>0</v>
      </c>
      <c r="I8" s="16">
        <v>1063</v>
      </c>
      <c r="J8" s="8">
        <f t="shared" si="2"/>
        <v>6</v>
      </c>
      <c r="K8" s="16">
        <v>3770</v>
      </c>
      <c r="L8" s="91">
        <f t="shared" ref="L8:L36" si="6">K9-K8</f>
        <v>52</v>
      </c>
      <c r="M8" s="92">
        <f t="shared" si="3"/>
        <v>135</v>
      </c>
      <c r="N8" s="19">
        <v>997</v>
      </c>
      <c r="O8" s="91">
        <f t="shared" si="4"/>
        <v>0</v>
      </c>
      <c r="P8" s="143">
        <f t="shared" si="5"/>
        <v>0</v>
      </c>
      <c r="S8" s="1"/>
    </row>
    <row r="9" spans="2:22" ht="16.5" thickBot="1" x14ac:dyDescent="0.3">
      <c r="B9" s="29">
        <v>4</v>
      </c>
      <c r="C9" s="28" t="s">
        <v>7</v>
      </c>
      <c r="D9" s="28">
        <v>9</v>
      </c>
      <c r="E9" s="12">
        <v>5724</v>
      </c>
      <c r="F9" s="9">
        <f t="shared" si="1"/>
        <v>44</v>
      </c>
      <c r="G9" s="25">
        <v>3299</v>
      </c>
      <c r="H9" s="45">
        <f t="shared" si="0"/>
        <v>1</v>
      </c>
      <c r="I9" s="19">
        <v>1069</v>
      </c>
      <c r="J9" s="6">
        <f t="shared" si="2"/>
        <v>3</v>
      </c>
      <c r="K9" s="19">
        <v>3822</v>
      </c>
      <c r="L9" s="91">
        <f t="shared" si="6"/>
        <v>45</v>
      </c>
      <c r="M9" s="92">
        <f t="shared" si="3"/>
        <v>180</v>
      </c>
      <c r="N9" s="61">
        <v>997</v>
      </c>
      <c r="O9" s="91">
        <f t="shared" si="4"/>
        <v>0</v>
      </c>
      <c r="P9" s="143">
        <f t="shared" si="5"/>
        <v>0</v>
      </c>
      <c r="S9" s="1"/>
    </row>
    <row r="10" spans="2:22" ht="16.5" thickBot="1" x14ac:dyDescent="0.3">
      <c r="B10" s="23">
        <v>5</v>
      </c>
      <c r="C10" s="25" t="s">
        <v>8</v>
      </c>
      <c r="D10" s="25">
        <v>8</v>
      </c>
      <c r="E10" s="12">
        <v>5768</v>
      </c>
      <c r="F10" s="6">
        <f t="shared" si="1"/>
        <v>47</v>
      </c>
      <c r="G10" s="23">
        <v>3300</v>
      </c>
      <c r="H10" s="45">
        <f t="shared" si="0"/>
        <v>1</v>
      </c>
      <c r="I10" s="16">
        <v>1072</v>
      </c>
      <c r="J10" s="6">
        <f t="shared" si="2"/>
        <v>4</v>
      </c>
      <c r="K10" s="61">
        <v>3867</v>
      </c>
      <c r="L10" s="91">
        <f t="shared" si="6"/>
        <v>46</v>
      </c>
      <c r="M10" s="92">
        <f t="shared" si="3"/>
        <v>226</v>
      </c>
      <c r="N10" s="16">
        <v>997</v>
      </c>
      <c r="O10" s="91">
        <f t="shared" si="4"/>
        <v>0</v>
      </c>
      <c r="P10" s="143">
        <f t="shared" si="5"/>
        <v>0</v>
      </c>
      <c r="S10" s="1"/>
    </row>
    <row r="11" spans="2:22" ht="16.5" thickBot="1" x14ac:dyDescent="0.3">
      <c r="B11" s="29">
        <v>6</v>
      </c>
      <c r="C11" s="28" t="s">
        <v>8</v>
      </c>
      <c r="D11" s="149">
        <v>3</v>
      </c>
      <c r="E11" s="150">
        <v>5815</v>
      </c>
      <c r="F11" s="6">
        <f t="shared" si="1"/>
        <v>46</v>
      </c>
      <c r="G11" s="23">
        <v>3301</v>
      </c>
      <c r="H11" s="45">
        <f t="shared" si="0"/>
        <v>1</v>
      </c>
      <c r="I11" s="19">
        <v>1076</v>
      </c>
      <c r="J11" s="8">
        <f t="shared" si="2"/>
        <v>4</v>
      </c>
      <c r="K11" s="12">
        <v>3913</v>
      </c>
      <c r="L11" s="91">
        <f t="shared" si="6"/>
        <v>46</v>
      </c>
      <c r="M11" s="92">
        <f t="shared" si="3"/>
        <v>272</v>
      </c>
      <c r="N11" s="16">
        <v>997</v>
      </c>
      <c r="O11" s="91">
        <f t="shared" si="4"/>
        <v>0</v>
      </c>
      <c r="P11" s="143">
        <f t="shared" si="5"/>
        <v>0</v>
      </c>
      <c r="S11" s="1"/>
    </row>
    <row r="12" spans="2:22" ht="16.5" thickBot="1" x14ac:dyDescent="0.3">
      <c r="B12" s="23">
        <v>7</v>
      </c>
      <c r="C12" s="25" t="s">
        <v>8</v>
      </c>
      <c r="D12" s="25">
        <v>11</v>
      </c>
      <c r="E12" s="12">
        <v>5861</v>
      </c>
      <c r="F12" s="8">
        <f t="shared" si="1"/>
        <v>45</v>
      </c>
      <c r="G12" s="23">
        <v>3302</v>
      </c>
      <c r="H12" s="45">
        <f t="shared" si="0"/>
        <v>2</v>
      </c>
      <c r="I12" s="16">
        <v>1080</v>
      </c>
      <c r="J12" s="154">
        <f t="shared" si="2"/>
        <v>4</v>
      </c>
      <c r="K12" s="12">
        <v>3959</v>
      </c>
      <c r="L12" s="91">
        <f t="shared" si="6"/>
        <v>41</v>
      </c>
      <c r="M12" s="92">
        <f t="shared" si="3"/>
        <v>313</v>
      </c>
      <c r="N12" s="12">
        <v>997</v>
      </c>
      <c r="O12" s="91">
        <f t="shared" si="4"/>
        <v>0</v>
      </c>
      <c r="P12" s="143">
        <f t="shared" si="5"/>
        <v>0</v>
      </c>
      <c r="S12" s="1"/>
    </row>
    <row r="13" spans="2:22" ht="16.5" thickBot="1" x14ac:dyDescent="0.3">
      <c r="B13" s="29">
        <v>8</v>
      </c>
      <c r="C13" s="28" t="s">
        <v>8</v>
      </c>
      <c r="D13" s="28">
        <v>6</v>
      </c>
      <c r="E13" s="13">
        <v>5906</v>
      </c>
      <c r="F13" s="9">
        <f t="shared" si="1"/>
        <v>18</v>
      </c>
      <c r="G13" s="23">
        <v>3304</v>
      </c>
      <c r="H13" s="45">
        <f t="shared" si="0"/>
        <v>2</v>
      </c>
      <c r="I13" s="19">
        <v>1084</v>
      </c>
      <c r="J13" s="6">
        <f t="shared" si="2"/>
        <v>5</v>
      </c>
      <c r="K13" s="12">
        <v>4000</v>
      </c>
      <c r="L13" s="91">
        <f t="shared" si="6"/>
        <v>16</v>
      </c>
      <c r="M13" s="92">
        <f t="shared" si="3"/>
        <v>329</v>
      </c>
      <c r="N13" s="14">
        <v>997</v>
      </c>
      <c r="O13" s="91">
        <f t="shared" si="4"/>
        <v>1</v>
      </c>
      <c r="P13" s="143">
        <f t="shared" si="5"/>
        <v>1</v>
      </c>
      <c r="S13" s="1"/>
    </row>
    <row r="14" spans="2:22" ht="16.5" thickBot="1" x14ac:dyDescent="0.3">
      <c r="B14" s="23">
        <v>9</v>
      </c>
      <c r="C14" s="25" t="s">
        <v>10</v>
      </c>
      <c r="D14" s="25">
        <v>12</v>
      </c>
      <c r="E14" s="12">
        <v>5924</v>
      </c>
      <c r="F14" s="9">
        <f t="shared" si="1"/>
        <v>54</v>
      </c>
      <c r="G14" s="25">
        <v>3306</v>
      </c>
      <c r="H14" s="45">
        <f t="shared" si="0"/>
        <v>2</v>
      </c>
      <c r="I14" s="16">
        <v>1089</v>
      </c>
      <c r="J14" s="6">
        <f t="shared" si="2"/>
        <v>4</v>
      </c>
      <c r="K14" s="12">
        <v>4016</v>
      </c>
      <c r="L14" s="91">
        <f t="shared" si="6"/>
        <v>44</v>
      </c>
      <c r="M14" s="92">
        <f t="shared" si="3"/>
        <v>373</v>
      </c>
      <c r="N14" s="12">
        <v>998</v>
      </c>
      <c r="O14" s="91">
        <f t="shared" si="4"/>
        <v>0</v>
      </c>
      <c r="P14" s="143">
        <f t="shared" si="5"/>
        <v>1</v>
      </c>
      <c r="S14" s="1"/>
    </row>
    <row r="15" spans="2:22" ht="16.5" thickBot="1" x14ac:dyDescent="0.3">
      <c r="B15" s="29">
        <v>10</v>
      </c>
      <c r="C15" s="28" t="s">
        <v>8</v>
      </c>
      <c r="D15" s="28">
        <v>7</v>
      </c>
      <c r="E15" s="13">
        <v>5978</v>
      </c>
      <c r="F15" s="6">
        <f t="shared" si="1"/>
        <v>67</v>
      </c>
      <c r="G15" s="25">
        <v>3308</v>
      </c>
      <c r="H15" s="45">
        <f t="shared" si="0"/>
        <v>0</v>
      </c>
      <c r="I15" s="16">
        <v>1093</v>
      </c>
      <c r="J15" s="6">
        <f t="shared" si="2"/>
        <v>3</v>
      </c>
      <c r="K15" s="12">
        <v>4060</v>
      </c>
      <c r="L15" s="91">
        <f t="shared" si="6"/>
        <v>67</v>
      </c>
      <c r="M15" s="92">
        <f t="shared" si="3"/>
        <v>440</v>
      </c>
      <c r="N15" s="12">
        <v>998</v>
      </c>
      <c r="O15" s="91">
        <f t="shared" si="4"/>
        <v>0</v>
      </c>
      <c r="P15" s="143">
        <f t="shared" si="5"/>
        <v>1</v>
      </c>
      <c r="S15" s="1"/>
    </row>
    <row r="16" spans="2:22" ht="16.5" thickBot="1" x14ac:dyDescent="0.3">
      <c r="B16" s="23">
        <v>11</v>
      </c>
      <c r="C16" s="25" t="s">
        <v>30</v>
      </c>
      <c r="D16" s="25">
        <v>7</v>
      </c>
      <c r="E16" s="12">
        <v>6045</v>
      </c>
      <c r="F16" s="8">
        <f t="shared" si="1"/>
        <v>66</v>
      </c>
      <c r="G16" s="25">
        <v>3308</v>
      </c>
      <c r="H16" s="45">
        <f t="shared" si="0"/>
        <v>2</v>
      </c>
      <c r="I16" s="16">
        <v>1096</v>
      </c>
      <c r="J16" s="8">
        <f t="shared" si="2"/>
        <v>5</v>
      </c>
      <c r="K16" s="19">
        <v>4127</v>
      </c>
      <c r="L16" s="91">
        <f t="shared" si="6"/>
        <v>66</v>
      </c>
      <c r="M16" s="92">
        <f t="shared" si="3"/>
        <v>506</v>
      </c>
      <c r="N16" s="12">
        <v>998</v>
      </c>
      <c r="O16" s="91">
        <f t="shared" si="4"/>
        <v>0</v>
      </c>
      <c r="P16" s="143">
        <f t="shared" si="5"/>
        <v>1</v>
      </c>
      <c r="S16" s="1"/>
    </row>
    <row r="17" spans="2:19" ht="16.5" thickBot="1" x14ac:dyDescent="0.3">
      <c r="B17" s="26">
        <v>12</v>
      </c>
      <c r="C17" s="28" t="s">
        <v>10</v>
      </c>
      <c r="D17" s="28">
        <v>7</v>
      </c>
      <c r="E17" s="13">
        <v>6111</v>
      </c>
      <c r="F17" s="6">
        <f t="shared" si="1"/>
        <v>19</v>
      </c>
      <c r="G17" s="25">
        <v>3310</v>
      </c>
      <c r="H17" s="45">
        <f t="shared" si="0"/>
        <v>3</v>
      </c>
      <c r="I17" s="19">
        <v>1101</v>
      </c>
      <c r="J17" s="6">
        <f t="shared" si="2"/>
        <v>3</v>
      </c>
      <c r="K17" s="12">
        <v>4193</v>
      </c>
      <c r="L17" s="91">
        <f t="shared" si="6"/>
        <v>6</v>
      </c>
      <c r="M17" s="92">
        <f t="shared" si="3"/>
        <v>512</v>
      </c>
      <c r="N17" s="12">
        <v>998</v>
      </c>
      <c r="O17" s="91">
        <f t="shared" si="4"/>
        <v>1</v>
      </c>
      <c r="P17" s="143">
        <f t="shared" si="5"/>
        <v>2</v>
      </c>
      <c r="S17" s="1"/>
    </row>
    <row r="18" spans="2:19" ht="16.5" thickBot="1" x14ac:dyDescent="0.3">
      <c r="B18" s="23">
        <v>13</v>
      </c>
      <c r="C18" s="25" t="s">
        <v>30</v>
      </c>
      <c r="D18" s="25">
        <v>7</v>
      </c>
      <c r="E18" s="12">
        <v>6130</v>
      </c>
      <c r="F18" s="6">
        <f t="shared" si="1"/>
        <v>-6130</v>
      </c>
      <c r="G18" s="25">
        <v>3313</v>
      </c>
      <c r="H18" s="45">
        <f t="shared" si="0"/>
        <v>-3313</v>
      </c>
      <c r="I18" s="16">
        <v>1104</v>
      </c>
      <c r="J18" s="8">
        <f t="shared" si="2"/>
        <v>-1104</v>
      </c>
      <c r="K18" s="12">
        <v>4199</v>
      </c>
      <c r="L18" s="91">
        <f t="shared" si="6"/>
        <v>-4199</v>
      </c>
      <c r="M18" s="92">
        <f t="shared" si="3"/>
        <v>-3687</v>
      </c>
      <c r="N18" s="14">
        <v>999</v>
      </c>
      <c r="O18" s="91">
        <f t="shared" si="4"/>
        <v>-999</v>
      </c>
      <c r="P18" s="143">
        <f t="shared" si="5"/>
        <v>-997</v>
      </c>
    </row>
    <row r="19" spans="2:19" ht="16.5" thickBot="1" x14ac:dyDescent="0.3">
      <c r="B19" s="29">
        <v>14</v>
      </c>
      <c r="C19" s="28" t="s">
        <v>30</v>
      </c>
      <c r="D19" s="28">
        <v>7</v>
      </c>
      <c r="E19" s="13"/>
      <c r="F19" s="6">
        <f t="shared" si="1"/>
        <v>0</v>
      </c>
      <c r="G19" s="46"/>
      <c r="H19" s="45">
        <f t="shared" si="0"/>
        <v>0</v>
      </c>
      <c r="I19" s="19"/>
      <c r="J19" s="9">
        <f t="shared" si="2"/>
        <v>0</v>
      </c>
      <c r="K19" s="15"/>
      <c r="L19" s="91">
        <f t="shared" si="6"/>
        <v>0</v>
      </c>
      <c r="M19" s="92" t="str">
        <f t="shared" si="3"/>
        <v/>
      </c>
      <c r="N19" s="12"/>
      <c r="O19" s="91">
        <f t="shared" si="4"/>
        <v>0</v>
      </c>
      <c r="P19" s="143">
        <f t="shared" si="5"/>
        <v>0</v>
      </c>
    </row>
    <row r="20" spans="2:19" ht="16.5" thickBot="1" x14ac:dyDescent="0.3">
      <c r="B20" s="23">
        <v>15</v>
      </c>
      <c r="C20" s="25" t="s">
        <v>30</v>
      </c>
      <c r="D20" s="25">
        <v>11</v>
      </c>
      <c r="E20" s="12"/>
      <c r="F20" s="6">
        <f t="shared" si="1"/>
        <v>0</v>
      </c>
      <c r="G20" s="25"/>
      <c r="H20" s="45">
        <f t="shared" si="0"/>
        <v>0</v>
      </c>
      <c r="I20" s="152"/>
      <c r="J20" s="6">
        <f t="shared" si="2"/>
        <v>0</v>
      </c>
      <c r="K20" s="12"/>
      <c r="L20" s="91">
        <f t="shared" si="6"/>
        <v>0</v>
      </c>
      <c r="M20" s="92" t="str">
        <f t="shared" si="3"/>
        <v/>
      </c>
      <c r="N20" s="12"/>
      <c r="O20" s="91">
        <f t="shared" si="4"/>
        <v>0</v>
      </c>
      <c r="P20" s="143">
        <f t="shared" si="5"/>
        <v>0</v>
      </c>
    </row>
    <row r="21" spans="2:19" ht="16.5" thickBot="1" x14ac:dyDescent="0.3">
      <c r="B21" s="29">
        <v>16</v>
      </c>
      <c r="C21" s="28" t="s">
        <v>8</v>
      </c>
      <c r="D21" s="28">
        <v>11</v>
      </c>
      <c r="E21" s="13"/>
      <c r="F21" s="8">
        <f t="shared" si="1"/>
        <v>0</v>
      </c>
      <c r="G21" s="25"/>
      <c r="H21" s="45">
        <f t="shared" si="0"/>
        <v>0</v>
      </c>
      <c r="I21" s="12"/>
      <c r="J21" s="6">
        <f t="shared" si="2"/>
        <v>0</v>
      </c>
      <c r="K21" s="13"/>
      <c r="L21" s="91">
        <f t="shared" si="6"/>
        <v>0</v>
      </c>
      <c r="M21" s="92" t="str">
        <f t="shared" si="3"/>
        <v/>
      </c>
      <c r="N21" s="12"/>
      <c r="O21" s="91">
        <f t="shared" si="4"/>
        <v>0</v>
      </c>
      <c r="P21" s="143">
        <f t="shared" si="5"/>
        <v>0</v>
      </c>
    </row>
    <row r="22" spans="2:19" ht="16.5" thickBot="1" x14ac:dyDescent="0.3">
      <c r="B22" s="23">
        <v>17</v>
      </c>
      <c r="C22" s="25" t="s">
        <v>7</v>
      </c>
      <c r="D22" s="25">
        <v>11</v>
      </c>
      <c r="E22" s="12"/>
      <c r="F22" s="36">
        <f t="shared" si="1"/>
        <v>0</v>
      </c>
      <c r="G22" s="23"/>
      <c r="H22" s="45">
        <f t="shared" si="0"/>
        <v>0</v>
      </c>
      <c r="I22" s="12"/>
      <c r="J22" s="6">
        <f t="shared" si="2"/>
        <v>0</v>
      </c>
      <c r="K22" s="15"/>
      <c r="L22" s="91">
        <f t="shared" si="6"/>
        <v>0</v>
      </c>
      <c r="M22" s="92" t="str">
        <f t="shared" si="3"/>
        <v/>
      </c>
      <c r="N22" s="12"/>
      <c r="O22" s="91">
        <f t="shared" si="4"/>
        <v>0</v>
      </c>
      <c r="P22" s="143">
        <f t="shared" si="5"/>
        <v>0</v>
      </c>
    </row>
    <row r="23" spans="2:19" ht="16.5" thickBot="1" x14ac:dyDescent="0.3">
      <c r="B23" s="29">
        <v>18</v>
      </c>
      <c r="C23" s="28" t="s">
        <v>7</v>
      </c>
      <c r="D23" s="28">
        <v>10</v>
      </c>
      <c r="E23" s="13"/>
      <c r="F23" s="8">
        <f t="shared" si="1"/>
        <v>0</v>
      </c>
      <c r="G23" s="23"/>
      <c r="H23" s="45">
        <f t="shared" si="0"/>
        <v>0</v>
      </c>
      <c r="I23" s="13"/>
      <c r="J23" s="6">
        <f t="shared" si="2"/>
        <v>0</v>
      </c>
      <c r="K23" s="12"/>
      <c r="L23" s="91">
        <f t="shared" si="6"/>
        <v>0</v>
      </c>
      <c r="M23" s="92" t="str">
        <f t="shared" si="3"/>
        <v/>
      </c>
      <c r="N23" s="12"/>
      <c r="O23" s="91">
        <f t="shared" si="4"/>
        <v>0</v>
      </c>
      <c r="P23" s="143">
        <f t="shared" si="5"/>
        <v>0</v>
      </c>
    </row>
    <row r="24" spans="2:19" ht="16.5" thickBot="1" x14ac:dyDescent="0.3">
      <c r="B24" s="23">
        <v>19</v>
      </c>
      <c r="C24" s="25" t="s">
        <v>30</v>
      </c>
      <c r="D24" s="25">
        <v>9</v>
      </c>
      <c r="E24" s="12"/>
      <c r="F24" s="6">
        <f t="shared" si="1"/>
        <v>0</v>
      </c>
      <c r="G24" s="23"/>
      <c r="H24" s="45">
        <f t="shared" si="0"/>
        <v>0</v>
      </c>
      <c r="I24" s="12"/>
      <c r="J24" s="6">
        <f t="shared" si="2"/>
        <v>0</v>
      </c>
      <c r="K24" s="15"/>
      <c r="L24" s="91">
        <f t="shared" si="6"/>
        <v>0</v>
      </c>
      <c r="M24" s="92" t="str">
        <f t="shared" si="3"/>
        <v/>
      </c>
      <c r="N24" s="12"/>
      <c r="O24" s="91">
        <f t="shared" si="4"/>
        <v>0</v>
      </c>
      <c r="P24" s="143">
        <f t="shared" si="5"/>
        <v>0</v>
      </c>
    </row>
    <row r="25" spans="2:19" ht="16.5" thickBot="1" x14ac:dyDescent="0.3">
      <c r="B25" s="29">
        <v>20</v>
      </c>
      <c r="C25" s="28" t="s">
        <v>7</v>
      </c>
      <c r="D25" s="28">
        <v>8</v>
      </c>
      <c r="E25" s="13"/>
      <c r="F25" s="8">
        <f t="shared" si="1"/>
        <v>0</v>
      </c>
      <c r="G25" s="23"/>
      <c r="H25" s="45">
        <f t="shared" si="0"/>
        <v>0</v>
      </c>
      <c r="I25" s="13"/>
      <c r="J25" s="6">
        <f t="shared" si="2"/>
        <v>0</v>
      </c>
      <c r="K25" s="12"/>
      <c r="L25" s="91">
        <f t="shared" si="6"/>
        <v>0</v>
      </c>
      <c r="M25" s="92" t="str">
        <f t="shared" si="3"/>
        <v/>
      </c>
      <c r="N25" s="12"/>
      <c r="O25" s="91">
        <f t="shared" si="4"/>
        <v>0</v>
      </c>
      <c r="P25" s="143">
        <f t="shared" si="5"/>
        <v>0</v>
      </c>
    </row>
    <row r="26" spans="2:19" ht="16.5" thickBot="1" x14ac:dyDescent="0.3">
      <c r="B26" s="23">
        <v>21</v>
      </c>
      <c r="C26" s="25" t="s">
        <v>7</v>
      </c>
      <c r="D26" s="25">
        <v>7</v>
      </c>
      <c r="E26" s="12"/>
      <c r="F26" s="9">
        <f t="shared" si="1"/>
        <v>0</v>
      </c>
      <c r="G26" s="23"/>
      <c r="H26" s="45">
        <f t="shared" si="0"/>
        <v>0</v>
      </c>
      <c r="I26" s="12"/>
      <c r="J26" s="6">
        <f t="shared" si="2"/>
        <v>0</v>
      </c>
      <c r="K26" s="15"/>
      <c r="L26" s="91">
        <f t="shared" si="6"/>
        <v>0</v>
      </c>
      <c r="M26" s="92" t="str">
        <f t="shared" si="3"/>
        <v/>
      </c>
      <c r="N26" s="12"/>
      <c r="O26" s="91">
        <v>0</v>
      </c>
      <c r="P26" s="143">
        <f t="shared" si="5"/>
        <v>0</v>
      </c>
    </row>
    <row r="27" spans="2:19" ht="16.5" thickBot="1" x14ac:dyDescent="0.3">
      <c r="B27" s="29">
        <v>22</v>
      </c>
      <c r="C27" s="28" t="s">
        <v>30</v>
      </c>
      <c r="D27" s="28">
        <v>7</v>
      </c>
      <c r="E27" s="13"/>
      <c r="F27" s="9">
        <f t="shared" si="1"/>
        <v>0</v>
      </c>
      <c r="G27" s="23"/>
      <c r="H27" s="45">
        <f t="shared" si="0"/>
        <v>0</v>
      </c>
      <c r="I27" s="12"/>
      <c r="J27" s="6">
        <f t="shared" si="2"/>
        <v>0</v>
      </c>
      <c r="K27" s="12"/>
      <c r="L27" s="91">
        <f t="shared" si="6"/>
        <v>0</v>
      </c>
      <c r="M27" s="92" t="str">
        <f t="shared" si="3"/>
        <v/>
      </c>
      <c r="N27" s="12"/>
      <c r="O27" s="91">
        <f t="shared" si="4"/>
        <v>0</v>
      </c>
      <c r="P27" s="143">
        <f t="shared" si="5"/>
        <v>0</v>
      </c>
    </row>
    <row r="28" spans="2:19" ht="16.5" thickBot="1" x14ac:dyDescent="0.3">
      <c r="B28" s="23">
        <v>23</v>
      </c>
      <c r="C28" s="25" t="s">
        <v>8</v>
      </c>
      <c r="D28" s="25">
        <v>3</v>
      </c>
      <c r="E28" s="12"/>
      <c r="F28" s="9">
        <f t="shared" si="1"/>
        <v>0</v>
      </c>
      <c r="G28" s="23"/>
      <c r="H28" s="45">
        <f t="shared" si="0"/>
        <v>0</v>
      </c>
      <c r="I28" s="14"/>
      <c r="J28" s="6">
        <f t="shared" si="2"/>
        <v>0</v>
      </c>
      <c r="K28" s="12"/>
      <c r="L28" s="91">
        <f t="shared" si="6"/>
        <v>0</v>
      </c>
      <c r="M28" s="92" t="str">
        <f t="shared" si="3"/>
        <v/>
      </c>
      <c r="N28" s="14"/>
      <c r="O28" s="91">
        <f t="shared" si="4"/>
        <v>0</v>
      </c>
      <c r="P28" s="143">
        <f t="shared" si="5"/>
        <v>0</v>
      </c>
    </row>
    <row r="29" spans="2:19" ht="16.5" thickBot="1" x14ac:dyDescent="0.3">
      <c r="B29" s="23">
        <v>24</v>
      </c>
      <c r="C29" s="23" t="s">
        <v>7</v>
      </c>
      <c r="D29" s="25">
        <v>8</v>
      </c>
      <c r="E29" s="12"/>
      <c r="F29" s="9">
        <f t="shared" si="1"/>
        <v>0</v>
      </c>
      <c r="G29" s="25"/>
      <c r="H29" s="45">
        <f t="shared" si="0"/>
        <v>0</v>
      </c>
      <c r="I29" s="12"/>
      <c r="J29" s="6">
        <f t="shared" si="2"/>
        <v>0</v>
      </c>
      <c r="K29" s="12"/>
      <c r="L29" s="91">
        <f t="shared" si="6"/>
        <v>0</v>
      </c>
      <c r="M29" s="92" t="str">
        <f t="shared" si="3"/>
        <v/>
      </c>
      <c r="N29" s="12"/>
      <c r="O29" s="91">
        <f t="shared" si="4"/>
        <v>0</v>
      </c>
      <c r="P29" s="143">
        <f t="shared" si="5"/>
        <v>0</v>
      </c>
    </row>
    <row r="30" spans="2:19" ht="16.5" thickBot="1" x14ac:dyDescent="0.3">
      <c r="B30" s="29">
        <v>25</v>
      </c>
      <c r="C30" s="28" t="s">
        <v>7</v>
      </c>
      <c r="D30" s="28">
        <v>7</v>
      </c>
      <c r="E30" s="13"/>
      <c r="F30" s="9">
        <f t="shared" si="1"/>
        <v>0</v>
      </c>
      <c r="G30" s="23"/>
      <c r="H30" s="45">
        <f t="shared" si="0"/>
        <v>0</v>
      </c>
      <c r="I30" s="13"/>
      <c r="J30" s="6">
        <f t="shared" si="2"/>
        <v>0</v>
      </c>
      <c r="K30" s="13"/>
      <c r="L30" s="91">
        <f t="shared" si="6"/>
        <v>0</v>
      </c>
      <c r="M30" s="92" t="str">
        <f t="shared" si="3"/>
        <v/>
      </c>
      <c r="N30" s="13"/>
      <c r="O30" s="91">
        <f t="shared" si="4"/>
        <v>0</v>
      </c>
      <c r="P30" s="143">
        <f t="shared" si="5"/>
        <v>0</v>
      </c>
    </row>
    <row r="31" spans="2:19" ht="16.5" thickBot="1" x14ac:dyDescent="0.3">
      <c r="B31" s="23">
        <v>26</v>
      </c>
      <c r="C31" s="25" t="s">
        <v>7</v>
      </c>
      <c r="D31" s="25">
        <v>5</v>
      </c>
      <c r="E31" s="12"/>
      <c r="F31" s="6">
        <f t="shared" si="1"/>
        <v>0</v>
      </c>
      <c r="G31" s="23"/>
      <c r="H31" s="45">
        <f t="shared" si="0"/>
        <v>0</v>
      </c>
      <c r="I31" s="12"/>
      <c r="J31" s="6">
        <f t="shared" si="2"/>
        <v>0</v>
      </c>
      <c r="K31" s="12"/>
      <c r="L31" s="91">
        <f t="shared" si="6"/>
        <v>0</v>
      </c>
      <c r="M31" s="92" t="str">
        <f t="shared" si="3"/>
        <v/>
      </c>
      <c r="N31" s="12"/>
      <c r="O31" s="91">
        <f t="shared" si="4"/>
        <v>0</v>
      </c>
      <c r="P31" s="143">
        <f t="shared" si="5"/>
        <v>0</v>
      </c>
    </row>
    <row r="32" spans="2:19" ht="16.5" thickBot="1" x14ac:dyDescent="0.3">
      <c r="B32" s="29">
        <v>27</v>
      </c>
      <c r="C32" s="28" t="s">
        <v>30</v>
      </c>
      <c r="D32" s="28">
        <v>5</v>
      </c>
      <c r="E32" s="13"/>
      <c r="F32" s="69">
        <f t="shared" si="1"/>
        <v>0</v>
      </c>
      <c r="G32" s="25"/>
      <c r="H32" s="45">
        <f t="shared" si="0"/>
        <v>0</v>
      </c>
      <c r="I32" s="13"/>
      <c r="J32" s="6">
        <f t="shared" si="2"/>
        <v>0</v>
      </c>
      <c r="K32" s="12"/>
      <c r="L32" s="91">
        <f t="shared" si="6"/>
        <v>0</v>
      </c>
      <c r="M32" s="92" t="str">
        <f t="shared" si="3"/>
        <v/>
      </c>
      <c r="N32" s="14"/>
      <c r="O32" s="91">
        <f t="shared" si="4"/>
        <v>0</v>
      </c>
      <c r="P32" s="143">
        <f t="shared" si="5"/>
        <v>0</v>
      </c>
    </row>
    <row r="33" spans="2:19" ht="16.5" thickBot="1" x14ac:dyDescent="0.3">
      <c r="B33" s="23">
        <v>28</v>
      </c>
      <c r="C33" s="25" t="s">
        <v>30</v>
      </c>
      <c r="D33" s="25">
        <v>5</v>
      </c>
      <c r="E33" s="12"/>
      <c r="F33" s="6">
        <f t="shared" si="1"/>
        <v>0</v>
      </c>
      <c r="G33" s="23"/>
      <c r="H33" s="45">
        <f t="shared" si="0"/>
        <v>0</v>
      </c>
      <c r="I33" s="12"/>
      <c r="J33" s="6">
        <f t="shared" si="2"/>
        <v>0</v>
      </c>
      <c r="K33" s="12"/>
      <c r="L33" s="91">
        <f t="shared" si="6"/>
        <v>0</v>
      </c>
      <c r="M33" s="92" t="str">
        <f t="shared" si="3"/>
        <v/>
      </c>
      <c r="N33" s="12"/>
      <c r="O33" s="91">
        <f t="shared" si="4"/>
        <v>0</v>
      </c>
      <c r="P33" s="143">
        <f t="shared" si="5"/>
        <v>0</v>
      </c>
    </row>
    <row r="34" spans="2:19" ht="16.5" thickBot="1" x14ac:dyDescent="0.3">
      <c r="B34" s="35">
        <v>29</v>
      </c>
      <c r="C34" s="23" t="s">
        <v>30</v>
      </c>
      <c r="D34" s="46">
        <v>8</v>
      </c>
      <c r="E34" s="14"/>
      <c r="F34" s="6">
        <f t="shared" si="1"/>
        <v>0</v>
      </c>
      <c r="G34" s="23"/>
      <c r="H34" s="45">
        <f t="shared" si="0"/>
        <v>0</v>
      </c>
      <c r="I34" s="14"/>
      <c r="J34" s="6">
        <f t="shared" si="2"/>
        <v>0</v>
      </c>
      <c r="K34" s="13"/>
      <c r="L34" s="91">
        <f t="shared" si="6"/>
        <v>0</v>
      </c>
      <c r="M34" s="92" t="str">
        <f t="shared" si="3"/>
        <v/>
      </c>
      <c r="N34" s="12"/>
      <c r="O34" s="91">
        <f t="shared" si="4"/>
        <v>0</v>
      </c>
      <c r="P34" s="143">
        <f t="shared" si="5"/>
        <v>0</v>
      </c>
    </row>
    <row r="35" spans="2:19" ht="16.5" thickBot="1" x14ac:dyDescent="0.3">
      <c r="B35" s="29">
        <v>30</v>
      </c>
      <c r="C35" s="29" t="s">
        <v>10</v>
      </c>
      <c r="D35" s="26">
        <v>8</v>
      </c>
      <c r="E35" s="42"/>
      <c r="F35" s="8">
        <f t="shared" si="1"/>
        <v>0</v>
      </c>
      <c r="G35" s="25"/>
      <c r="H35" s="30">
        <f t="shared" si="0"/>
        <v>0</v>
      </c>
      <c r="I35" s="42"/>
      <c r="J35" s="32">
        <f t="shared" si="2"/>
        <v>0</v>
      </c>
      <c r="K35" s="42"/>
      <c r="L35" s="130">
        <f t="shared" si="6"/>
        <v>0</v>
      </c>
      <c r="M35" s="92" t="str">
        <f t="shared" si="3"/>
        <v/>
      </c>
      <c r="N35" s="42"/>
      <c r="O35" s="101">
        <f t="shared" si="4"/>
        <v>0</v>
      </c>
      <c r="P35" s="143">
        <f t="shared" si="5"/>
        <v>0</v>
      </c>
    </row>
    <row r="36" spans="2:19" ht="19.5" thickBot="1" x14ac:dyDescent="0.3">
      <c r="B36" s="208" t="s">
        <v>41</v>
      </c>
      <c r="C36" s="179"/>
      <c r="D36" s="180"/>
      <c r="E36" s="88"/>
      <c r="F36" s="47">
        <f t="shared" si="1"/>
        <v>0</v>
      </c>
      <c r="G36" s="30"/>
      <c r="H36" s="46">
        <f>$G37-$G36</f>
        <v>0</v>
      </c>
      <c r="I36" s="88"/>
      <c r="J36" s="36">
        <f t="shared" si="2"/>
        <v>0</v>
      </c>
      <c r="K36" s="96"/>
      <c r="L36" s="101">
        <f t="shared" si="6"/>
        <v>0</v>
      </c>
      <c r="M36" s="93" t="str">
        <f>IF(K36&lt;&gt;"",SUM(M37,L36),"")</f>
        <v/>
      </c>
      <c r="N36" s="88"/>
      <c r="O36" s="76">
        <f t="shared" si="4"/>
        <v>0</v>
      </c>
      <c r="P36" s="143">
        <f>IF(N36&lt;&gt;"",SUM(O37,O36),)</f>
        <v>0</v>
      </c>
      <c r="S36" s="1"/>
    </row>
    <row r="37" spans="2:19" ht="16.5" thickBot="1" x14ac:dyDescent="0.3">
      <c r="B37" s="202" t="s">
        <v>11</v>
      </c>
      <c r="C37" s="203"/>
      <c r="D37" s="204"/>
      <c r="E37" s="148"/>
      <c r="F37" s="41"/>
      <c r="G37" s="153"/>
      <c r="H37" s="82"/>
      <c r="I37" s="88"/>
      <c r="J37" s="32"/>
      <c r="K37" s="96"/>
      <c r="L37" s="101"/>
      <c r="M37" s="118"/>
      <c r="N37" s="88"/>
      <c r="O37" s="101"/>
      <c r="P37" s="145"/>
      <c r="S37" s="1"/>
    </row>
  </sheetData>
  <mergeCells count="11">
    <mergeCell ref="B36:D36"/>
    <mergeCell ref="B37:D37"/>
    <mergeCell ref="B3:P3"/>
    <mergeCell ref="B4:B5"/>
    <mergeCell ref="C4:C5"/>
    <mergeCell ref="D4:D5"/>
    <mergeCell ref="E4:F4"/>
    <mergeCell ref="G4:H4"/>
    <mergeCell ref="I4:J4"/>
    <mergeCell ref="K4:M4"/>
    <mergeCell ref="N4:P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B47BF-C022-4A48-AB4C-2AE0D89E3643}">
  <dimension ref="B2:B34"/>
  <sheetViews>
    <sheetView workbookViewId="0">
      <selection activeCell="C3" sqref="C3:I36"/>
    </sheetView>
  </sheetViews>
  <sheetFormatPr baseColWidth="10" defaultRowHeight="15.75" x14ac:dyDescent="0.25"/>
  <sheetData>
    <row r="2" spans="2:2" ht="16.5" customHeight="1" x14ac:dyDescent="0.25"/>
    <row r="4" spans="2:2" x14ac:dyDescent="0.25">
      <c r="B4" s="1"/>
    </row>
    <row r="5" spans="2:2" ht="16.5" customHeight="1" x14ac:dyDescent="0.25">
      <c r="B5" s="1"/>
    </row>
    <row r="6" spans="2:2" x14ac:dyDescent="0.25">
      <c r="B6" s="1"/>
    </row>
    <row r="7" spans="2:2" x14ac:dyDescent="0.25">
      <c r="B7" s="1"/>
    </row>
    <row r="8" spans="2:2" x14ac:dyDescent="0.25">
      <c r="B8" s="1"/>
    </row>
    <row r="9" spans="2:2" x14ac:dyDescent="0.25">
      <c r="B9" s="1"/>
    </row>
    <row r="10" spans="2:2" x14ac:dyDescent="0.25">
      <c r="B10" s="1"/>
    </row>
    <row r="11" spans="2:2" x14ac:dyDescent="0.25">
      <c r="B11" s="1"/>
    </row>
    <row r="12" spans="2:2" x14ac:dyDescent="0.25">
      <c r="B12" s="1"/>
    </row>
    <row r="13" spans="2:2" x14ac:dyDescent="0.25">
      <c r="B13" s="1"/>
    </row>
    <row r="14" spans="2:2" x14ac:dyDescent="0.25">
      <c r="B14" s="1"/>
    </row>
    <row r="15" spans="2:2" x14ac:dyDescent="0.25">
      <c r="B15" s="1"/>
    </row>
    <row r="16" spans="2:2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  <row r="23" spans="2:2" x14ac:dyDescent="0.25">
      <c r="B23" s="1"/>
    </row>
    <row r="24" spans="2:2" x14ac:dyDescent="0.25">
      <c r="B24" s="1"/>
    </row>
    <row r="25" spans="2:2" x14ac:dyDescent="0.25">
      <c r="B25" s="1"/>
    </row>
    <row r="26" spans="2:2" x14ac:dyDescent="0.25">
      <c r="B26" s="1"/>
    </row>
    <row r="27" spans="2:2" x14ac:dyDescent="0.25">
      <c r="B27" s="1"/>
    </row>
    <row r="28" spans="2:2" x14ac:dyDescent="0.25">
      <c r="B28" s="1"/>
    </row>
    <row r="29" spans="2:2" x14ac:dyDescent="0.25">
      <c r="B29" s="1"/>
    </row>
    <row r="30" spans="2:2" x14ac:dyDescent="0.25">
      <c r="B30" s="1"/>
    </row>
    <row r="31" spans="2:2" x14ac:dyDescent="0.25">
      <c r="B31" s="1"/>
    </row>
    <row r="32" spans="2:2" x14ac:dyDescent="0.25">
      <c r="B32" s="1"/>
    </row>
    <row r="33" spans="2:2" x14ac:dyDescent="0.25">
      <c r="B33" s="1"/>
    </row>
    <row r="34" spans="2:2" x14ac:dyDescent="0.25">
      <c r="B34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439D6-50EE-4AD0-8592-9A5879B31B3B}">
  <dimension ref="A1"/>
  <sheetViews>
    <sheetView workbookViewId="0">
      <selection activeCell="A3" sqref="A3:N41"/>
    </sheetView>
  </sheetViews>
  <sheetFormatPr baseColWidth="10"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A6B58-30BB-4020-B386-61CE05E7902A}">
  <dimension ref="A1:D35"/>
  <sheetViews>
    <sheetView tabSelected="1" workbookViewId="0">
      <selection activeCell="B1" sqref="B1:D34"/>
    </sheetView>
  </sheetViews>
  <sheetFormatPr baseColWidth="10" defaultRowHeight="15.75" x14ac:dyDescent="0.25"/>
  <sheetData>
    <row r="1" spans="1:4" x14ac:dyDescent="0.25">
      <c r="B1">
        <f ca="1">B1:D35</f>
        <v>0</v>
      </c>
    </row>
    <row r="2" spans="1:4" ht="16.5" thickBot="1" x14ac:dyDescent="0.3">
      <c r="B2" s="188">
        <f>F6</f>
        <v>0</v>
      </c>
      <c r="C2" s="189"/>
      <c r="D2" s="190"/>
    </row>
    <row r="3" spans="1:4" ht="16.5" thickBot="1" x14ac:dyDescent="0.3">
      <c r="A3" s="1"/>
      <c r="B3" s="232" t="s">
        <v>12</v>
      </c>
      <c r="C3" s="4" t="s">
        <v>19</v>
      </c>
      <c r="D3" s="2" t="s">
        <v>20</v>
      </c>
    </row>
    <row r="4" spans="1:4" ht="16.5" customHeight="1" thickBot="1" x14ac:dyDescent="0.3">
      <c r="A4" s="1"/>
      <c r="B4" s="19">
        <v>3687</v>
      </c>
      <c r="C4" s="91">
        <f>B5-B4</f>
        <v>41</v>
      </c>
      <c r="D4" s="92">
        <f>IF(B4&lt;&gt;"",SUM(D3,C4),"")</f>
        <v>41</v>
      </c>
    </row>
    <row r="5" spans="1:4" ht="16.5" customHeight="1" thickBot="1" x14ac:dyDescent="0.3">
      <c r="A5" s="1"/>
      <c r="B5" s="16">
        <v>3728</v>
      </c>
      <c r="C5" s="91">
        <f>B6-B5</f>
        <v>42</v>
      </c>
      <c r="D5" s="92">
        <f>IF(B5&lt;&gt;"",SUM(D4,C5),"")</f>
        <v>83</v>
      </c>
    </row>
    <row r="6" spans="1:4" ht="16.5" customHeight="1" thickBot="1" x14ac:dyDescent="0.3">
      <c r="A6" s="1"/>
      <c r="B6" s="16">
        <v>3770</v>
      </c>
      <c r="C6" s="91">
        <f>B7-B6</f>
        <v>52</v>
      </c>
      <c r="D6" s="118">
        <f>IF(B6&lt;&gt;"",SUM(D5,C6),"")</f>
        <v>135</v>
      </c>
    </row>
    <row r="7" spans="1:4" ht="16.5" customHeight="1" thickBot="1" x14ac:dyDescent="0.3">
      <c r="A7" s="1"/>
      <c r="B7" s="19">
        <v>3822</v>
      </c>
      <c r="C7" s="91">
        <f>B8-B7</f>
        <v>45</v>
      </c>
      <c r="D7" s="92">
        <f>IF(B7&lt;&gt;"",SUM(D6,C7),"")</f>
        <v>180</v>
      </c>
    </row>
    <row r="8" spans="1:4" ht="16.5" customHeight="1" thickBot="1" x14ac:dyDescent="0.3">
      <c r="A8" s="1"/>
      <c r="B8" s="61">
        <v>3867</v>
      </c>
      <c r="C8" s="91">
        <f>B9-B8</f>
        <v>46</v>
      </c>
      <c r="D8" s="92">
        <f>IF(B8&lt;&gt;"",SUM(D7,C8),"")</f>
        <v>226</v>
      </c>
    </row>
    <row r="9" spans="1:4" ht="16.5" customHeight="1" thickBot="1" x14ac:dyDescent="0.3">
      <c r="A9" s="1"/>
      <c r="B9" s="16">
        <v>3913</v>
      </c>
      <c r="C9" s="91">
        <f>B10-B9</f>
        <v>46</v>
      </c>
      <c r="D9" s="92">
        <f>IF(B9&lt;&gt;"",SUM(D8,C9),"")</f>
        <v>272</v>
      </c>
    </row>
    <row r="10" spans="1:4" ht="16.5" customHeight="1" thickBot="1" x14ac:dyDescent="0.3">
      <c r="A10" s="1"/>
      <c r="B10" s="16">
        <v>3959</v>
      </c>
      <c r="C10" s="91">
        <f>B11-B10</f>
        <v>41</v>
      </c>
      <c r="D10" s="92">
        <f>IF(B10&lt;&gt;"",SUM(D9,C10),"")</f>
        <v>313</v>
      </c>
    </row>
    <row r="11" spans="1:4" ht="16.5" customHeight="1" thickBot="1" x14ac:dyDescent="0.3">
      <c r="A11" s="1"/>
      <c r="B11" s="16">
        <v>4000</v>
      </c>
      <c r="C11" s="91">
        <f>B12-B11</f>
        <v>16</v>
      </c>
      <c r="D11" s="92">
        <f>IF(B11&lt;&gt;"",SUM(D10,C11),"")</f>
        <v>329</v>
      </c>
    </row>
    <row r="12" spans="1:4" ht="16.5" customHeight="1" thickBot="1" x14ac:dyDescent="0.3">
      <c r="A12" s="1"/>
      <c r="B12" s="16">
        <v>4016</v>
      </c>
      <c r="C12" s="91">
        <f>B13-B12</f>
        <v>44</v>
      </c>
      <c r="D12" s="92">
        <f>IF(B12&lt;&gt;"",SUM(D11,C12),"")</f>
        <v>373</v>
      </c>
    </row>
    <row r="13" spans="1:4" ht="16.5" customHeight="1" thickBot="1" x14ac:dyDescent="0.3">
      <c r="A13" s="1"/>
      <c r="B13" s="16">
        <v>4060</v>
      </c>
      <c r="C13" s="91">
        <f>B14-B13</f>
        <v>67</v>
      </c>
      <c r="D13" s="92">
        <f>IF(B13&lt;&gt;"",SUM(D12,C13),"")</f>
        <v>440</v>
      </c>
    </row>
    <row r="14" spans="1:4" ht="16.5" customHeight="1" thickBot="1" x14ac:dyDescent="0.3">
      <c r="A14" s="1"/>
      <c r="B14" s="19">
        <v>4127</v>
      </c>
      <c r="C14" s="91">
        <f>B15-B14</f>
        <v>66</v>
      </c>
      <c r="D14" s="92">
        <f>IF(B14&lt;&gt;"",SUM(D13,C14),"")</f>
        <v>506</v>
      </c>
    </row>
    <row r="15" spans="1:4" ht="16.5" customHeight="1" thickBot="1" x14ac:dyDescent="0.3">
      <c r="A15" s="1"/>
      <c r="B15" s="16">
        <v>4193</v>
      </c>
      <c r="C15" s="91">
        <f>B16-B15</f>
        <v>-4193</v>
      </c>
      <c r="D15" s="92">
        <f>IF(B15&lt;&gt;"",SUM(D14,C15),"")</f>
        <v>-3687</v>
      </c>
    </row>
    <row r="16" spans="1:4" ht="16.5" customHeight="1" thickBot="1" x14ac:dyDescent="0.3">
      <c r="A16" s="1"/>
      <c r="B16" s="16"/>
      <c r="C16" s="91">
        <f>B17-B16</f>
        <v>0</v>
      </c>
      <c r="D16" s="92" t="str">
        <f>IF(B16&lt;&gt;"",SUM(D15,C16),"")</f>
        <v/>
      </c>
    </row>
    <row r="17" spans="2:4" ht="16.5" customHeight="1" thickBot="1" x14ac:dyDescent="0.3">
      <c r="B17" s="15"/>
      <c r="C17" s="91">
        <f>B18-B17</f>
        <v>0</v>
      </c>
      <c r="D17" s="92" t="str">
        <f>IF(B17&lt;&gt;"",SUM(D16,C17),"")</f>
        <v/>
      </c>
    </row>
    <row r="18" spans="2:4" ht="16.5" customHeight="1" thickBot="1" x14ac:dyDescent="0.3">
      <c r="B18" s="12"/>
      <c r="C18" s="91">
        <f>B19-B18</f>
        <v>0</v>
      </c>
      <c r="D18" s="92" t="str">
        <f>IF(B18&lt;&gt;"",SUM(D17,C18),"")</f>
        <v/>
      </c>
    </row>
    <row r="19" spans="2:4" ht="16.5" customHeight="1" thickBot="1" x14ac:dyDescent="0.3">
      <c r="B19" s="13"/>
      <c r="C19" s="91">
        <f>B20-B19</f>
        <v>0</v>
      </c>
      <c r="D19" s="92" t="str">
        <f>IF(B19&lt;&gt;"",SUM(D18,C19),"")</f>
        <v/>
      </c>
    </row>
    <row r="20" spans="2:4" ht="16.5" customHeight="1" thickBot="1" x14ac:dyDescent="0.3">
      <c r="B20" s="15"/>
      <c r="C20" s="91">
        <f>B21-B20</f>
        <v>0</v>
      </c>
      <c r="D20" s="92" t="str">
        <f>IF(B20&lt;&gt;"",SUM(D19,C20),"")</f>
        <v/>
      </c>
    </row>
    <row r="21" spans="2:4" ht="16.5" customHeight="1" thickBot="1" x14ac:dyDescent="0.3">
      <c r="B21" s="12"/>
      <c r="C21" s="91">
        <f>B22-B21</f>
        <v>0</v>
      </c>
      <c r="D21" s="92" t="str">
        <f>IF(B21&lt;&gt;"",SUM(D20,C21),"")</f>
        <v/>
      </c>
    </row>
    <row r="22" spans="2:4" ht="16.5" customHeight="1" thickBot="1" x14ac:dyDescent="0.3">
      <c r="B22" s="15"/>
      <c r="C22" s="91">
        <f>B23-B22</f>
        <v>0</v>
      </c>
      <c r="D22" s="92" t="str">
        <f>IF(B22&lt;&gt;"",SUM(D21,C22),"")</f>
        <v/>
      </c>
    </row>
    <row r="23" spans="2:4" ht="16.5" customHeight="1" thickBot="1" x14ac:dyDescent="0.3">
      <c r="B23" s="12"/>
      <c r="C23" s="91">
        <f>B24-B23</f>
        <v>0</v>
      </c>
      <c r="D23" s="92" t="str">
        <f>IF(B23&lt;&gt;"",SUM(D22,C23),"")</f>
        <v/>
      </c>
    </row>
    <row r="24" spans="2:4" ht="16.5" customHeight="1" thickBot="1" x14ac:dyDescent="0.3">
      <c r="B24" s="15"/>
      <c r="C24" s="91">
        <f>B25-B24</f>
        <v>0</v>
      </c>
      <c r="D24" s="92" t="str">
        <f>IF(B24&lt;&gt;"",SUM(D23,C24),"")</f>
        <v/>
      </c>
    </row>
    <row r="25" spans="2:4" ht="16.5" customHeight="1" thickBot="1" x14ac:dyDescent="0.3">
      <c r="B25" s="12"/>
      <c r="C25" s="91">
        <f>B26-B25</f>
        <v>0</v>
      </c>
      <c r="D25" s="92" t="str">
        <f>IF(B25&lt;&gt;"",SUM(D24,C25),"")</f>
        <v/>
      </c>
    </row>
    <row r="26" spans="2:4" ht="16.5" customHeight="1" thickBot="1" x14ac:dyDescent="0.3">
      <c r="B26" s="12"/>
      <c r="C26" s="91">
        <f>B27-B26</f>
        <v>0</v>
      </c>
      <c r="D26" s="92" t="str">
        <f>IF(B26&lt;&gt;"",SUM(D25,C26),"")</f>
        <v/>
      </c>
    </row>
    <row r="27" spans="2:4" ht="16.5" customHeight="1" thickBot="1" x14ac:dyDescent="0.3">
      <c r="B27" s="12"/>
      <c r="C27" s="91">
        <f>B28-B27</f>
        <v>0</v>
      </c>
      <c r="D27" s="92" t="str">
        <f>IF(B27&lt;&gt;"",SUM(D26,C27),"")</f>
        <v/>
      </c>
    </row>
    <row r="28" spans="2:4" ht="16.5" customHeight="1" thickBot="1" x14ac:dyDescent="0.3">
      <c r="B28" s="13"/>
      <c r="C28" s="91">
        <f>B29-B28</f>
        <v>0</v>
      </c>
      <c r="D28" s="92" t="str">
        <f>IF(B28&lt;&gt;"",SUM(D27,C28),"")</f>
        <v/>
      </c>
    </row>
    <row r="29" spans="2:4" ht="16.5" customHeight="1" thickBot="1" x14ac:dyDescent="0.3">
      <c r="B29" s="12"/>
      <c r="C29" s="91">
        <f>B30-B29</f>
        <v>0</v>
      </c>
      <c r="D29" s="92" t="str">
        <f>IF(B29&lt;&gt;"",SUM(D28,C29),"")</f>
        <v/>
      </c>
    </row>
    <row r="30" spans="2:4" ht="16.5" customHeight="1" thickBot="1" x14ac:dyDescent="0.3">
      <c r="B30" s="12"/>
      <c r="C30" s="91">
        <f>B31-B30</f>
        <v>0</v>
      </c>
      <c r="D30" s="92" t="str">
        <f>IF(B30&lt;&gt;"",SUM(D29,C30),"")</f>
        <v/>
      </c>
    </row>
    <row r="31" spans="2:4" ht="16.5" customHeight="1" thickBot="1" x14ac:dyDescent="0.3">
      <c r="B31" s="12"/>
      <c r="C31" s="91">
        <f>B32-B31</f>
        <v>0</v>
      </c>
      <c r="D31" s="92" t="str">
        <f>IF(B31&lt;&gt;"",SUM(D30,C31),"")</f>
        <v/>
      </c>
    </row>
    <row r="32" spans="2:4" ht="16.5" customHeight="1" thickBot="1" x14ac:dyDescent="0.3">
      <c r="B32" s="13"/>
      <c r="C32" s="91">
        <f>B33-B32</f>
        <v>0</v>
      </c>
      <c r="D32" s="92" t="str">
        <f>IF(B32&lt;&gt;"",SUM(D31,C32),"")</f>
        <v/>
      </c>
    </row>
    <row r="33" spans="2:4" ht="16.5" customHeight="1" thickBot="1" x14ac:dyDescent="0.3">
      <c r="B33" s="42"/>
      <c r="C33" s="130">
        <f>B34-B33</f>
        <v>0</v>
      </c>
      <c r="D33" s="92" t="str">
        <f>IF(B33&lt;&gt;"",SUM(D32,C33),"")</f>
        <v/>
      </c>
    </row>
    <row r="34" spans="2:4" ht="16.5" customHeight="1" thickBot="1" x14ac:dyDescent="0.3">
      <c r="B34" s="96"/>
      <c r="C34" s="101">
        <f>B35-B34</f>
        <v>0</v>
      </c>
      <c r="D34" s="93" t="str">
        <f>IF(B34&lt;&gt;"",SUM(D35,C34),"")</f>
        <v/>
      </c>
    </row>
    <row r="35" spans="2:4" ht="16.5" thickBot="1" x14ac:dyDescent="0.3">
      <c r="B35" s="96"/>
      <c r="C35" s="101"/>
      <c r="D35" s="118"/>
    </row>
  </sheetData>
  <mergeCells count="1">
    <mergeCell ref="B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Feuil6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POUJOL</dc:creator>
  <cp:lastModifiedBy>Raymond POUJOL</cp:lastModifiedBy>
  <cp:lastPrinted>2022-09-07T09:58:29Z</cp:lastPrinted>
  <dcterms:created xsi:type="dcterms:W3CDTF">2022-08-09T12:58:49Z</dcterms:created>
  <dcterms:modified xsi:type="dcterms:W3CDTF">2023-01-23T17:23:17Z</dcterms:modified>
</cp:coreProperties>
</file>