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codeName="ThisWorkbook" defaultThemeVersion="166925"/>
  <mc:AlternateContent xmlns:mc="http://schemas.openxmlformats.org/markup-compatibility/2006">
    <mc:Choice Requires="x15">
      <x15ac:absPath xmlns:x15ac="http://schemas.microsoft.com/office/spreadsheetml/2010/11/ac" url="C:\Users\pisci\Desktop\"/>
    </mc:Choice>
  </mc:AlternateContent>
  <xr:revisionPtr revIDLastSave="0" documentId="13_ncr:1_{149F38E5-E235-4FC3-A0BA-E13CD547939E}" xr6:coauthVersionLast="47" xr6:coauthVersionMax="47" xr10:uidLastSave="{00000000-0000-0000-0000-000000000000}"/>
  <bookViews>
    <workbookView xWindow="-120" yWindow="-120" windowWidth="29040" windowHeight="15990" xr2:uid="{00000000-000D-0000-FFFF-FFFF00000000}"/>
  </bookViews>
  <sheets>
    <sheet name="Story" sheetId="1" r:id="rId1"/>
    <sheet name="PJ" sheetId="3" r:id="rId2"/>
    <sheet name="PNJ" sheetId="2" r:id="rId3"/>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7" i="1" l="1"/>
  <c r="F17" i="1"/>
  <c r="E17" i="1"/>
  <c r="H16" i="1" s="1"/>
  <c r="F16" i="1"/>
  <c r="E16" i="1"/>
  <c r="G15" i="1"/>
  <c r="F15" i="1"/>
  <c r="E15" i="1"/>
  <c r="E12" i="1"/>
  <c r="E10" i="1"/>
  <c r="D10" i="1"/>
  <c r="E9" i="1"/>
  <c r="D8" i="1"/>
  <c r="H18" i="1" s="1"/>
  <c r="G9" i="1"/>
  <c r="F11" i="1"/>
  <c r="G11" i="1"/>
  <c r="G10" i="1"/>
  <c r="F9" i="1"/>
  <c r="B21" i="1"/>
  <c r="H15" i="1" l="1"/>
  <c r="G19" i="1"/>
  <c r="D19" i="1"/>
  <c r="AB12" i="3"/>
  <c r="AC12" i="3"/>
  <c r="F8" i="1"/>
  <c r="G8" i="1"/>
  <c r="F12" i="1"/>
  <c r="G12" i="1"/>
  <c r="F10" i="1"/>
  <c r="CF12" i="3"/>
  <c r="H10" i="1" l="1"/>
  <c r="CD12" i="3"/>
  <c r="F17" i="2"/>
  <c r="B24" i="2"/>
  <c r="C24" i="2"/>
  <c r="D24" i="2"/>
  <c r="E24" i="2"/>
  <c r="F24" i="2"/>
  <c r="A24" i="2"/>
  <c r="F4" i="2"/>
  <c r="B11" i="2"/>
  <c r="C11" i="2"/>
  <c r="D11" i="2"/>
  <c r="E11" i="2"/>
  <c r="F11" i="2"/>
  <c r="A11" i="2"/>
  <c r="CJ12" i="3"/>
  <c r="CM12" i="3"/>
  <c r="CM5" i="3"/>
  <c r="G20" i="1" l="1"/>
  <c r="D20" i="1"/>
  <c r="H20" i="1" s="1"/>
  <c r="BQ5" i="3"/>
  <c r="BD5" i="3"/>
  <c r="AQ5" i="3"/>
  <c r="AD5" i="3"/>
  <c r="Q5" i="3"/>
  <c r="D5" i="3"/>
  <c r="CG18" i="3"/>
  <c r="AQ7" i="3"/>
  <c r="BD7" i="3"/>
  <c r="BQ7" i="3"/>
  <c r="AD7" i="3"/>
  <c r="Q7" i="3"/>
  <c r="D7" i="3"/>
  <c r="AQ8" i="3"/>
  <c r="BD8" i="3"/>
  <c r="BQ8" i="3"/>
  <c r="AD8" i="3"/>
  <c r="Q8" i="3"/>
  <c r="D8" i="3"/>
  <c r="AQ6" i="3"/>
  <c r="BD6" i="3"/>
  <c r="BQ6" i="3"/>
  <c r="AD6" i="3"/>
  <c r="Q6" i="3"/>
  <c r="D6" i="3"/>
  <c r="AT5" i="3"/>
  <c r="BG5" i="3"/>
  <c r="BT5" i="3"/>
  <c r="AG5" i="3"/>
  <c r="T5" i="3"/>
  <c r="G5" i="3"/>
  <c r="BC12" i="3"/>
  <c r="BD12" i="3"/>
  <c r="BE12" i="3"/>
  <c r="BF12" i="3"/>
  <c r="BG12" i="3"/>
  <c r="BB12" i="3"/>
  <c r="BP12" i="3"/>
  <c r="BQ12" i="3"/>
  <c r="BR12" i="3"/>
  <c r="BS12" i="3"/>
  <c r="BT12" i="3"/>
  <c r="BO12" i="3"/>
  <c r="AD12" i="3"/>
  <c r="AE12" i="3"/>
  <c r="AF12" i="3"/>
  <c r="AG12" i="3"/>
  <c r="P12" i="3" l="1"/>
  <c r="Q12" i="3"/>
  <c r="R12" i="3"/>
  <c r="S12" i="3"/>
  <c r="T12" i="3"/>
  <c r="O12" i="3"/>
  <c r="AP12" i="3"/>
  <c r="AQ12" i="3"/>
  <c r="AR12" i="3"/>
  <c r="AS12" i="3"/>
  <c r="AT12" i="3"/>
  <c r="AO12" i="3"/>
  <c r="G12" i="3"/>
  <c r="C12" i="3"/>
  <c r="D12" i="3"/>
  <c r="E12" i="3"/>
  <c r="F12" i="3"/>
  <c r="B12" i="3"/>
  <c r="D4" i="3"/>
  <c r="F18" i="2" l="1"/>
  <c r="F16" i="2"/>
  <c r="F5" i="2"/>
  <c r="F3" i="2"/>
  <c r="BT6" i="3"/>
  <c r="BT4" i="3"/>
  <c r="BG6" i="3"/>
  <c r="BG4" i="3"/>
  <c r="AT6" i="3"/>
  <c r="AT4" i="3"/>
  <c r="AG6" i="3"/>
  <c r="AG4" i="3"/>
  <c r="T6" i="3"/>
  <c r="T4" i="3"/>
  <c r="AQ4" i="3"/>
  <c r="Q4" i="3"/>
  <c r="G6" i="3"/>
  <c r="G4" i="3"/>
  <c r="CF15" i="3" l="1"/>
  <c r="CE15" i="3"/>
  <c r="CD15" i="3" l="1"/>
  <c r="CB15" i="3"/>
  <c r="CC15" i="3"/>
  <c r="CB18" i="3"/>
  <c r="CC18" i="3"/>
  <c r="CD18" i="3"/>
  <c r="CE18" i="3"/>
  <c r="CF18" i="3"/>
  <c r="BQ4" i="3" l="1"/>
  <c r="BD4" i="3"/>
  <c r="AD4" i="3"/>
  <c r="CB21" i="3" l="1"/>
  <c r="CD21" i="3"/>
  <c r="CC21" i="3"/>
  <c r="CE21" i="3"/>
  <c r="CF21" i="3"/>
  <c r="C20" i="2" l="1"/>
  <c r="C19" i="2"/>
  <c r="C18" i="2"/>
  <c r="C17" i="2"/>
  <c r="C16" i="2"/>
  <c r="C7" i="2"/>
  <c r="C6" i="2"/>
  <c r="C5" i="2"/>
  <c r="C4" i="2"/>
  <c r="C3" i="2"/>
  <c r="L3" i="1"/>
  <c r="K3" i="1"/>
  <c r="J3" i="1"/>
  <c r="I3" i="1"/>
  <c r="H3" i="1"/>
  <c r="G3" i="1"/>
</calcChain>
</file>

<file path=xl/sharedStrings.xml><?xml version="1.0" encoding="utf-8"?>
<sst xmlns="http://schemas.openxmlformats.org/spreadsheetml/2006/main" count="1194" uniqueCount="61">
  <si>
    <t>Assistant combat</t>
  </si>
  <si>
    <t>D4</t>
  </si>
  <si>
    <t>D6</t>
  </si>
  <si>
    <t>D8</t>
  </si>
  <si>
    <t>D12</t>
  </si>
  <si>
    <t>D20</t>
  </si>
  <si>
    <t>D100</t>
  </si>
  <si>
    <t>ATT</t>
  </si>
  <si>
    <t>N°</t>
  </si>
  <si>
    <t>Nom</t>
  </si>
  <si>
    <t>Prot</t>
  </si>
  <si>
    <t>DEF</t>
  </si>
  <si>
    <t>PNJ 2</t>
  </si>
  <si>
    <t>Dégât</t>
  </si>
  <si>
    <t>PNJ 1</t>
  </si>
  <si>
    <t>AM</t>
  </si>
  <si>
    <t>Arme</t>
  </si>
  <si>
    <t>PAR</t>
  </si>
  <si>
    <t>ACC</t>
  </si>
  <si>
    <t>Score</t>
  </si>
  <si>
    <t>Bonus</t>
  </si>
  <si>
    <t>MEN</t>
  </si>
  <si>
    <t>INT</t>
  </si>
  <si>
    <t>ADR</t>
  </si>
  <si>
    <t>FOR</t>
  </si>
  <si>
    <t>INS</t>
  </si>
  <si>
    <t>Ac Ad Am</t>
  </si>
  <si>
    <t>Pa Es Cha</t>
  </si>
  <si>
    <t>HP</t>
  </si>
  <si>
    <t>Écart</t>
  </si>
  <si>
    <t>Vie</t>
  </si>
  <si>
    <t>NRJ</t>
  </si>
  <si>
    <t>ADD</t>
  </si>
  <si>
    <t>ESC</t>
  </si>
  <si>
    <t>CHA</t>
  </si>
  <si>
    <t>Dégât naturel : FOR/4
Dégât magique : MEN/4
ACC=(2xADR+FOR)/3
ADD=(ADR+INS)/4
AM=(MEN+INS+INT)/3
PAR=(MEN+FORx2+ADR)/4
ESC=(INS+ADR+INT)/3</t>
  </si>
  <si>
    <t>Total</t>
  </si>
  <si>
    <t>Equip</t>
  </si>
  <si>
    <t>Dégat</t>
  </si>
  <si>
    <t>Phy</t>
  </si>
  <si>
    <t>Tir</t>
  </si>
  <si>
    <t>Mag</t>
  </si>
  <si>
    <t>Dif PNJ</t>
  </si>
  <si>
    <t>Type Attaque</t>
  </si>
  <si>
    <t>Type défense</t>
  </si>
  <si>
    <t>Liste Bonus</t>
  </si>
  <si>
    <t>Liste Comp att</t>
  </si>
  <si>
    <t>Liste Comp Def</t>
  </si>
  <si>
    <t>Comp</t>
  </si>
  <si>
    <t xml:space="preserve">ACC </t>
  </si>
  <si>
    <t>a</t>
  </si>
  <si>
    <t>b</t>
  </si>
  <si>
    <t>n comp</t>
  </si>
  <si>
    <t>n j</t>
  </si>
  <si>
    <t xml:space="preserve">Adepte </t>
  </si>
  <si>
    <t>Expert</t>
  </si>
  <si>
    <t>Maitre</t>
  </si>
  <si>
    <t>Nom Compétence</t>
  </si>
  <si>
    <t>Soin</t>
  </si>
  <si>
    <t>Com</t>
  </si>
  <si>
    <t xml:space="preserve">commentaire automatique des infos sur le score de la compétence réalisé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</si>
</sst>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1"/>
      <color theme="1"/>
      <name val="Calibri"/>
      <family val="2"/>
      <scheme val="minor"/>
    </font>
    <font>
      <sz val="11"/>
      <name val="Calibri"/>
      <family val="2"/>
      <scheme val="minor"/>
    </font>
    <font>
      <sz val="11"/>
      <color theme="1"/>
      <name val="Gill Sans MT"/>
      <family val="2"/>
    </font>
    <font>
      <sz val="10"/>
      <color rgb="FF000000"/>
      <name val="Gill Sans MT"/>
      <family val="2"/>
    </font>
    <font>
      <sz val="10"/>
      <color theme="2" tint="-0.89999084444715716"/>
      <name val="Gill Sans MT"/>
      <family val="2"/>
    </font>
    <font>
      <sz val="9"/>
      <color theme="0"/>
      <name val="Gill Sans MT"/>
      <family val="2"/>
    </font>
    <font>
      <sz val="10"/>
      <color theme="0"/>
      <name val="Gill Sans MT"/>
      <family val="2"/>
    </font>
    <font>
      <sz val="5"/>
      <color rgb="FF068026"/>
      <name val="Gill Sans MT"/>
      <family val="2"/>
    </font>
    <font>
      <sz val="5"/>
      <color rgb="FFFF9900"/>
      <name val="Gill Sans MT"/>
      <family val="2"/>
    </font>
    <font>
      <sz val="10"/>
      <color rgb="FF068026"/>
      <name val="Gill Sans MT"/>
      <family val="2"/>
    </font>
    <font>
      <sz val="10"/>
      <color rgb="FFFF9900"/>
      <name val="Gill Sans MT"/>
      <family val="2"/>
    </font>
    <font>
      <sz val="11"/>
      <color theme="0"/>
      <name val="Gill Sans MT"/>
      <family val="2"/>
    </font>
    <font>
      <sz val="10"/>
      <color rgb="FFC00000"/>
      <name val="Gill Sans MT"/>
      <family val="2"/>
    </font>
    <font>
      <b/>
      <sz val="10"/>
      <color theme="2" tint="-0.89999084444715716"/>
      <name val="Gill Sans MT"/>
      <family val="2"/>
    </font>
    <font>
      <sz val="10"/>
      <color theme="1"/>
      <name val="Gill Sans MT"/>
      <family val="2"/>
    </font>
    <font>
      <sz val="10"/>
      <name val="Gill Sans MT"/>
      <family val="2"/>
    </font>
    <font>
      <sz val="10"/>
      <color rgb="FF7030A0"/>
      <name val="Gill Sans MT"/>
      <family val="2"/>
    </font>
    <font>
      <b/>
      <sz val="10"/>
      <color theme="0"/>
      <name val="Gill Sans MT"/>
      <family val="2"/>
    </font>
    <font>
      <sz val="10"/>
      <color rgb="FF00B0F0"/>
      <name val="Gill Sans MT"/>
      <family val="2"/>
    </font>
    <font>
      <b/>
      <sz val="10"/>
      <color rgb="FF000000"/>
      <name val="Gill Sans MT"/>
      <family val="2"/>
    </font>
    <font>
      <b/>
      <sz val="10"/>
      <name val="Gill Sans MT"/>
      <family val="2"/>
    </font>
    <font>
      <b/>
      <sz val="11"/>
      <color theme="0"/>
      <name val="Gill Sans MT"/>
      <family val="2"/>
    </font>
    <font>
      <b/>
      <sz val="10"/>
      <color rgb="FF068026"/>
      <name val="Gill Sans MT"/>
      <family val="2"/>
    </font>
    <font>
      <b/>
      <sz val="10"/>
      <color rgb="FFFF9900"/>
      <name val="Gill Sans MT"/>
      <family val="2"/>
    </font>
    <font>
      <b/>
      <sz val="10"/>
      <color rgb="FFC00000"/>
      <name val="Gill Sans MT"/>
      <family val="2"/>
    </font>
    <font>
      <sz val="9"/>
      <color theme="1"/>
      <name val="Gill Sans MT"/>
      <family val="2"/>
    </font>
    <font>
      <sz val="8"/>
      <color theme="1"/>
      <name val="Gill Sans MT"/>
      <family val="2"/>
    </font>
    <font>
      <b/>
      <sz val="11"/>
      <color theme="1"/>
      <name val="Calibri"/>
      <family val="2"/>
      <scheme val="minor"/>
    </font>
    <font>
      <sz val="11"/>
      <color rgb="FFC00000"/>
      <name val="Calibri"/>
      <family val="2"/>
      <scheme val="minor"/>
    </font>
    <font>
      <sz val="11"/>
      <color rgb="FF7030A0"/>
      <name val="Calibri"/>
      <family val="2"/>
      <scheme val="minor"/>
    </font>
    <font>
      <sz val="11"/>
      <color rgb="FFFF9900"/>
      <name val="Calibri"/>
      <family val="2"/>
      <scheme val="minor"/>
    </font>
    <font>
      <sz val="11"/>
      <color rgb="FF00B0F0"/>
      <name val="Calibri"/>
      <family val="2"/>
      <scheme val="minor"/>
    </font>
    <font>
      <sz val="11"/>
      <color rgb="FF068026"/>
      <name val="Calibri"/>
      <family val="2"/>
      <scheme val="minor"/>
    </font>
    <font>
      <b/>
      <sz val="11"/>
      <color theme="0"/>
      <name val="Calibri"/>
      <family val="2"/>
      <scheme val="minor"/>
    </font>
    <font>
      <sz val="11"/>
      <color theme="0"/>
      <name val="Calibri"/>
      <family val="2"/>
      <scheme val="minor"/>
    </font>
    <font>
      <sz val="8"/>
      <color rgb="FF000000"/>
      <name val="Calibri"/>
      <family val="2"/>
    </font>
    <font>
      <sz val="11"/>
      <color rgb="FF0070C0"/>
      <name val="Calibri"/>
      <family val="2"/>
      <scheme val="minor"/>
    </font>
    <font>
      <sz val="11"/>
      <color theme="1" tint="0.14999847407452621"/>
      <name val="Gill Sans MT"/>
      <family val="2"/>
    </font>
    <font>
      <sz val="10"/>
      <color theme="1" tint="0.14999847407452621"/>
      <name val="Gill Sans MT"/>
      <family val="2"/>
    </font>
    <font>
      <sz val="10"/>
      <color rgb="FF0070C0"/>
      <name val="Gill Sans MT"/>
      <family val="2"/>
    </font>
  </fonts>
  <fills count="21">
    <fill>
      <patternFill patternType="none"/>
    </fill>
    <fill>
      <patternFill patternType="gray125"/>
    </fill>
    <fill>
      <patternFill patternType="solid">
        <fgColor rgb="FFC00000"/>
        <bgColor indexed="64"/>
      </patternFill>
    </fill>
    <fill>
      <patternFill patternType="solid">
        <fgColor rgb="FFFF9900"/>
        <bgColor indexed="64"/>
      </patternFill>
    </fill>
    <fill>
      <patternFill patternType="solid">
        <fgColor theme="1" tint="0.14999847407452621"/>
        <bgColor indexed="64"/>
      </patternFill>
    </fill>
    <fill>
      <patternFill patternType="solid">
        <fgColor rgb="FF068026"/>
        <bgColor indexed="64"/>
      </patternFill>
    </fill>
    <fill>
      <patternFill patternType="solid">
        <fgColor rgb="FF005A9E"/>
        <bgColor indexed="64"/>
      </patternFill>
    </fill>
    <fill>
      <patternFill patternType="solid">
        <fgColor rgb="FFDD0562"/>
        <bgColor indexed="64"/>
      </patternFill>
    </fill>
    <fill>
      <patternFill patternType="solid">
        <fgColor theme="1" tint="0.14999847407452621"/>
        <bgColor rgb="FFFFD320"/>
      </patternFill>
    </fill>
    <fill>
      <patternFill patternType="solid">
        <fgColor theme="1" tint="0.14999847407452621"/>
        <bgColor rgb="FF666666"/>
      </patternFill>
    </fill>
    <fill>
      <patternFill patternType="solid">
        <fgColor rgb="FFC00000"/>
        <bgColor rgb="FFC5000B"/>
      </patternFill>
    </fill>
    <fill>
      <patternFill patternType="solid">
        <fgColor rgb="FF7030A0"/>
        <bgColor rgb="FF993366"/>
      </patternFill>
    </fill>
    <fill>
      <patternFill patternType="solid">
        <fgColor rgb="FFFF9900"/>
        <bgColor rgb="FFFF420E"/>
      </patternFill>
    </fill>
    <fill>
      <patternFill patternType="solid">
        <fgColor rgb="FF068026"/>
        <bgColor rgb="FF83CAFF"/>
      </patternFill>
    </fill>
    <fill>
      <patternFill patternType="solid">
        <fgColor rgb="FF005A9E"/>
        <bgColor rgb="FF0066CC"/>
      </patternFill>
    </fill>
    <fill>
      <patternFill patternType="solid">
        <fgColor rgb="FF005A9E"/>
        <bgColor rgb="FFAECF00"/>
      </patternFill>
    </fill>
    <fill>
      <patternFill patternType="solid">
        <fgColor rgb="FF7030A0"/>
        <bgColor indexed="64"/>
      </patternFill>
    </fill>
    <fill>
      <patternFill patternType="solid">
        <fgColor theme="0" tint="-0.14999847407452621"/>
        <bgColor indexed="64"/>
      </patternFill>
    </fill>
    <fill>
      <patternFill patternType="solid">
        <fgColor rgb="FFFF0066"/>
        <bgColor indexed="64"/>
      </patternFill>
    </fill>
    <fill>
      <patternFill patternType="solid">
        <fgColor rgb="FFC00000"/>
        <bgColor rgb="FF666666"/>
      </patternFill>
    </fill>
    <fill>
      <patternFill patternType="solid">
        <fgColor rgb="FF7030A0"/>
        <bgColor rgb="FF666666"/>
      </patternFill>
    </fill>
  </fills>
  <borders count="69">
    <border>
      <left/>
      <right/>
      <top/>
      <bottom/>
      <diagonal/>
    </border>
    <border>
      <left style="thick">
        <color indexed="64"/>
      </left>
      <right style="thick">
        <color indexed="64"/>
      </right>
      <top style="thick">
        <color indexed="64"/>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top style="thick">
        <color indexed="64"/>
      </top>
      <bottom style="thin">
        <color indexed="64"/>
      </bottom>
      <diagonal/>
    </border>
    <border>
      <left style="thin">
        <color indexed="64"/>
      </left>
      <right style="thin">
        <color indexed="64"/>
      </right>
      <top/>
      <bottom style="thin">
        <color indexed="64"/>
      </bottom>
      <diagonal/>
    </border>
    <border>
      <left style="thick">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ck">
        <color indexed="64"/>
      </right>
      <top style="thick">
        <color indexed="64"/>
      </top>
      <bottom style="thin">
        <color indexed="64"/>
      </bottom>
      <diagonal/>
    </border>
    <border>
      <left/>
      <right/>
      <top style="thick">
        <color indexed="64"/>
      </top>
      <bottom style="thin">
        <color indexed="64"/>
      </bottom>
      <diagonal/>
    </border>
    <border>
      <left/>
      <right style="thin">
        <color indexed="64"/>
      </right>
      <top style="thin">
        <color indexed="64"/>
      </top>
      <bottom style="thick">
        <color indexed="64"/>
      </bottom>
      <diagonal/>
    </border>
    <border>
      <left/>
      <right/>
      <top style="thin">
        <color indexed="64"/>
      </top>
      <bottom style="thick">
        <color indexed="64"/>
      </bottom>
      <diagonal/>
    </border>
    <border>
      <left/>
      <right style="thick">
        <color indexed="64"/>
      </right>
      <top style="thick">
        <color indexed="64"/>
      </top>
      <bottom style="thin">
        <color indexed="64"/>
      </bottom>
      <diagonal/>
    </border>
    <border>
      <left style="thick">
        <color indexed="64"/>
      </left>
      <right style="thick">
        <color indexed="64"/>
      </right>
      <top style="thin">
        <color indexed="64"/>
      </top>
      <bottom style="thin">
        <color indexed="64"/>
      </bottom>
      <diagonal/>
    </border>
    <border>
      <left/>
      <right style="thin">
        <color indexed="64"/>
      </right>
      <top/>
      <bottom style="thin">
        <color indexed="64"/>
      </bottom>
      <diagonal/>
    </border>
    <border>
      <left/>
      <right style="thick">
        <color indexed="64"/>
      </right>
      <top style="thick">
        <color indexed="64"/>
      </top>
      <bottom style="thick">
        <color indexed="64"/>
      </bottom>
      <diagonal/>
    </border>
    <border>
      <left style="thick">
        <color indexed="64"/>
      </left>
      <right style="thick">
        <color indexed="64"/>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top style="thin">
        <color indexed="64"/>
      </top>
      <bottom style="thick">
        <color indexed="64"/>
      </bottom>
      <diagonal/>
    </border>
    <border>
      <left style="thin">
        <color indexed="64"/>
      </left>
      <right style="thick">
        <color indexed="64"/>
      </right>
      <top/>
      <bottom style="thin">
        <color indexed="64"/>
      </bottom>
      <diagonal/>
    </border>
    <border>
      <left style="double">
        <color theme="0"/>
      </left>
      <right style="double">
        <color theme="0"/>
      </right>
      <top style="double">
        <color theme="0"/>
      </top>
      <bottom style="double">
        <color theme="0"/>
      </bottom>
      <diagonal/>
    </border>
    <border>
      <left style="thick">
        <color indexed="64"/>
      </left>
      <right/>
      <top style="thick">
        <color indexed="64"/>
      </top>
      <bottom/>
      <diagonal/>
    </border>
    <border>
      <left/>
      <right/>
      <top style="thick">
        <color indexed="64"/>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style="thick">
        <color indexed="64"/>
      </bottom>
      <diagonal/>
    </border>
    <border>
      <left/>
      <right/>
      <top style="thin">
        <color indexed="64"/>
      </top>
      <bottom style="thin">
        <color indexed="64"/>
      </bottom>
      <diagonal/>
    </border>
    <border>
      <left style="thick">
        <color indexed="64"/>
      </left>
      <right/>
      <top style="thin">
        <color indexed="64"/>
      </top>
      <bottom/>
      <diagonal/>
    </border>
    <border>
      <left style="thick">
        <color indexed="64"/>
      </left>
      <right style="thick">
        <color indexed="64"/>
      </right>
      <top/>
      <bottom style="thick">
        <color indexed="64"/>
      </bottom>
      <diagonal/>
    </border>
    <border>
      <left/>
      <right/>
      <top/>
      <bottom style="thin">
        <color indexed="64"/>
      </bottom>
      <diagonal/>
    </border>
    <border>
      <left/>
      <right style="thin">
        <color indexed="64"/>
      </right>
      <top style="thick">
        <color indexed="64"/>
      </top>
      <bottom style="thin">
        <color indexed="64"/>
      </bottom>
      <diagonal/>
    </border>
    <border>
      <left/>
      <right style="thin">
        <color indexed="64"/>
      </right>
      <top/>
      <bottom style="thick">
        <color indexed="64"/>
      </bottom>
      <diagonal/>
    </border>
    <border>
      <left/>
      <right style="thick">
        <color indexed="64"/>
      </right>
      <top style="thick">
        <color indexed="64"/>
      </top>
      <bottom/>
      <diagonal/>
    </border>
    <border>
      <left/>
      <right style="thick">
        <color indexed="64"/>
      </right>
      <top/>
      <bottom/>
      <diagonal/>
    </border>
    <border>
      <left style="thin">
        <color indexed="64"/>
      </left>
      <right style="thin">
        <color indexed="64"/>
      </right>
      <top style="thick">
        <color indexed="64"/>
      </top>
      <bottom style="thick">
        <color indexed="64"/>
      </bottom>
      <diagonal/>
    </border>
    <border>
      <left style="thin">
        <color indexed="64"/>
      </left>
      <right style="thin">
        <color indexed="64"/>
      </right>
      <top style="thin">
        <color indexed="64"/>
      </top>
      <bottom/>
      <diagonal/>
    </border>
    <border>
      <left style="thick">
        <color indexed="64"/>
      </left>
      <right style="thin">
        <color indexed="64"/>
      </right>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ck">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style="medium">
        <color indexed="64"/>
      </right>
      <top style="thick">
        <color indexed="64"/>
      </top>
      <bottom style="medium">
        <color indexed="64"/>
      </bottom>
      <diagonal/>
    </border>
    <border>
      <left style="thin">
        <color indexed="64"/>
      </left>
      <right style="double">
        <color theme="0"/>
      </right>
      <top/>
      <bottom style="thick">
        <color indexed="64"/>
      </bottom>
      <diagonal/>
    </border>
    <border>
      <left style="medium">
        <color indexed="64"/>
      </left>
      <right style="thick">
        <color indexed="64"/>
      </right>
      <top style="thick">
        <color indexed="64"/>
      </top>
      <bottom style="medium">
        <color indexed="64"/>
      </bottom>
      <diagonal/>
    </border>
    <border>
      <left style="double">
        <color theme="0"/>
      </left>
      <right/>
      <top/>
      <bottom style="thick">
        <color indexed="64"/>
      </bottom>
      <diagonal/>
    </border>
    <border>
      <left style="thin">
        <color indexed="64"/>
      </left>
      <right/>
      <top style="thick">
        <color indexed="64"/>
      </top>
      <bottom style="thick">
        <color indexed="64"/>
      </bottom>
      <diagonal/>
    </border>
    <border>
      <left style="thin">
        <color indexed="64"/>
      </left>
      <right/>
      <top/>
      <bottom style="thin">
        <color indexed="64"/>
      </bottom>
      <diagonal/>
    </border>
    <border>
      <left style="thin">
        <color indexed="64"/>
      </left>
      <right/>
      <top style="thin">
        <color indexed="64"/>
      </top>
      <bottom style="thick">
        <color indexed="64"/>
      </bottom>
      <diagonal/>
    </border>
    <border>
      <left/>
      <right style="thin">
        <color indexed="64"/>
      </right>
      <top style="thick">
        <color indexed="64"/>
      </top>
      <bottom style="thick">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style="thick">
        <color indexed="64"/>
      </left>
      <right style="thin">
        <color indexed="64"/>
      </right>
      <top/>
      <bottom/>
      <diagonal/>
    </border>
    <border>
      <left style="thick">
        <color indexed="64"/>
      </left>
      <right style="thin">
        <color indexed="64"/>
      </right>
      <top style="thick">
        <color indexed="64"/>
      </top>
      <bottom/>
      <diagonal/>
    </border>
    <border>
      <left style="thin">
        <color indexed="64"/>
      </left>
      <right style="thick">
        <color indexed="64"/>
      </right>
      <top/>
      <bottom/>
      <diagonal/>
    </border>
    <border>
      <left style="thin">
        <color indexed="64"/>
      </left>
      <right style="thick">
        <color indexed="64"/>
      </right>
      <top style="thick">
        <color indexed="64"/>
      </top>
      <bottom/>
      <diagonal/>
    </border>
    <border>
      <left style="thin">
        <color indexed="64"/>
      </left>
      <right/>
      <top/>
      <bottom/>
      <diagonal/>
    </border>
    <border>
      <left style="thin">
        <color indexed="64"/>
      </left>
      <right/>
      <top style="thick">
        <color indexed="64"/>
      </top>
      <bottom/>
      <diagonal/>
    </border>
    <border>
      <left/>
      <right style="thin">
        <color indexed="64"/>
      </right>
      <top style="thick">
        <color indexed="64"/>
      </top>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thick">
        <color indexed="64"/>
      </left>
      <right style="thick">
        <color indexed="64"/>
      </right>
      <top style="thick">
        <color indexed="64"/>
      </top>
      <bottom/>
      <diagonal/>
    </border>
    <border>
      <left style="thick">
        <color indexed="64"/>
      </left>
      <right/>
      <top/>
      <bottom/>
      <diagonal/>
    </border>
  </borders>
  <cellStyleXfs count="1">
    <xf numFmtId="0" fontId="0" fillId="0" borderId="0"/>
  </cellStyleXfs>
  <cellXfs count="285">
    <xf numFmtId="0" fontId="0" fillId="0" borderId="0" xfId="0"/>
    <xf numFmtId="0" fontId="1" fillId="0" borderId="0" xfId="0" applyFont="1" applyFill="1"/>
    <xf numFmtId="0" fontId="2" fillId="0" borderId="0" xfId="0" applyFont="1"/>
    <xf numFmtId="0" fontId="10" fillId="4" borderId="6" xfId="0" applyFont="1" applyFill="1" applyBorder="1" applyAlignment="1">
      <alignment horizontal="center" vertical="center" wrapText="1"/>
    </xf>
    <xf numFmtId="0" fontId="6" fillId="4" borderId="21" xfId="0" applyFont="1" applyFill="1" applyBorder="1" applyAlignment="1">
      <alignment horizontal="center" vertical="center"/>
    </xf>
    <xf numFmtId="0" fontId="11" fillId="8" borderId="16" xfId="0" applyFont="1" applyFill="1" applyBorder="1" applyAlignment="1">
      <alignment horizontal="center" vertical="center"/>
    </xf>
    <xf numFmtId="0" fontId="5" fillId="8" borderId="26" xfId="0" applyFont="1" applyFill="1" applyBorder="1" applyAlignment="1">
      <alignment horizontal="center" vertical="center"/>
    </xf>
    <xf numFmtId="0" fontId="11" fillId="8" borderId="26" xfId="0" applyFont="1" applyFill="1" applyBorder="1" applyAlignment="1">
      <alignment horizontal="center" vertical="center"/>
    </xf>
    <xf numFmtId="0" fontId="11" fillId="8" borderId="1" xfId="0" applyFont="1" applyFill="1" applyBorder="1" applyAlignment="1">
      <alignment horizontal="center" vertical="center"/>
    </xf>
    <xf numFmtId="0" fontId="4" fillId="5" borderId="18" xfId="0" applyFont="1" applyFill="1" applyBorder="1" applyAlignment="1">
      <alignment horizontal="center" vertical="center"/>
    </xf>
    <xf numFmtId="0" fontId="2" fillId="0" borderId="0" xfId="0" applyFont="1" applyAlignment="1">
      <alignment horizontal="center" vertical="center"/>
    </xf>
    <xf numFmtId="0" fontId="3" fillId="10" borderId="5" xfId="0" applyFont="1" applyFill="1" applyBorder="1" applyAlignment="1">
      <alignment horizontal="center" vertical="center"/>
    </xf>
    <xf numFmtId="0" fontId="3" fillId="12" borderId="9" xfId="0" applyFont="1" applyFill="1" applyBorder="1" applyAlignment="1">
      <alignment horizontal="center" vertical="center"/>
    </xf>
    <xf numFmtId="0" fontId="15" fillId="11" borderId="10" xfId="0" applyFont="1" applyFill="1" applyBorder="1" applyAlignment="1">
      <alignment horizontal="center" vertical="center"/>
    </xf>
    <xf numFmtId="0" fontId="3" fillId="14" borderId="9" xfId="0" applyFont="1" applyFill="1" applyBorder="1" applyAlignment="1">
      <alignment horizontal="center" vertical="center"/>
    </xf>
    <xf numFmtId="0" fontId="3" fillId="13" borderId="9" xfId="0" applyFont="1" applyFill="1" applyBorder="1" applyAlignment="1">
      <alignment horizontal="center" vertical="center"/>
    </xf>
    <xf numFmtId="0" fontId="3" fillId="10" borderId="9" xfId="0" applyFont="1" applyFill="1" applyBorder="1" applyAlignment="1">
      <alignment horizontal="center" vertical="center"/>
    </xf>
    <xf numFmtId="0" fontId="3" fillId="12" borderId="14" xfId="0" applyFont="1" applyFill="1" applyBorder="1" applyAlignment="1">
      <alignment horizontal="center" vertical="center"/>
    </xf>
    <xf numFmtId="0" fontId="15" fillId="11" borderId="28" xfId="0" applyFont="1" applyFill="1" applyBorder="1" applyAlignment="1">
      <alignment horizontal="center" vertical="center"/>
    </xf>
    <xf numFmtId="0" fontId="3" fillId="14" borderId="14" xfId="0" applyFont="1" applyFill="1" applyBorder="1" applyAlignment="1">
      <alignment horizontal="center" vertical="center"/>
    </xf>
    <xf numFmtId="0" fontId="15" fillId="11" borderId="14" xfId="0" applyFont="1" applyFill="1" applyBorder="1" applyAlignment="1">
      <alignment horizontal="center" vertical="center"/>
    </xf>
    <xf numFmtId="0" fontId="3" fillId="12" borderId="28" xfId="0" applyFont="1" applyFill="1" applyBorder="1" applyAlignment="1">
      <alignment horizontal="center" vertical="center"/>
    </xf>
    <xf numFmtId="0" fontId="3" fillId="14" borderId="28" xfId="0" applyFont="1" applyFill="1" applyBorder="1" applyAlignment="1">
      <alignment horizontal="center" vertical="center"/>
    </xf>
    <xf numFmtId="0" fontId="3" fillId="13" borderId="17" xfId="0" applyFont="1" applyFill="1" applyBorder="1" applyAlignment="1">
      <alignment horizontal="center" vertical="center"/>
    </xf>
    <xf numFmtId="0" fontId="9" fillId="4" borderId="10" xfId="0" applyFont="1" applyFill="1" applyBorder="1" applyAlignment="1">
      <alignment horizontal="center" vertical="center"/>
    </xf>
    <xf numFmtId="0" fontId="9" fillId="4" borderId="13" xfId="0" applyFont="1" applyFill="1" applyBorder="1" applyAlignment="1">
      <alignment horizontal="center" vertical="center"/>
    </xf>
    <xf numFmtId="0" fontId="10" fillId="4" borderId="12" xfId="0" applyFont="1" applyFill="1" applyBorder="1" applyAlignment="1">
      <alignment horizontal="center" vertical="center"/>
    </xf>
    <xf numFmtId="0" fontId="10" fillId="4" borderId="18" xfId="0" applyFont="1" applyFill="1" applyBorder="1" applyAlignment="1">
      <alignment horizontal="center" vertical="center"/>
    </xf>
    <xf numFmtId="0" fontId="11" fillId="4" borderId="25" xfId="0" applyFont="1" applyFill="1" applyBorder="1" applyAlignment="1">
      <alignment horizontal="center" vertical="center"/>
    </xf>
    <xf numFmtId="0" fontId="11" fillId="4" borderId="26" xfId="0" applyFont="1" applyFill="1" applyBorder="1" applyAlignment="1">
      <alignment horizontal="center" vertical="center"/>
    </xf>
    <xf numFmtId="0" fontId="6" fillId="9" borderId="1" xfId="0" applyFont="1" applyFill="1" applyBorder="1" applyAlignment="1">
      <alignment horizontal="center" vertical="center"/>
    </xf>
    <xf numFmtId="0" fontId="6" fillId="9" borderId="16" xfId="0" applyFont="1" applyFill="1" applyBorder="1" applyAlignment="1">
      <alignment horizontal="center" vertical="center"/>
    </xf>
    <xf numFmtId="0" fontId="11" fillId="4" borderId="30" xfId="0" applyFont="1" applyFill="1" applyBorder="1" applyAlignment="1">
      <alignment horizontal="center" vertical="center"/>
    </xf>
    <xf numFmtId="0" fontId="9" fillId="4" borderId="3" xfId="0" applyFont="1" applyFill="1" applyBorder="1" applyAlignment="1">
      <alignment horizontal="center" vertical="center"/>
    </xf>
    <xf numFmtId="0" fontId="6" fillId="9" borderId="32" xfId="0" applyFont="1" applyFill="1" applyBorder="1" applyAlignment="1">
      <alignment horizontal="center" vertical="center"/>
    </xf>
    <xf numFmtId="0" fontId="6" fillId="9" borderId="33" xfId="0" applyFont="1" applyFill="1" applyBorder="1" applyAlignment="1">
      <alignment horizontal="center" vertical="center"/>
    </xf>
    <xf numFmtId="0" fontId="2" fillId="0" borderId="0" xfId="0" applyFont="1" applyAlignment="1">
      <alignment wrapText="1"/>
    </xf>
    <xf numFmtId="0" fontId="2" fillId="0" borderId="0" xfId="0" applyFont="1" applyAlignment="1"/>
    <xf numFmtId="0" fontId="11" fillId="4" borderId="1" xfId="0" applyFont="1" applyFill="1" applyBorder="1" applyAlignment="1">
      <alignment horizontal="center" vertical="center"/>
    </xf>
    <xf numFmtId="0" fontId="6" fillId="9" borderId="30" xfId="0" applyFont="1" applyFill="1" applyBorder="1" applyAlignment="1">
      <alignment horizontal="center" vertical="center"/>
    </xf>
    <xf numFmtId="0" fontId="6" fillId="9" borderId="0" xfId="0" applyFont="1" applyFill="1" applyBorder="1" applyAlignment="1">
      <alignment horizontal="center" vertical="center"/>
    </xf>
    <xf numFmtId="0" fontId="6" fillId="4" borderId="37" xfId="0" applyFont="1" applyFill="1" applyBorder="1" applyAlignment="1">
      <alignment horizontal="center" vertical="center"/>
    </xf>
    <xf numFmtId="0" fontId="3" fillId="10" borderId="1" xfId="0" applyFont="1" applyFill="1" applyBorder="1" applyAlignment="1">
      <alignment horizontal="center" vertical="center"/>
    </xf>
    <xf numFmtId="0" fontId="3" fillId="12" borderId="1" xfId="0" applyFont="1" applyFill="1" applyBorder="1" applyAlignment="1">
      <alignment horizontal="center" vertical="center"/>
    </xf>
    <xf numFmtId="0" fontId="15" fillId="11" borderId="1" xfId="0" applyFont="1" applyFill="1" applyBorder="1" applyAlignment="1">
      <alignment horizontal="center" vertical="center"/>
    </xf>
    <xf numFmtId="0" fontId="3" fillId="14" borderId="1" xfId="0" applyFont="1" applyFill="1" applyBorder="1" applyAlignment="1">
      <alignment horizontal="center" vertical="center"/>
    </xf>
    <xf numFmtId="0" fontId="3" fillId="13" borderId="1" xfId="0" applyFont="1" applyFill="1" applyBorder="1" applyAlignment="1">
      <alignment horizontal="center" vertical="center"/>
    </xf>
    <xf numFmtId="0" fontId="6" fillId="4" borderId="39" xfId="0" applyFont="1" applyFill="1" applyBorder="1" applyAlignment="1">
      <alignment horizontal="center" vertical="center"/>
    </xf>
    <xf numFmtId="0" fontId="6" fillId="4" borderId="40" xfId="0" applyFont="1" applyFill="1" applyBorder="1" applyAlignment="1">
      <alignment horizontal="center" vertical="center"/>
    </xf>
    <xf numFmtId="0" fontId="6" fillId="16" borderId="17" xfId="0" applyFont="1" applyFill="1" applyBorder="1" applyAlignment="1">
      <alignment horizontal="center" vertical="center"/>
    </xf>
    <xf numFmtId="0" fontId="6" fillId="20" borderId="17" xfId="0" applyFont="1" applyFill="1" applyBorder="1" applyAlignment="1">
      <alignment horizontal="center" vertical="center"/>
    </xf>
    <xf numFmtId="0" fontId="3" fillId="18" borderId="2" xfId="0" applyFont="1" applyFill="1" applyBorder="1" applyAlignment="1">
      <alignment horizontal="center" vertical="center"/>
    </xf>
    <xf numFmtId="0" fontId="3" fillId="5" borderId="2" xfId="0" applyFont="1" applyFill="1" applyBorder="1" applyAlignment="1">
      <alignment horizontal="center" vertical="center"/>
    </xf>
    <xf numFmtId="0" fontId="3" fillId="6" borderId="2" xfId="0" applyFont="1" applyFill="1" applyBorder="1" applyAlignment="1">
      <alignment horizontal="center" vertical="center"/>
    </xf>
    <xf numFmtId="0" fontId="3" fillId="16" borderId="2" xfId="0" applyFont="1" applyFill="1" applyBorder="1" applyAlignment="1">
      <alignment horizontal="center" vertical="center"/>
    </xf>
    <xf numFmtId="0" fontId="3" fillId="3" borderId="2" xfId="0" applyFont="1" applyFill="1" applyBorder="1" applyAlignment="1">
      <alignment horizontal="center" vertical="center"/>
    </xf>
    <xf numFmtId="0" fontId="3" fillId="2" borderId="2" xfId="0" applyFont="1" applyFill="1" applyBorder="1" applyAlignment="1">
      <alignment horizontal="center" vertical="center"/>
    </xf>
    <xf numFmtId="0" fontId="6" fillId="9" borderId="41" xfId="0" applyFont="1" applyFill="1" applyBorder="1" applyAlignment="1">
      <alignment horizontal="center" vertical="center"/>
    </xf>
    <xf numFmtId="0" fontId="6" fillId="9" borderId="39" xfId="0" applyFont="1" applyFill="1" applyBorder="1" applyAlignment="1">
      <alignment horizontal="center" vertical="center"/>
    </xf>
    <xf numFmtId="0" fontId="6" fillId="9" borderId="38" xfId="0" applyFont="1" applyFill="1" applyBorder="1" applyAlignment="1">
      <alignment horizontal="center" vertical="center"/>
    </xf>
    <xf numFmtId="0" fontId="6" fillId="9" borderId="6" xfId="0" applyFont="1" applyFill="1" applyBorder="1" applyAlignment="1">
      <alignment horizontal="center" vertical="center"/>
    </xf>
    <xf numFmtId="0" fontId="6" fillId="9" borderId="20" xfId="0" applyFont="1" applyFill="1" applyBorder="1" applyAlignment="1">
      <alignment horizontal="center" vertical="center"/>
    </xf>
    <xf numFmtId="0" fontId="3" fillId="10" borderId="28" xfId="0" applyFont="1" applyFill="1" applyBorder="1" applyAlignment="1">
      <alignment horizontal="center" vertical="center"/>
    </xf>
    <xf numFmtId="0" fontId="3" fillId="13" borderId="43" xfId="0" applyFont="1" applyFill="1" applyBorder="1" applyAlignment="1">
      <alignment horizontal="center" vertical="center"/>
    </xf>
    <xf numFmtId="0" fontId="12" fillId="4" borderId="31" xfId="0" applyFont="1" applyFill="1" applyBorder="1" applyAlignment="1">
      <alignment horizontal="center" vertical="center"/>
    </xf>
    <xf numFmtId="0" fontId="10" fillId="4" borderId="28" xfId="0" applyFont="1" applyFill="1" applyBorder="1" applyAlignment="1">
      <alignment horizontal="center" vertical="center"/>
    </xf>
    <xf numFmtId="0" fontId="16" fillId="4" borderId="28" xfId="0" applyFont="1" applyFill="1" applyBorder="1" applyAlignment="1">
      <alignment horizontal="center" vertical="center"/>
    </xf>
    <xf numFmtId="0" fontId="3" fillId="2" borderId="16" xfId="0" applyFont="1" applyFill="1" applyBorder="1" applyAlignment="1">
      <alignment horizontal="center" vertical="center"/>
    </xf>
    <xf numFmtId="0" fontId="3" fillId="3" borderId="16" xfId="0" applyFont="1" applyFill="1" applyBorder="1" applyAlignment="1">
      <alignment horizontal="center" vertical="center"/>
    </xf>
    <xf numFmtId="0" fontId="3" fillId="16" borderId="16" xfId="0" applyFont="1" applyFill="1" applyBorder="1" applyAlignment="1">
      <alignment horizontal="center" vertical="center"/>
    </xf>
    <xf numFmtId="0" fontId="3" fillId="15" borderId="16" xfId="0" applyFont="1" applyFill="1" applyBorder="1" applyAlignment="1">
      <alignment horizontal="center" vertical="center"/>
    </xf>
    <xf numFmtId="0" fontId="19" fillId="10" borderId="9" xfId="0" applyFont="1" applyFill="1" applyBorder="1" applyAlignment="1">
      <alignment horizontal="center" vertical="center"/>
    </xf>
    <xf numFmtId="0" fontId="19" fillId="12" borderId="14" xfId="0" applyFont="1" applyFill="1" applyBorder="1" applyAlignment="1">
      <alignment horizontal="center" vertical="center"/>
    </xf>
    <xf numFmtId="0" fontId="20" fillId="11" borderId="14" xfId="0" applyFont="1" applyFill="1" applyBorder="1" applyAlignment="1">
      <alignment horizontal="center" vertical="center"/>
    </xf>
    <xf numFmtId="0" fontId="19" fillId="14" borderId="14" xfId="0" applyFont="1" applyFill="1" applyBorder="1" applyAlignment="1">
      <alignment horizontal="center" vertical="center"/>
    </xf>
    <xf numFmtId="0" fontId="19" fillId="13" borderId="17" xfId="0" applyFont="1" applyFill="1" applyBorder="1" applyAlignment="1">
      <alignment horizontal="center" vertical="center"/>
    </xf>
    <xf numFmtId="0" fontId="6" fillId="19" borderId="9" xfId="0" applyFont="1" applyFill="1" applyBorder="1" applyAlignment="1">
      <alignment horizontal="center" vertical="center"/>
    </xf>
    <xf numFmtId="0" fontId="6" fillId="3" borderId="14" xfId="0" applyFont="1" applyFill="1" applyBorder="1" applyAlignment="1">
      <alignment horizontal="center" vertical="center"/>
    </xf>
    <xf numFmtId="0" fontId="3" fillId="18" borderId="44" xfId="0" applyFont="1" applyFill="1" applyBorder="1" applyAlignment="1">
      <alignment horizontal="center" vertical="center"/>
    </xf>
    <xf numFmtId="0" fontId="3" fillId="2" borderId="44" xfId="0" applyFont="1" applyFill="1" applyBorder="1" applyAlignment="1">
      <alignment horizontal="center" vertical="center"/>
    </xf>
    <xf numFmtId="0" fontId="3" fillId="3" borderId="44" xfId="0" applyFont="1" applyFill="1" applyBorder="1" applyAlignment="1">
      <alignment horizontal="center" vertical="center"/>
    </xf>
    <xf numFmtId="0" fontId="3" fillId="16" borderId="44" xfId="0" applyFont="1" applyFill="1" applyBorder="1" applyAlignment="1">
      <alignment horizontal="center" vertical="center"/>
    </xf>
    <xf numFmtId="0" fontId="3" fillId="6" borderId="44" xfId="0" applyFont="1" applyFill="1" applyBorder="1" applyAlignment="1">
      <alignment horizontal="center" vertical="center"/>
    </xf>
    <xf numFmtId="0" fontId="3" fillId="5" borderId="44" xfId="0" applyFont="1" applyFill="1" applyBorder="1" applyAlignment="1">
      <alignment horizontal="center" vertical="center"/>
    </xf>
    <xf numFmtId="0" fontId="21" fillId="4" borderId="7" xfId="0" applyFont="1" applyFill="1" applyBorder="1" applyAlignment="1">
      <alignment horizontal="center" vertical="center"/>
    </xf>
    <xf numFmtId="0" fontId="21" fillId="4" borderId="36" xfId="0" applyFont="1" applyFill="1" applyBorder="1" applyAlignment="1">
      <alignment horizontal="center" vertical="center"/>
    </xf>
    <xf numFmtId="0" fontId="21" fillId="4" borderId="8" xfId="0" applyFont="1" applyFill="1" applyBorder="1" applyAlignment="1">
      <alignment horizontal="center" vertical="center"/>
    </xf>
    <xf numFmtId="0" fontId="3" fillId="17" borderId="45" xfId="0" applyFont="1" applyFill="1" applyBorder="1" applyAlignment="1">
      <alignment horizontal="center" vertical="center"/>
    </xf>
    <xf numFmtId="0" fontId="6" fillId="9" borderId="45" xfId="0" applyFont="1" applyFill="1" applyBorder="1" applyAlignment="1">
      <alignment horizontal="center" vertical="center"/>
    </xf>
    <xf numFmtId="0" fontId="3" fillId="10" borderId="45" xfId="0" applyFont="1" applyFill="1" applyBorder="1" applyAlignment="1">
      <alignment horizontal="center" vertical="center"/>
    </xf>
    <xf numFmtId="0" fontId="3" fillId="2" borderId="45" xfId="0" applyFont="1" applyFill="1" applyBorder="1" applyAlignment="1">
      <alignment horizontal="center" vertical="center"/>
    </xf>
    <xf numFmtId="0" fontId="12" fillId="4" borderId="45" xfId="0" applyFont="1" applyFill="1" applyBorder="1" applyAlignment="1">
      <alignment horizontal="center" vertical="center"/>
    </xf>
    <xf numFmtId="0" fontId="6" fillId="19" borderId="45" xfId="0" applyFont="1" applyFill="1" applyBorder="1" applyAlignment="1">
      <alignment horizontal="center" vertical="center"/>
    </xf>
    <xf numFmtId="0" fontId="3" fillId="12" borderId="45" xfId="0" applyFont="1" applyFill="1" applyBorder="1" applyAlignment="1">
      <alignment horizontal="center" vertical="center"/>
    </xf>
    <xf numFmtId="0" fontId="3" fillId="3" borderId="45" xfId="0" applyFont="1" applyFill="1" applyBorder="1" applyAlignment="1">
      <alignment horizontal="center" vertical="center"/>
    </xf>
    <xf numFmtId="0" fontId="10" fillId="4" borderId="45" xfId="0" applyFont="1" applyFill="1" applyBorder="1" applyAlignment="1">
      <alignment horizontal="center" vertical="center"/>
    </xf>
    <xf numFmtId="0" fontId="6" fillId="3" borderId="45" xfId="0" applyFont="1" applyFill="1" applyBorder="1" applyAlignment="1">
      <alignment horizontal="center" vertical="center"/>
    </xf>
    <xf numFmtId="0" fontId="15" fillId="11" borderId="45" xfId="0" applyFont="1" applyFill="1" applyBorder="1" applyAlignment="1">
      <alignment horizontal="center" vertical="center"/>
    </xf>
    <xf numFmtId="0" fontId="3" fillId="16" borderId="45" xfId="0" applyFont="1" applyFill="1" applyBorder="1" applyAlignment="1">
      <alignment horizontal="center" vertical="center"/>
    </xf>
    <xf numFmtId="0" fontId="16" fillId="4" borderId="45" xfId="0" applyFont="1" applyFill="1" applyBorder="1" applyAlignment="1">
      <alignment horizontal="center" vertical="center"/>
    </xf>
    <xf numFmtId="0" fontId="6" fillId="20" borderId="45" xfId="0" applyFont="1" applyFill="1" applyBorder="1" applyAlignment="1">
      <alignment horizontal="center" vertical="center"/>
    </xf>
    <xf numFmtId="0" fontId="3" fillId="14" borderId="45" xfId="0" applyFont="1" applyFill="1" applyBorder="1" applyAlignment="1">
      <alignment horizontal="center" vertical="center"/>
    </xf>
    <xf numFmtId="0" fontId="3" fillId="15" borderId="45" xfId="0" applyFont="1" applyFill="1" applyBorder="1" applyAlignment="1">
      <alignment horizontal="center" vertical="center"/>
    </xf>
    <xf numFmtId="0" fontId="18" fillId="9" borderId="45" xfId="0" applyFont="1" applyFill="1" applyBorder="1" applyAlignment="1">
      <alignment horizontal="center" vertical="center"/>
    </xf>
    <xf numFmtId="0" fontId="3" fillId="13" borderId="45" xfId="0" applyFont="1" applyFill="1" applyBorder="1" applyAlignment="1">
      <alignment horizontal="center" vertical="center"/>
    </xf>
    <xf numFmtId="0" fontId="5" fillId="9" borderId="45" xfId="0" applyFont="1" applyFill="1" applyBorder="1" applyAlignment="1">
      <alignment horizontal="center" vertical="center"/>
    </xf>
    <xf numFmtId="0" fontId="6" fillId="4" borderId="45" xfId="0" applyFont="1" applyFill="1" applyBorder="1" applyAlignment="1">
      <alignment horizontal="center" vertical="center"/>
    </xf>
    <xf numFmtId="0" fontId="21" fillId="4" borderId="45" xfId="0" applyFont="1" applyFill="1" applyBorder="1" applyAlignment="1">
      <alignment horizontal="center" vertical="center"/>
    </xf>
    <xf numFmtId="0" fontId="6" fillId="4" borderId="47" xfId="0" applyFont="1" applyFill="1" applyBorder="1" applyAlignment="1">
      <alignment horizontal="center" vertical="center"/>
    </xf>
    <xf numFmtId="0" fontId="10" fillId="4" borderId="46" xfId="0" applyFont="1" applyFill="1" applyBorder="1" applyAlignment="1">
      <alignment horizontal="center" vertical="center"/>
    </xf>
    <xf numFmtId="0" fontId="6" fillId="4" borderId="49" xfId="0" applyFont="1" applyFill="1" applyBorder="1" applyAlignment="1">
      <alignment horizontal="center" vertical="center"/>
    </xf>
    <xf numFmtId="0" fontId="9" fillId="4" borderId="48" xfId="0" applyFont="1" applyFill="1" applyBorder="1" applyAlignment="1">
      <alignment horizontal="center" vertical="center"/>
    </xf>
    <xf numFmtId="0" fontId="4" fillId="6" borderId="10" xfId="0" applyFont="1" applyFill="1" applyBorder="1" applyAlignment="1">
      <alignment horizontal="center" vertical="center"/>
    </xf>
    <xf numFmtId="0" fontId="4" fillId="2" borderId="31" xfId="0" applyFont="1" applyFill="1" applyBorder="1" applyAlignment="1">
      <alignment horizontal="center" vertical="center"/>
    </xf>
    <xf numFmtId="0" fontId="4" fillId="2" borderId="43" xfId="0" applyFont="1" applyFill="1" applyBorder="1" applyAlignment="1">
      <alignment horizontal="center" vertical="center"/>
    </xf>
    <xf numFmtId="0" fontId="4" fillId="5" borderId="43" xfId="0" applyFont="1" applyFill="1" applyBorder="1" applyAlignment="1">
      <alignment horizontal="center" vertical="center"/>
    </xf>
    <xf numFmtId="0" fontId="6" fillId="9" borderId="10" xfId="0" applyFont="1" applyFill="1" applyBorder="1" applyAlignment="1">
      <alignment horizontal="center" vertical="center"/>
    </xf>
    <xf numFmtId="0" fontId="6" fillId="9" borderId="31" xfId="0" applyFont="1" applyFill="1" applyBorder="1" applyAlignment="1">
      <alignment horizontal="center" vertical="center"/>
    </xf>
    <xf numFmtId="0" fontId="22" fillId="4" borderId="10" xfId="0" applyFont="1" applyFill="1" applyBorder="1" applyAlignment="1">
      <alignment horizontal="center" vertical="center"/>
    </xf>
    <xf numFmtId="0" fontId="23" fillId="4" borderId="12" xfId="0" applyFont="1" applyFill="1" applyBorder="1" applyAlignment="1">
      <alignment horizontal="center" vertical="center"/>
    </xf>
    <xf numFmtId="0" fontId="9" fillId="4" borderId="27" xfId="0" applyFont="1" applyFill="1" applyBorder="1" applyAlignment="1">
      <alignment horizontal="center" vertical="center"/>
    </xf>
    <xf numFmtId="0" fontId="14" fillId="4" borderId="50" xfId="0" applyFont="1" applyFill="1" applyBorder="1" applyAlignment="1">
      <alignment horizontal="center" vertical="center"/>
    </xf>
    <xf numFmtId="0" fontId="6" fillId="4" borderId="51" xfId="0" applyFont="1" applyFill="1" applyBorder="1" applyAlignment="1">
      <alignment horizontal="center" vertical="center"/>
    </xf>
    <xf numFmtId="0" fontId="24" fillId="4" borderId="52" xfId="0" applyFont="1" applyFill="1" applyBorder="1" applyAlignment="1">
      <alignment horizontal="center" vertical="center"/>
    </xf>
    <xf numFmtId="0" fontId="17" fillId="4" borderId="16" xfId="0" applyFont="1" applyFill="1" applyBorder="1" applyAlignment="1">
      <alignment horizontal="center" vertical="center"/>
    </xf>
    <xf numFmtId="0" fontId="7" fillId="4" borderId="10" xfId="0" applyFont="1" applyFill="1" applyBorder="1" applyAlignment="1">
      <alignment horizontal="center" vertical="center"/>
    </xf>
    <xf numFmtId="0" fontId="8" fillId="4" borderId="12" xfId="0" applyFont="1" applyFill="1" applyBorder="1" applyAlignment="1">
      <alignment horizontal="center" vertical="center"/>
    </xf>
    <xf numFmtId="0" fontId="10" fillId="4" borderId="35" xfId="0" applyFont="1" applyFill="1" applyBorder="1" applyAlignment="1">
      <alignment horizontal="center" vertical="center"/>
    </xf>
    <xf numFmtId="0" fontId="6" fillId="4" borderId="53" xfId="0" applyFont="1" applyFill="1" applyBorder="1" applyAlignment="1">
      <alignment horizontal="center" vertical="center"/>
    </xf>
    <xf numFmtId="0" fontId="4" fillId="17" borderId="55" xfId="0" applyFont="1" applyFill="1" applyBorder="1" applyAlignment="1">
      <alignment horizontal="center" vertical="center"/>
    </xf>
    <xf numFmtId="0" fontId="2" fillId="16" borderId="57" xfId="0" applyFont="1" applyFill="1" applyBorder="1" applyAlignment="1">
      <alignment horizontal="center" vertical="center"/>
    </xf>
    <xf numFmtId="0" fontId="4" fillId="17" borderId="56" xfId="0" applyFont="1" applyFill="1" applyBorder="1" applyAlignment="1">
      <alignment horizontal="center" vertical="center"/>
    </xf>
    <xf numFmtId="0" fontId="2" fillId="16" borderId="4" xfId="0" applyFont="1" applyFill="1" applyBorder="1" applyAlignment="1">
      <alignment horizontal="center" vertical="center"/>
    </xf>
    <xf numFmtId="0" fontId="4" fillId="3" borderId="7" xfId="0" applyFont="1" applyFill="1" applyBorder="1" applyAlignment="1">
      <alignment horizontal="center" vertical="center"/>
    </xf>
    <xf numFmtId="0" fontId="26" fillId="3" borderId="8" xfId="0" applyFont="1" applyFill="1" applyBorder="1" applyAlignment="1">
      <alignment horizontal="center" vertical="center"/>
    </xf>
    <xf numFmtId="0" fontId="4" fillId="7" borderId="57" xfId="0" applyFont="1" applyFill="1" applyBorder="1" applyAlignment="1">
      <alignment horizontal="center" vertical="center"/>
    </xf>
    <xf numFmtId="0" fontId="2" fillId="7" borderId="57" xfId="0" applyFont="1" applyFill="1" applyBorder="1" applyAlignment="1">
      <alignment horizontal="center" vertical="center"/>
    </xf>
    <xf numFmtId="0" fontId="4" fillId="7" borderId="4" xfId="0" applyFont="1" applyFill="1" applyBorder="1" applyAlignment="1">
      <alignment horizontal="center" vertical="center"/>
    </xf>
    <xf numFmtId="0" fontId="25" fillId="5" borderId="7" xfId="0" applyFont="1" applyFill="1" applyBorder="1" applyAlignment="1">
      <alignment horizontal="center" vertical="center"/>
    </xf>
    <xf numFmtId="0" fontId="4" fillId="5" borderId="8" xfId="0" applyFont="1" applyFill="1" applyBorder="1" applyAlignment="1">
      <alignment horizontal="center" vertical="center"/>
    </xf>
    <xf numFmtId="0" fontId="4" fillId="6" borderId="57" xfId="0" applyFont="1" applyFill="1" applyBorder="1" applyAlignment="1">
      <alignment horizontal="center" vertical="center"/>
    </xf>
    <xf numFmtId="0" fontId="4" fillId="6" borderId="4" xfId="0" applyFont="1" applyFill="1" applyBorder="1" applyAlignment="1">
      <alignment horizontal="center" vertical="center"/>
    </xf>
    <xf numFmtId="0" fontId="4" fillId="3" borderId="57" xfId="0" applyFont="1" applyFill="1" applyBorder="1" applyAlignment="1">
      <alignment horizontal="center" vertical="center"/>
    </xf>
    <xf numFmtId="0" fontId="4" fillId="3" borderId="4" xfId="0" applyFont="1" applyFill="1" applyBorder="1" applyAlignment="1">
      <alignment horizontal="center" vertical="center"/>
    </xf>
    <xf numFmtId="0" fontId="4" fillId="7" borderId="38" xfId="0" applyFont="1" applyFill="1" applyBorder="1" applyAlignment="1">
      <alignment horizontal="center" vertical="center"/>
    </xf>
    <xf numFmtId="0" fontId="4" fillId="7" borderId="20" xfId="0" applyFont="1" applyFill="1" applyBorder="1" applyAlignment="1">
      <alignment horizontal="center" vertical="center"/>
    </xf>
    <xf numFmtId="0" fontId="4" fillId="6" borderId="38" xfId="0" applyFont="1" applyFill="1" applyBorder="1" applyAlignment="1">
      <alignment horizontal="center" vertical="center"/>
    </xf>
    <xf numFmtId="0" fontId="4" fillId="6" borderId="20" xfId="0" applyFont="1" applyFill="1" applyBorder="1" applyAlignment="1">
      <alignment horizontal="center" vertical="center"/>
    </xf>
    <xf numFmtId="0" fontId="4" fillId="3" borderId="38" xfId="0" applyFont="1" applyFill="1" applyBorder="1" applyAlignment="1">
      <alignment horizontal="center" vertical="center"/>
    </xf>
    <xf numFmtId="0" fontId="4" fillId="3" borderId="20" xfId="0" applyFont="1" applyFill="1" applyBorder="1" applyAlignment="1">
      <alignment horizontal="center" vertical="center"/>
    </xf>
    <xf numFmtId="0" fontId="4" fillId="17" borderId="2" xfId="0" applyFont="1" applyFill="1" applyBorder="1" applyAlignment="1">
      <alignment horizontal="center" vertical="center"/>
    </xf>
    <xf numFmtId="0" fontId="4" fillId="17" borderId="54" xfId="0" applyFont="1" applyFill="1" applyBorder="1" applyAlignment="1">
      <alignment horizontal="center" vertical="center"/>
    </xf>
    <xf numFmtId="0" fontId="4" fillId="5" borderId="2" xfId="0" applyFont="1" applyFill="1" applyBorder="1" applyAlignment="1">
      <alignment horizontal="center" vertical="center"/>
    </xf>
    <xf numFmtId="0" fontId="4" fillId="5" borderId="54"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54" xfId="0" applyFont="1" applyFill="1" applyBorder="1" applyAlignment="1">
      <alignment horizontal="center" vertical="center"/>
    </xf>
    <xf numFmtId="0" fontId="15" fillId="16" borderId="2" xfId="0" applyFont="1" applyFill="1" applyBorder="1" applyAlignment="1">
      <alignment horizontal="center" vertical="center"/>
    </xf>
    <xf numFmtId="0" fontId="15" fillId="16" borderId="54" xfId="0" applyFont="1" applyFill="1" applyBorder="1" applyAlignment="1">
      <alignment horizontal="center" vertical="center"/>
    </xf>
    <xf numFmtId="0" fontId="4" fillId="17" borderId="57" xfId="0" applyFont="1" applyFill="1" applyBorder="1" applyAlignment="1">
      <alignment horizontal="center" vertical="center"/>
    </xf>
    <xf numFmtId="0" fontId="2" fillId="17" borderId="57" xfId="0" applyFont="1" applyFill="1" applyBorder="1" applyAlignment="1">
      <alignment horizontal="center" vertical="center"/>
    </xf>
    <xf numFmtId="0" fontId="4" fillId="17" borderId="4" xfId="0" applyFont="1" applyFill="1" applyBorder="1" applyAlignment="1">
      <alignment horizontal="center" vertical="center"/>
    </xf>
    <xf numFmtId="0" fontId="4" fillId="5" borderId="57" xfId="0" applyFont="1" applyFill="1" applyBorder="1" applyAlignment="1">
      <alignment horizontal="center" vertical="center"/>
    </xf>
    <xf numFmtId="0" fontId="4" fillId="5" borderId="4"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4" xfId="0" applyFont="1" applyFill="1" applyBorder="1" applyAlignment="1">
      <alignment horizontal="center" vertical="center"/>
    </xf>
    <xf numFmtId="0" fontId="2" fillId="17" borderId="58" xfId="0" applyFont="1" applyFill="1" applyBorder="1" applyAlignment="1">
      <alignment horizontal="center" vertical="center"/>
    </xf>
    <xf numFmtId="0" fontId="2" fillId="7" borderId="58" xfId="0" applyFont="1" applyFill="1" applyBorder="1" applyAlignment="1">
      <alignment horizontal="center" vertical="center"/>
    </xf>
    <xf numFmtId="0" fontId="2" fillId="6" borderId="58" xfId="0" applyFont="1" applyFill="1" applyBorder="1" applyAlignment="1">
      <alignment horizontal="center" vertical="center"/>
    </xf>
    <xf numFmtId="0" fontId="2" fillId="2" borderId="59" xfId="0" applyFont="1" applyFill="1" applyBorder="1" applyAlignment="1">
      <alignment horizontal="center" vertical="center"/>
    </xf>
    <xf numFmtId="0" fontId="2" fillId="3" borderId="58" xfId="0" applyFont="1" applyFill="1" applyBorder="1" applyAlignment="1">
      <alignment horizontal="center" vertical="center"/>
    </xf>
    <xf numFmtId="0" fontId="2" fillId="16" borderId="59" xfId="0" applyFont="1" applyFill="1" applyBorder="1" applyAlignment="1">
      <alignment horizontal="center" vertical="center"/>
    </xf>
    <xf numFmtId="0" fontId="2" fillId="6" borderId="60" xfId="0" applyFont="1" applyFill="1" applyBorder="1" applyAlignment="1">
      <alignment horizontal="center" vertical="center"/>
    </xf>
    <xf numFmtId="0" fontId="2" fillId="2" borderId="61" xfId="0" applyFont="1" applyFill="1" applyBorder="1" applyAlignment="1">
      <alignment horizontal="center" vertical="center"/>
    </xf>
    <xf numFmtId="0" fontId="2" fillId="3" borderId="60" xfId="0" applyFont="1" applyFill="1" applyBorder="1" applyAlignment="1">
      <alignment horizontal="center" vertical="center"/>
    </xf>
    <xf numFmtId="0" fontId="2" fillId="16" borderId="61" xfId="0" applyFont="1" applyFill="1" applyBorder="1" applyAlignment="1">
      <alignment horizontal="center" vertical="center"/>
    </xf>
    <xf numFmtId="0" fontId="0" fillId="0" borderId="0" xfId="0" applyAlignment="1">
      <alignment horizontal="center"/>
    </xf>
    <xf numFmtId="0" fontId="2" fillId="4" borderId="2" xfId="0" applyFont="1" applyFill="1" applyBorder="1" applyAlignment="1">
      <alignment horizontal="center" vertical="center"/>
    </xf>
    <xf numFmtId="0" fontId="6" fillId="9" borderId="15" xfId="0" applyFont="1" applyFill="1" applyBorder="1" applyAlignment="1">
      <alignment horizontal="center" vertical="center"/>
    </xf>
    <xf numFmtId="0" fontId="2" fillId="4" borderId="44" xfId="0" applyFont="1" applyFill="1" applyBorder="1" applyAlignment="1">
      <alignment horizontal="center" vertical="center"/>
    </xf>
    <xf numFmtId="0" fontId="2" fillId="17" borderId="62" xfId="0" applyFont="1" applyFill="1" applyBorder="1" applyAlignment="1">
      <alignment horizontal="center" vertical="center"/>
    </xf>
    <xf numFmtId="0" fontId="2" fillId="17" borderId="52" xfId="0" applyFont="1" applyFill="1" applyBorder="1" applyAlignment="1">
      <alignment horizontal="center" vertical="center"/>
    </xf>
    <xf numFmtId="0" fontId="2" fillId="7" borderId="62" xfId="0" applyFont="1" applyFill="1" applyBorder="1" applyAlignment="1">
      <alignment horizontal="center" vertical="center"/>
    </xf>
    <xf numFmtId="0" fontId="2" fillId="7" borderId="52" xfId="0" applyFont="1" applyFill="1" applyBorder="1" applyAlignment="1">
      <alignment horizontal="center" vertical="center"/>
    </xf>
    <xf numFmtId="0" fontId="2" fillId="5" borderId="63" xfId="0" applyFont="1" applyFill="1" applyBorder="1" applyAlignment="1">
      <alignment horizontal="center" vertical="center"/>
    </xf>
    <xf numFmtId="0" fontId="2" fillId="5" borderId="64" xfId="0" applyFont="1" applyFill="1" applyBorder="1" applyAlignment="1">
      <alignment horizontal="center" vertical="center"/>
    </xf>
    <xf numFmtId="0" fontId="0" fillId="17" borderId="45" xfId="0" applyFill="1" applyBorder="1" applyAlignment="1">
      <alignment horizontal="center"/>
    </xf>
    <xf numFmtId="0" fontId="0" fillId="3" borderId="45" xfId="0" applyFill="1" applyBorder="1"/>
    <xf numFmtId="0" fontId="0" fillId="2" borderId="45" xfId="0" applyFill="1" applyBorder="1" applyAlignment="1">
      <alignment horizontal="center"/>
    </xf>
    <xf numFmtId="0" fontId="0" fillId="3" borderId="45" xfId="0" applyFill="1" applyBorder="1" applyAlignment="1">
      <alignment horizontal="center"/>
    </xf>
    <xf numFmtId="0" fontId="0" fillId="16" borderId="45" xfId="0" applyFill="1" applyBorder="1" applyAlignment="1">
      <alignment horizontal="center"/>
    </xf>
    <xf numFmtId="0" fontId="0" fillId="6" borderId="45" xfId="0" applyFill="1" applyBorder="1" applyAlignment="1">
      <alignment horizontal="center"/>
    </xf>
    <xf numFmtId="0" fontId="0" fillId="5" borderId="45" xfId="0" applyFill="1" applyBorder="1" applyAlignment="1">
      <alignment horizontal="center"/>
    </xf>
    <xf numFmtId="0" fontId="28" fillId="4" borderId="45" xfId="0" applyFont="1" applyFill="1" applyBorder="1" applyAlignment="1">
      <alignment horizontal="center"/>
    </xf>
    <xf numFmtId="0" fontId="30" fillId="4" borderId="45" xfId="0" applyFont="1" applyFill="1" applyBorder="1" applyAlignment="1">
      <alignment horizontal="center"/>
    </xf>
    <xf numFmtId="0" fontId="29" fillId="4" borderId="45" xfId="0" applyFont="1" applyFill="1" applyBorder="1" applyAlignment="1">
      <alignment horizontal="center"/>
    </xf>
    <xf numFmtId="0" fontId="31" fillId="4" borderId="45" xfId="0" applyFont="1" applyFill="1" applyBorder="1" applyAlignment="1">
      <alignment horizontal="center"/>
    </xf>
    <xf numFmtId="0" fontId="28" fillId="17" borderId="45" xfId="0" applyFont="1" applyFill="1" applyBorder="1" applyAlignment="1">
      <alignment horizontal="center"/>
    </xf>
    <xf numFmtId="0" fontId="32" fillId="17" borderId="45" xfId="0" applyFont="1" applyFill="1" applyBorder="1" applyAlignment="1">
      <alignment horizontal="center"/>
    </xf>
    <xf numFmtId="0" fontId="2" fillId="5" borderId="52" xfId="0" applyFont="1" applyFill="1" applyBorder="1" applyAlignment="1">
      <alignment horizontal="center"/>
    </xf>
    <xf numFmtId="0" fontId="2" fillId="6" borderId="4" xfId="0" applyFont="1" applyFill="1" applyBorder="1" applyAlignment="1">
      <alignment horizontal="center"/>
    </xf>
    <xf numFmtId="0" fontId="2" fillId="2" borderId="4" xfId="0" applyFont="1" applyFill="1" applyBorder="1" applyAlignment="1">
      <alignment horizontal="center"/>
    </xf>
    <xf numFmtId="0" fontId="2" fillId="3" borderId="4" xfId="0" applyFont="1" applyFill="1" applyBorder="1" applyAlignment="1">
      <alignment horizontal="center"/>
    </xf>
    <xf numFmtId="0" fontId="2" fillId="16" borderId="4" xfId="0" applyFont="1" applyFill="1" applyBorder="1" applyAlignment="1">
      <alignment horizontal="center"/>
    </xf>
    <xf numFmtId="0" fontId="2" fillId="5" borderId="11" xfId="0" applyFont="1" applyFill="1" applyBorder="1" applyAlignment="1">
      <alignment horizontal="center"/>
    </xf>
    <xf numFmtId="0" fontId="2" fillId="6" borderId="57" xfId="0" applyFont="1" applyFill="1" applyBorder="1" applyAlignment="1">
      <alignment horizontal="center"/>
    </xf>
    <xf numFmtId="0" fontId="2" fillId="2" borderId="57" xfId="0" applyFont="1" applyFill="1" applyBorder="1" applyAlignment="1">
      <alignment horizontal="center"/>
    </xf>
    <xf numFmtId="0" fontId="2" fillId="3" borderId="57" xfId="0" applyFont="1" applyFill="1" applyBorder="1" applyAlignment="1">
      <alignment horizontal="center"/>
    </xf>
    <xf numFmtId="0" fontId="2" fillId="16" borderId="57" xfId="0" applyFont="1" applyFill="1" applyBorder="1" applyAlignment="1">
      <alignment horizontal="center"/>
    </xf>
    <xf numFmtId="0" fontId="4" fillId="2" borderId="5" xfId="0" applyFont="1" applyFill="1" applyBorder="1" applyAlignment="1">
      <alignment horizontal="center" vertical="center"/>
    </xf>
    <xf numFmtId="0" fontId="4" fillId="2" borderId="65" xfId="0" applyFont="1" applyFill="1" applyBorder="1" applyAlignment="1">
      <alignment horizontal="center" vertical="center"/>
    </xf>
    <xf numFmtId="0" fontId="13" fillId="2" borderId="29" xfId="0" applyFont="1" applyFill="1" applyBorder="1" applyAlignment="1">
      <alignment horizontal="center" vertical="center"/>
    </xf>
    <xf numFmtId="0" fontId="4" fillId="3" borderId="5" xfId="0" applyFont="1" applyFill="1" applyBorder="1" applyAlignment="1">
      <alignment horizontal="center" vertical="center"/>
    </xf>
    <xf numFmtId="0" fontId="4" fillId="3" borderId="29" xfId="0" applyFont="1" applyFill="1" applyBorder="1" applyAlignment="1">
      <alignment horizontal="center" vertical="center"/>
    </xf>
    <xf numFmtId="0" fontId="4" fillId="6" borderId="12" xfId="0" applyFont="1" applyFill="1" applyBorder="1" applyAlignment="1">
      <alignment horizontal="center" vertical="center"/>
    </xf>
    <xf numFmtId="0" fontId="4" fillId="5" borderId="10" xfId="0" applyFont="1" applyFill="1" applyBorder="1" applyAlignment="1">
      <alignment horizontal="center" vertical="center"/>
    </xf>
    <xf numFmtId="0" fontId="4" fillId="5" borderId="13" xfId="0" applyFont="1" applyFill="1" applyBorder="1" applyAlignment="1">
      <alignment horizontal="center" vertical="center"/>
    </xf>
    <xf numFmtId="0" fontId="28" fillId="17" borderId="6" xfId="0" applyFont="1" applyFill="1" applyBorder="1" applyAlignment="1">
      <alignment horizontal="center"/>
    </xf>
    <xf numFmtId="0" fontId="27" fillId="17" borderId="1" xfId="0" applyFont="1" applyFill="1" applyBorder="1" applyAlignment="1">
      <alignment horizontal="center"/>
    </xf>
    <xf numFmtId="0" fontId="0" fillId="0" borderId="0" xfId="0" applyAlignment="1"/>
    <xf numFmtId="0" fontId="33" fillId="4" borderId="37" xfId="0" applyFont="1" applyFill="1" applyBorder="1" applyAlignment="1">
      <alignment horizontal="center"/>
    </xf>
    <xf numFmtId="0" fontId="4" fillId="3" borderId="19" xfId="0" applyFont="1" applyFill="1" applyBorder="1" applyAlignment="1">
      <alignment horizontal="center" vertical="center"/>
    </xf>
    <xf numFmtId="0" fontId="34" fillId="4" borderId="45" xfId="0" applyFont="1" applyFill="1" applyBorder="1" applyAlignment="1">
      <alignment horizontal="center"/>
    </xf>
    <xf numFmtId="0" fontId="0" fillId="17" borderId="45" xfId="0" applyFill="1" applyBorder="1" applyAlignment="1">
      <alignment horizontal="center"/>
    </xf>
    <xf numFmtId="0" fontId="9" fillId="9" borderId="42" xfId="0" applyFont="1" applyFill="1" applyBorder="1" applyAlignment="1">
      <alignment horizontal="center" vertical="center"/>
    </xf>
    <xf numFmtId="0" fontId="6" fillId="4" borderId="22" xfId="0" applyFont="1" applyFill="1" applyBorder="1" applyAlignment="1">
      <alignment horizontal="center" vertical="center"/>
    </xf>
    <xf numFmtId="0" fontId="6" fillId="4" borderId="23" xfId="0" applyFont="1" applyFill="1" applyBorder="1" applyAlignment="1">
      <alignment horizontal="center" vertical="center"/>
    </xf>
    <xf numFmtId="0" fontId="6" fillId="4" borderId="34" xfId="0" applyFont="1" applyFill="1" applyBorder="1" applyAlignment="1">
      <alignment horizontal="center" vertical="center"/>
    </xf>
    <xf numFmtId="0" fontId="10" fillId="4" borderId="31" xfId="0" applyFont="1" applyFill="1" applyBorder="1" applyAlignment="1">
      <alignment horizontal="center" vertical="center"/>
    </xf>
    <xf numFmtId="0" fontId="10" fillId="4" borderId="15" xfId="0" applyFont="1" applyFill="1" applyBorder="1" applyAlignment="1">
      <alignment horizontal="center" vertical="center"/>
    </xf>
    <xf numFmtId="0" fontId="9" fillId="4" borderId="12" xfId="0" applyFont="1" applyFill="1" applyBorder="1" applyAlignment="1">
      <alignment horizontal="center" vertical="center"/>
    </xf>
    <xf numFmtId="0" fontId="9" fillId="4" borderId="11" xfId="0" applyFont="1" applyFill="1" applyBorder="1" applyAlignment="1">
      <alignment horizontal="center" vertical="center"/>
    </xf>
    <xf numFmtId="0" fontId="5" fillId="8" borderId="22" xfId="0" applyFont="1" applyFill="1" applyBorder="1" applyAlignment="1">
      <alignment horizontal="center" vertical="center"/>
    </xf>
    <xf numFmtId="0" fontId="5" fillId="8" borderId="23" xfId="0" applyFont="1" applyFill="1" applyBorder="1" applyAlignment="1">
      <alignment horizontal="center" vertical="center"/>
    </xf>
    <xf numFmtId="0" fontId="5" fillId="8" borderId="24" xfId="0" applyFont="1" applyFill="1" applyBorder="1" applyAlignment="1">
      <alignment horizontal="center" vertical="center"/>
    </xf>
    <xf numFmtId="0" fontId="5" fillId="8" borderId="25" xfId="0" applyFont="1" applyFill="1" applyBorder="1" applyAlignment="1">
      <alignment horizontal="center" vertical="center"/>
    </xf>
    <xf numFmtId="0" fontId="0" fillId="18" borderId="7" xfId="0" applyFill="1" applyBorder="1" applyAlignment="1">
      <alignment horizontal="center"/>
    </xf>
    <xf numFmtId="0" fontId="0" fillId="18" borderId="36" xfId="0" applyFill="1" applyBorder="1" applyAlignment="1">
      <alignment horizontal="center"/>
    </xf>
    <xf numFmtId="0" fontId="0" fillId="18" borderId="8" xfId="0" applyFill="1" applyBorder="1" applyAlignment="1">
      <alignment horizontal="center"/>
    </xf>
    <xf numFmtId="0" fontId="0" fillId="5" borderId="7" xfId="0" applyFill="1" applyBorder="1" applyAlignment="1">
      <alignment horizontal="center"/>
    </xf>
    <xf numFmtId="0" fontId="0" fillId="5" borderId="36" xfId="0" applyFill="1" applyBorder="1" applyAlignment="1">
      <alignment horizontal="center"/>
    </xf>
    <xf numFmtId="0" fontId="0" fillId="5" borderId="8" xfId="0" applyFill="1" applyBorder="1" applyAlignment="1">
      <alignment horizontal="center"/>
    </xf>
    <xf numFmtId="0" fontId="0" fillId="6" borderId="7" xfId="0" applyFill="1" applyBorder="1" applyAlignment="1">
      <alignment horizontal="center"/>
    </xf>
    <xf numFmtId="0" fontId="0" fillId="6" borderId="36" xfId="0" applyFill="1" applyBorder="1" applyAlignment="1">
      <alignment horizontal="center"/>
    </xf>
    <xf numFmtId="0" fontId="0" fillId="6" borderId="8" xfId="0" applyFill="1" applyBorder="1" applyAlignment="1">
      <alignment horizontal="center"/>
    </xf>
    <xf numFmtId="0" fontId="11" fillId="4" borderId="0" xfId="0" applyFont="1" applyFill="1" applyAlignment="1">
      <alignment horizontal="center" vertical="center" wrapText="1"/>
    </xf>
    <xf numFmtId="0" fontId="0" fillId="2" borderId="7" xfId="0" applyFill="1" applyBorder="1" applyAlignment="1">
      <alignment horizontal="center"/>
    </xf>
    <xf numFmtId="0" fontId="0" fillId="2" borderId="36" xfId="0" applyFill="1" applyBorder="1" applyAlignment="1">
      <alignment horizontal="center"/>
    </xf>
    <xf numFmtId="0" fontId="0" fillId="2" borderId="8" xfId="0" applyFill="1" applyBorder="1" applyAlignment="1">
      <alignment horizontal="center"/>
    </xf>
    <xf numFmtId="0" fontId="0" fillId="3" borderId="7" xfId="0" applyFill="1" applyBorder="1" applyAlignment="1">
      <alignment horizontal="center"/>
    </xf>
    <xf numFmtId="0" fontId="0" fillId="3" borderId="36" xfId="0" applyFill="1" applyBorder="1" applyAlignment="1">
      <alignment horizontal="center"/>
    </xf>
    <xf numFmtId="0" fontId="0" fillId="3" borderId="8" xfId="0" applyFill="1" applyBorder="1" applyAlignment="1">
      <alignment horizontal="center"/>
    </xf>
    <xf numFmtId="0" fontId="0" fillId="16" borderId="7" xfId="0" applyFill="1" applyBorder="1" applyAlignment="1">
      <alignment horizontal="center"/>
    </xf>
    <xf numFmtId="0" fontId="0" fillId="16" borderId="36" xfId="0" applyFill="1" applyBorder="1" applyAlignment="1">
      <alignment horizontal="center"/>
    </xf>
    <xf numFmtId="0" fontId="0" fillId="16" borderId="8" xfId="0" applyFill="1" applyBorder="1" applyAlignment="1">
      <alignment horizontal="center"/>
    </xf>
    <xf numFmtId="0" fontId="34" fillId="4" borderId="45" xfId="0" applyFont="1" applyFill="1" applyBorder="1" applyAlignment="1">
      <alignment horizontal="center"/>
    </xf>
    <xf numFmtId="0" fontId="0" fillId="17" borderId="45" xfId="0" applyFill="1" applyBorder="1" applyAlignment="1">
      <alignment horizontal="center"/>
    </xf>
    <xf numFmtId="0" fontId="36" fillId="4" borderId="6" xfId="0" applyFont="1" applyFill="1" applyBorder="1" applyAlignment="1">
      <alignment horizontal="center"/>
    </xf>
    <xf numFmtId="0" fontId="32" fillId="4" borderId="45" xfId="0" applyFont="1" applyFill="1" applyBorder="1" applyAlignment="1">
      <alignment horizontal="center"/>
    </xf>
    <xf numFmtId="0" fontId="32" fillId="4" borderId="45" xfId="0" applyFont="1" applyFill="1" applyBorder="1"/>
    <xf numFmtId="0" fontId="34" fillId="4" borderId="45" xfId="0" applyFont="1" applyFill="1" applyBorder="1"/>
    <xf numFmtId="0" fontId="33" fillId="4" borderId="66" xfId="0" applyFont="1" applyFill="1" applyBorder="1" applyAlignment="1">
      <alignment horizontal="center"/>
    </xf>
    <xf numFmtId="0" fontId="27" fillId="17" borderId="27" xfId="0" applyFont="1" applyFill="1" applyBorder="1" applyAlignment="1">
      <alignment horizontal="center"/>
    </xf>
    <xf numFmtId="0" fontId="6" fillId="4" borderId="23" xfId="0" applyFont="1" applyFill="1" applyBorder="1" applyAlignment="1">
      <alignment horizontal="center" wrapText="1"/>
    </xf>
    <xf numFmtId="0" fontId="6" fillId="4" borderId="22" xfId="0" applyFont="1" applyFill="1" applyBorder="1" applyAlignment="1">
      <alignment horizontal="center" wrapText="1"/>
    </xf>
    <xf numFmtId="0" fontId="6" fillId="4" borderId="34" xfId="0" applyFont="1" applyFill="1" applyBorder="1" applyAlignment="1">
      <alignment horizontal="center" wrapText="1"/>
    </xf>
    <xf numFmtId="0" fontId="6" fillId="4" borderId="24" xfId="0" applyFont="1" applyFill="1" applyBorder="1" applyAlignment="1">
      <alignment horizontal="center" wrapText="1"/>
    </xf>
    <xf numFmtId="0" fontId="6" fillId="4" borderId="25" xfId="0" applyFont="1" applyFill="1" applyBorder="1" applyAlignment="1">
      <alignment horizontal="center" wrapText="1"/>
    </xf>
    <xf numFmtId="0" fontId="6" fillId="4" borderId="26" xfId="0" applyFont="1" applyFill="1" applyBorder="1" applyAlignment="1">
      <alignment horizontal="center" wrapText="1"/>
    </xf>
    <xf numFmtId="0" fontId="0" fillId="5" borderId="1" xfId="0" applyFill="1" applyBorder="1" applyAlignment="1">
      <alignment horizontal="center" vertical="center"/>
    </xf>
    <xf numFmtId="0" fontId="9" fillId="9" borderId="28" xfId="0" applyFont="1" applyFill="1" applyBorder="1" applyAlignment="1">
      <alignment horizontal="center" vertical="center"/>
    </xf>
    <xf numFmtId="0" fontId="5" fillId="9" borderId="67" xfId="0" applyFont="1" applyFill="1" applyBorder="1" applyAlignment="1">
      <alignment horizontal="center" vertical="center"/>
    </xf>
    <xf numFmtId="0" fontId="6" fillId="4" borderId="17" xfId="0" applyFont="1" applyFill="1" applyBorder="1" applyAlignment="1">
      <alignment horizontal="center" vertical="center"/>
    </xf>
    <xf numFmtId="0" fontId="39" fillId="9" borderId="28" xfId="0" applyFont="1" applyFill="1" applyBorder="1" applyAlignment="1">
      <alignment horizontal="center" vertical="center"/>
    </xf>
    <xf numFmtId="0" fontId="39" fillId="9" borderId="42" xfId="0" applyFont="1" applyFill="1" applyBorder="1" applyAlignment="1">
      <alignment horizontal="center" vertical="center"/>
    </xf>
    <xf numFmtId="0" fontId="37" fillId="4" borderId="22" xfId="0" applyFont="1" applyFill="1" applyBorder="1" applyAlignment="1">
      <alignment horizontal="center" vertical="center"/>
    </xf>
    <xf numFmtId="0" fontId="37" fillId="4" borderId="23" xfId="0" applyFont="1" applyFill="1" applyBorder="1" applyAlignment="1">
      <alignment horizontal="center" vertical="center"/>
    </xf>
    <xf numFmtId="0" fontId="37" fillId="4" borderId="34" xfId="0" applyFont="1" applyFill="1" applyBorder="1" applyAlignment="1">
      <alignment horizontal="center" vertical="center"/>
    </xf>
    <xf numFmtId="0" fontId="37" fillId="4" borderId="68" xfId="0" applyFont="1" applyFill="1" applyBorder="1" applyAlignment="1">
      <alignment horizontal="center" vertical="center"/>
    </xf>
    <xf numFmtId="0" fontId="37" fillId="4" borderId="0" xfId="0" applyFont="1" applyFill="1" applyBorder="1" applyAlignment="1">
      <alignment horizontal="center" vertical="center"/>
    </xf>
    <xf numFmtId="0" fontId="37" fillId="4" borderId="35" xfId="0" applyFont="1" applyFill="1" applyBorder="1" applyAlignment="1">
      <alignment horizontal="center" vertical="center"/>
    </xf>
    <xf numFmtId="0" fontId="37" fillId="4" borderId="35" xfId="0" applyFont="1" applyFill="1" applyBorder="1" applyAlignment="1">
      <alignment horizontal="center"/>
    </xf>
    <xf numFmtId="0" fontId="38" fillId="4" borderId="68" xfId="0" applyFont="1" applyFill="1" applyBorder="1" applyAlignment="1">
      <alignment horizontal="center" vertical="center"/>
    </xf>
    <xf numFmtId="0" fontId="38" fillId="4" borderId="24" xfId="0" applyFont="1" applyFill="1" applyBorder="1" applyAlignment="1">
      <alignment horizontal="center" vertical="center"/>
    </xf>
    <xf numFmtId="0" fontId="37" fillId="4" borderId="25" xfId="0" applyFont="1" applyFill="1" applyBorder="1" applyAlignment="1">
      <alignment horizontal="center" vertical="center"/>
    </xf>
    <xf numFmtId="0" fontId="38" fillId="4" borderId="26" xfId="0" applyFont="1" applyFill="1" applyBorder="1" applyAlignment="1">
      <alignment horizontal="center" vertical="center"/>
    </xf>
  </cellXfs>
  <cellStyles count="1">
    <cellStyle name="Normal" xfId="0" builtinId="0"/>
  </cellStyles>
  <dxfs count="2">
    <dxf>
      <font>
        <color rgb="FF000000"/>
        <family val="2"/>
      </font>
      <fill>
        <patternFill patternType="solid">
          <fgColor rgb="FFC5000B"/>
          <bgColor rgb="FFC5000B"/>
        </patternFill>
      </fill>
      <border>
        <left style="thin">
          <color rgb="FF0084D1"/>
        </left>
        <right style="thin">
          <color rgb="FF0084D1"/>
        </right>
        <top style="thin">
          <color rgb="FF0084D1"/>
        </top>
        <bottom style="thin">
          <color rgb="FF0084D1"/>
        </bottom>
      </border>
    </dxf>
    <dxf>
      <font>
        <color rgb="FF000000"/>
        <family val="2"/>
      </font>
      <fill>
        <patternFill patternType="solid">
          <fgColor rgb="FFFFD320"/>
          <bgColor rgb="FFFFD320"/>
        </patternFill>
      </fill>
      <border>
        <left style="thin">
          <color rgb="FF0084D1"/>
        </left>
        <right style="thin">
          <color rgb="FF0084D1"/>
        </right>
        <top style="thin">
          <color rgb="FF0084D1"/>
        </top>
        <bottom style="thin">
          <color rgb="FF0084D1"/>
        </bottom>
      </border>
    </dxf>
  </dxfs>
  <tableStyles count="0" defaultTableStyle="TableStyleMedium2" defaultPivotStyle="PivotStyleLight16"/>
  <colors>
    <mruColors>
      <color rgb="FF068026"/>
      <color rgb="FFFF9900"/>
      <color rgb="FF005A9E"/>
      <color rgb="FFDD0562"/>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9525</xdr:colOff>
          <xdr:row>5</xdr:row>
          <xdr:rowOff>19050</xdr:rowOff>
        </xdr:from>
        <xdr:to>
          <xdr:col>3</xdr:col>
          <xdr:colOff>0</xdr:colOff>
          <xdr:row>5</xdr:row>
          <xdr:rowOff>238125</xdr:rowOff>
        </xdr:to>
        <xdr:sp macro="" textlink="">
          <xdr:nvSpPr>
            <xdr:cNvPr id="2105" name="Button 57" descr="Clear" hidden="1">
              <a:extLst>
                <a:ext uri="{63B3BB69-23CF-44E3-9099-C40C66FF867C}">
                  <a14:compatExt spid="_x0000_s2105"/>
                </a:ext>
                <a:ext uri="{FF2B5EF4-FFF2-40B4-BE49-F238E27FC236}">
                  <a16:creationId xmlns:a16="http://schemas.microsoft.com/office/drawing/2014/main" id="{75737847-D012-4DF0-B6AE-B0CF48EFFFBA}"/>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cs typeface="Calibri"/>
                </a:rPr>
                <a:t>Clear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B1:R25"/>
  <sheetViews>
    <sheetView tabSelected="1" zoomScaleNormal="100" workbookViewId="0">
      <selection activeCell="L25" sqref="L25"/>
    </sheetView>
  </sheetViews>
  <sheetFormatPr baseColWidth="10" defaultColWidth="11.42578125" defaultRowHeight="17.25" x14ac:dyDescent="0.35"/>
  <cols>
    <col min="1" max="1" width="5.7109375" style="2" customWidth="1"/>
    <col min="2" max="83" width="5.28515625" style="2" customWidth="1"/>
    <col min="84" max="16384" width="11.42578125" style="2"/>
  </cols>
  <sheetData>
    <row r="1" spans="2:18" ht="18" thickBot="1" x14ac:dyDescent="0.4"/>
    <row r="2" spans="2:18" ht="18.75" customHeight="1" thickTop="1" thickBot="1" x14ac:dyDescent="0.4">
      <c r="B2" s="231" t="s">
        <v>0</v>
      </c>
      <c r="C2" s="232"/>
      <c r="D2" s="232"/>
      <c r="E2" s="232"/>
      <c r="F2" s="232"/>
      <c r="G2" s="8" t="s">
        <v>1</v>
      </c>
      <c r="H2" s="5" t="s">
        <v>2</v>
      </c>
      <c r="I2" s="5" t="s">
        <v>3</v>
      </c>
      <c r="J2" s="5" t="s">
        <v>4</v>
      </c>
      <c r="K2" s="5" t="s">
        <v>5</v>
      </c>
      <c r="L2" s="5" t="s">
        <v>6</v>
      </c>
    </row>
    <row r="3" spans="2:18" ht="18.75" customHeight="1" thickTop="1" thickBot="1" x14ac:dyDescent="0.4">
      <c r="B3" s="233"/>
      <c r="C3" s="234"/>
      <c r="D3" s="234"/>
      <c r="E3" s="234"/>
      <c r="F3" s="234"/>
      <c r="G3" s="8">
        <f ca="1">INT(4*RAND())+1</f>
        <v>1</v>
      </c>
      <c r="H3" s="8">
        <f ca="1">INT(6*RAND())+1</f>
        <v>1</v>
      </c>
      <c r="I3" s="7">
        <f ca="1">INT(8*RAND())+1</f>
        <v>4</v>
      </c>
      <c r="J3" s="7">
        <f ca="1">INT(12*RAND())+1</f>
        <v>12</v>
      </c>
      <c r="K3" s="6">
        <f ca="1">INT(20*RAND())+1</f>
        <v>4</v>
      </c>
      <c r="L3" s="6">
        <f ca="1">INT(100*RAND())+1</f>
        <v>59</v>
      </c>
      <c r="M3" s="36"/>
      <c r="N3" s="37"/>
      <c r="O3" s="37"/>
      <c r="P3" s="37"/>
      <c r="Q3" s="37"/>
      <c r="R3" s="37"/>
    </row>
    <row r="4" spans="2:18" ht="18.75" thickTop="1" thickBot="1" x14ac:dyDescent="0.4">
      <c r="L4" s="10"/>
      <c r="M4" s="37"/>
      <c r="N4" s="37"/>
      <c r="O4" s="37"/>
      <c r="P4" s="37"/>
      <c r="Q4" s="37"/>
      <c r="R4" s="37"/>
    </row>
    <row r="5" spans="2:18" s="10" customFormat="1" ht="18.75" thickTop="1" thickBot="1" x14ac:dyDescent="0.3">
      <c r="B5" s="133" t="s">
        <v>7</v>
      </c>
      <c r="C5" s="134" t="s">
        <v>48</v>
      </c>
      <c r="D5" s="124" t="s">
        <v>8</v>
      </c>
      <c r="E5" s="224" t="s">
        <v>9</v>
      </c>
      <c r="F5" s="225"/>
      <c r="G5" s="226"/>
      <c r="H5" s="112" t="s">
        <v>10</v>
      </c>
      <c r="I5" s="138" t="s">
        <v>48</v>
      </c>
      <c r="J5" s="139" t="s">
        <v>11</v>
      </c>
    </row>
    <row r="6" spans="2:18" s="10" customFormat="1" ht="18.75" thickTop="1" thickBot="1" x14ac:dyDescent="0.3">
      <c r="B6" s="150" t="s">
        <v>12</v>
      </c>
      <c r="C6" s="178"/>
      <c r="D6" s="208" t="s">
        <v>13</v>
      </c>
      <c r="E6" s="274"/>
      <c r="F6" s="275"/>
      <c r="G6" s="276"/>
      <c r="H6" s="213"/>
      <c r="I6" s="176"/>
      <c r="J6" s="151" t="s">
        <v>14</v>
      </c>
    </row>
    <row r="7" spans="2:18" s="10" customFormat="1" ht="18" thickTop="1" x14ac:dyDescent="0.25">
      <c r="B7" s="129" t="s">
        <v>32</v>
      </c>
      <c r="C7" s="179"/>
      <c r="D7" s="209">
        <v>6</v>
      </c>
      <c r="E7" s="277"/>
      <c r="F7" s="278"/>
      <c r="G7" s="279"/>
      <c r="H7" s="113" t="s">
        <v>16</v>
      </c>
      <c r="I7" s="165"/>
      <c r="J7" s="131" t="s">
        <v>17</v>
      </c>
    </row>
    <row r="8" spans="2:18" s="10" customFormat="1" ht="18" thickBot="1" x14ac:dyDescent="0.4">
      <c r="B8" s="158"/>
      <c r="C8" s="180"/>
      <c r="D8" s="210" t="str">
        <f>IF(ISBLANK(B8),IF(ISBLANK(B10),IF(ISBLANK(B12),IF(ISBLANK(B14),IF(ISBLANK(B16),IF(ISBLANK(B18),IF(ISBLANK(B20),"",IF(B20=20,IF(B19="AM",(PJ!$BT$6+D7-H6+Story!G10)*2,IF(B19="ADD",(PJ!$BT$5+D7-H6+G9)*2,(PJ!$BT$4+D7-H6+G8)*2)),IF(B19="AM",PJ!$BT$6+D7-H6+Story!G10,IF(B19="ADD",(PJ!$BT$5+D7-H6+G9),(PJ!$BT$4+D7-H6+G8))))),IF(B18=20,IF(B17="AM",(PJ!$BG$6+D7-H6+Story!G10)*2,IF(B17="ADD",(PJ!$BG$5+D7-H6+G9)*2,(PJ!$BG$4+D7-H6+G8)*2)),IF(B17="AM",PJ!$BG$6+D7-H6+Story!G10,IF(B17="ADD",(PJ!$BG$5+D7-H6+G9),(PJ!$BG$4+D7-H6+G8))))),IF(B16=20,IF(B15="AM",(PJ!$AT$6+D7-H6+Story!G10)*2,IF(B15="ADD",(PJ!$AT$5+D7-H6+G9)*2,(PJ!$AT$4+D7-H6+G8)*2)),IF(B15="AM",PJ!$AT$6+D7-H6+Story!G10,IF(B15="ADD",(PJ!$AT$5+D7-H6+G9),(PJ!$AT$4+D7-H6+G8))))),IF(B14=20,IF(B13="AM",(PJ!$AG$6+D7-H6+Story!G10)*2,IF(B13="ADD",(PJ!$AG$5+D7-H6+G9)*2,(PJ!$AG$4+D7-H6+G8)*2)),IF(B13="AM",PJ!$AG$6+D7-H6+Story!G10,IF(B13="ADD",(PJ!$AG$5+D7-H6+G9),(PJ!$AG$4+D7-H6+G8))))),IF(B12=20,IF(B11="AM",(PJ!$T$6+D7-H6+Story!G10)*2,IF(B11="ADD",(PJ!$T$5+D7-H6+G9)*2,(PJ!$T$4+D7-H6+G8)*2)),IF(B11="AM",PJ!$T$6+D7-H6+Story!G10,IF(B11="ADD",(PJ!$T$5+D7-H6+G9),(PJ!$T$4+D7-H6+G8))))),IF(B10=20,IF(B9="AM",(PJ!$G$6+D7-H6+Story!G10)*2,IF(B9="ADD",(PJ!$G$5+D7-H6+G9)*2,(PJ!$G$4+D7-H6+G8)*2)),IF(B9="AM",PJ!$G$6+D7-H6+Story!G10,IF(B9="ADD",(PJ!$G$5+D7-H6+G9),(PJ!$G$4+D7-H6+G8))))),IF(B6="PNJ 1",IF(B8=20,IF(B7="AM",(PNJ!$F$5+Story!D7+Story!G10)*2,IF(B7="ADD",(PNJ!$F$4+Story!D7-H6+G9)*2,(PNJ!$F$3+Story!D7-H6+G8)*2)),IF(B7="AM",PNJ!$F$5+Story!D7+Story!G10,IF(B7="ADD",(PNJ!$F$4+Story!D7-H6+G9),(PNJ!$F$3+Story!D7-H6+G8)))),IF(Story!B6="PNJ 2",IF(B8=20,IF(B7="AM",(PNJ!$F$18+Story!D7+Story!G10)*2,IF(B7="ADD",(PNJ!$F$17+Story!D7-H6+G9)*2,(PNJ!$F$16+Story!D7-H6+G8)*2)),IF(B7="AM",PNJ!$F$18+Story!D7+Story!G10,IF(B7="ADD",(PNJ!$F$17+Story!D7-H6+G9),(PNJ!$F$16+Story!D7-H6+G8)))),"")))</f>
        <v/>
      </c>
      <c r="E8" s="277"/>
      <c r="F8" s="278">
        <f ca="1">IFERROR(DGET(INDIRECT(ADDRESS(15+15*E10,2+13*E9,1,,"PJ")):INDIRECT(ADDRESS(27+15*E10,13+13*E9,1,,"PJ")),2,Story!E11:E12),0)</f>
        <v>0</v>
      </c>
      <c r="G8" s="280">
        <f ca="1">IFERROR(DGET(INDIRECT(ADDRESS(15+15*E10,2+13*E9,1,,"PJ")):INDIRECT(ADDRESS(27+15*E10,13+13*E9,1,,"PJ")),7,Story!E11:E12),0)</f>
        <v>0</v>
      </c>
      <c r="H8" s="114"/>
      <c r="I8" s="159"/>
      <c r="J8" s="160"/>
    </row>
    <row r="9" spans="2:18" s="10" customFormat="1" ht="18" thickTop="1" x14ac:dyDescent="0.35">
      <c r="B9" s="144" t="s">
        <v>32</v>
      </c>
      <c r="C9" s="181"/>
      <c r="D9" s="211" t="s">
        <v>19</v>
      </c>
      <c r="E9" s="277" t="str">
        <f>IF(ISBLANK(C10),IF(ISBLANK(C12),IF(ISBLANK(C14),IF(ISBLANK(C16),IF(ISBLANK(C18),IF(ISBLANK(C20),IF(ISBLANK(I10),IF(ISBLANK(I12),IF(ISBLANK(I14),IF(ISBLANK(I16),IF(ISBLANK(I18),IF(ISBLANK(I20),"",5),4),3),2),1),0),5),4),3),2),1),0)</f>
        <v/>
      </c>
      <c r="F9" s="278">
        <f ca="1">IFERROR(DGET(INDIRECT(ADDRESS(15+15*E10,2+13*E9,1,,"PJ")):INDIRECT(ADDRESS(27+15*E10,13+13*E9,1,,"PJ")),3,Story!E11:E12),0)</f>
        <v>0</v>
      </c>
      <c r="G9" s="280">
        <f ca="1">IFERROR(DGET(INDIRECT(ADDRESS(15+15*E10,2+13*E9,1,,"PJ")):INDIRECT(ADDRESS(27+15*E10,13+13*E9,1,,"PJ")),8,Story!E11:E12),0)</f>
        <v>0</v>
      </c>
      <c r="H9" s="214" t="s">
        <v>19</v>
      </c>
      <c r="I9" s="166"/>
      <c r="J9" s="145" t="s">
        <v>33</v>
      </c>
    </row>
    <row r="10" spans="2:18" s="10" customFormat="1" ht="18" thickBot="1" x14ac:dyDescent="0.4">
      <c r="B10" s="135"/>
      <c r="C10" s="182"/>
      <c r="D10" s="212" t="e">
        <f>IF(ISBLANK(B8),IF(ISBLANK(B10), IF(ISBLANK(B12),IF(ISBLANK(B14),IF(ISBLANK(B16),IF(ISBLANK(B18),IF(ISBLANK(B20),"",IF(B19="ACC",B20+PJ!$BQ$4+F8,IF(B19="ADD",B20+PJ!$BQ$5+F9,B20+PJ!$BQ$6+F10))),IF(B17="ACC",B18+PJ!$BD$4+F8,IF(B17="ADD",B18+PJ!$BD$5+F9,B18+PJ!$BD$6+F10))),IF(B15="ACC",B16+PJ!$AQ$4+F8,IF(B15="ADD",B16+PJ!$AQ$5+F9,B16+PJ!$AQ$6+F10))),IF(B13="ACC",B14+PJ!$AD$4+F8,IF(B13="ADD",B14+PJ!$AD$5+F9,B14+PJ!$AD$6+F10))),IF(B11="ACC",B12+PJ!$Q$4+F8,IF(B11="ADD",B12+PJ!$Q$5+F9,B12+PJ!$Q$6+F10))),IF(B9="ACC",B10+PJ!$D$4+F8,IF(B9="ADD",B10+PJ!$D$5+F9,B10+PJ!$D$6+F10))),IF(Story!B6="PNJ 1",IF(Story!B7="ACC",B8+PNJ!$C$3+F8,IF(Story!B7="ADD",B8+PNJ!$C$4+F9,B8+PNJ!$C$5+F10)),IF(Story!B6="PNJ 2",IF(Story!B7="ACC",B8+PNJ!$C$16+F8,IF(Story!B7="ADD",B8+PNJ!$C$17+F9,B8+PNJ!$C$18+F10)),"")))-10</f>
        <v>#VALUE!</v>
      </c>
      <c r="E10" s="281" t="str">
        <f>IF(ISBLANK(C9),IF(ISBLANK(C11),IF(ISBLANK(C13),IF(ISBLANK(C15),IF(ISBLANK(C17),IF(ISBLANK(C19),IF(ISBLANK(I9),IF(ISBLANK(I11),IF(ISBLANK(I13),IF(ISBLANK(I15),IF(ISBLANK(I17),IF(ISBLANK(I19),"",I19),I17),I15),I13),I11),I9),C19),C17),C15),C13),C11),C9)</f>
        <v/>
      </c>
      <c r="F10" s="278">
        <f ca="1">IFERROR(DGET(INDIRECT(ADDRESS(15+15*E10,2+13*E9,1,,"PJ")):INDIRECT(ADDRESS(27+15*E10,13+13*E9,1,,"PJ")),4,Story!E11:E12),0)</f>
        <v>0</v>
      </c>
      <c r="G10" s="280">
        <f ca="1">IFERROR(DGET(INDIRECT(ADDRESS(15+15*E10,2+13*E9,1,,"PJ")):INDIRECT(ADDRESS(27+15*E10,13+13*E9,1,,"PJ")),9,Story!E11:E12),0)</f>
        <v>0</v>
      </c>
      <c r="H10" s="115" t="e">
        <f>IF(ISBLANK(J8),IF(ISBLANK(J10),IF(ISBLANK(J12),IF(ISBLANK(J14),IF(ISBLANK(J16),IF(ISBLANK(J18),IF(ISBLANK(J20),"",IF(J19="PAR",J20+PJ!$BQ$7+F11,J18+PJ!$BQ$8+F12)),IF(J17="PAR",J18+PJ!$BD$7+F11,J18+PJ!$BD$8+F12)),IF(J15="PAR",J16+PJ!$AQ$7+F11,J16+PJ!$AQ$8+F12)),IF(J13="PAR",J14+PJ!$AD$7+F11,J14+PJ!$AD$8+F12)),IF(J12="PAR",J12+PJ!$Q$7+F11,J12+PJ!$Q$8+F12)),IF(J9="PAR",J10+PJ!$D$7+F11,J10+PJ!$D$8+F12)),IF(Story!J6="PNJ 1",IF(Story!J7="PAR",PNJ!$C$6+Story!J8+F11,PNJ!$C$7+Story!J8+F12),IF(Story!J6="PNJ 2",IF(Story!J7="PAR",PNJ!$C$19+Story!J8+F11,PNJ!$C$20+Story!J8+F12),"")))-10</f>
        <v>#VALUE!</v>
      </c>
      <c r="I10" s="136"/>
      <c r="J10" s="137"/>
    </row>
    <row r="11" spans="2:18" s="10" customFormat="1" ht="18" thickTop="1" x14ac:dyDescent="0.35">
      <c r="B11" s="152" t="s">
        <v>32</v>
      </c>
      <c r="C11" s="183"/>
      <c r="D11" s="211" t="s">
        <v>20</v>
      </c>
      <c r="E11" s="281" t="s">
        <v>19</v>
      </c>
      <c r="F11" s="278">
        <f ca="1">IFERROR(DGET(INDIRECT(ADDRESS(15+15*E10,2+13*E9,1,,"PJ")):INDIRECT(ADDRESS(27+15*E10,13+13*E9,1,,"PJ")),5,Story!E11:E12),0)</f>
        <v>0</v>
      </c>
      <c r="G11" s="280">
        <f ca="1">IFERROR(DGET(INDIRECT(ADDRESS(15+15*E10,2+13*E9,1,,"PJ")):INDIRECT(ADDRESS(27+15*E10,13+13*E9,1,,"PJ")),10,Story!E11:E12),0)</f>
        <v>0</v>
      </c>
      <c r="H11" s="215" t="s">
        <v>20</v>
      </c>
      <c r="I11" s="184"/>
      <c r="J11" s="153" t="s">
        <v>17</v>
      </c>
    </row>
    <row r="12" spans="2:18" s="10" customFormat="1" ht="18" thickBot="1" x14ac:dyDescent="0.4">
      <c r="B12" s="161"/>
      <c r="C12" s="198"/>
      <c r="D12" s="220"/>
      <c r="E12" s="282" t="str">
        <f>IF(ISBLANK(C10),IF(ISBLANK(C12),IF(ISBLANK(C14),IF(ISBLANK(C16),IF(ISBLANK(C18),IF(ISBLANK(C20),IF(ISBLANK(I10),IF(ISBLANK(I12),IF(ISBLANK(I14),IF(ISBLANK(I16),IF(ISBLANK(I18),IF(ISBLANK(I20),"",I20),I18),I16),I14),I12),I10),C20),C18),C16),C14),C12),C10)</f>
        <v/>
      </c>
      <c r="F12" s="283">
        <f ca="1">IFERROR(DGET(INDIRECT(ADDRESS(15+15*E10,2+13*E9,1,,"PJ")):INDIRECT(ADDRESS(27+15*E10,13+13*E9,1,,"PJ")),6,Story!E11:E12),0)</f>
        <v>0</v>
      </c>
      <c r="G12" s="284">
        <f ca="1">IFERROR(DGET(INDIRECT(ADDRESS(15+15*E10,2+13*E9,1,,"PJ")):INDIRECT(ADDRESS(27+15*E10,13+13*E9,1,,"PJ")),11,Story!E11:E12),0)</f>
        <v>0</v>
      </c>
      <c r="H12" s="9"/>
      <c r="I12" s="203"/>
      <c r="J12" s="162"/>
    </row>
    <row r="13" spans="2:18" ht="18" thickTop="1" x14ac:dyDescent="0.35">
      <c r="B13" s="146" t="s">
        <v>32</v>
      </c>
      <c r="C13" s="171"/>
      <c r="D13" s="34" t="s">
        <v>21</v>
      </c>
      <c r="E13" s="177" t="s">
        <v>22</v>
      </c>
      <c r="F13" s="177" t="s">
        <v>23</v>
      </c>
      <c r="G13" s="177" t="s">
        <v>24</v>
      </c>
      <c r="H13" s="116" t="s">
        <v>25</v>
      </c>
      <c r="I13" s="167"/>
      <c r="J13" s="147" t="s">
        <v>17</v>
      </c>
    </row>
    <row r="14" spans="2:18" ht="18" thickBot="1" x14ac:dyDescent="0.4">
      <c r="B14" s="140"/>
      <c r="C14" s="199"/>
      <c r="D14" s="35">
        <v>10</v>
      </c>
      <c r="E14" s="35">
        <v>10</v>
      </c>
      <c r="F14" s="35">
        <v>10</v>
      </c>
      <c r="G14" s="35">
        <v>10</v>
      </c>
      <c r="H14" s="117">
        <v>10</v>
      </c>
      <c r="I14" s="204"/>
      <c r="J14" s="141"/>
    </row>
    <row r="15" spans="2:18" ht="18" thickTop="1" x14ac:dyDescent="0.35">
      <c r="B15" s="154" t="s">
        <v>18</v>
      </c>
      <c r="C15" s="172"/>
      <c r="D15" s="125" t="s">
        <v>26</v>
      </c>
      <c r="E15" s="24">
        <f>ROUNDUP((2*F14+G14)/3,0)</f>
        <v>10</v>
      </c>
      <c r="F15" s="24">
        <f>ROUNDUP((F14+D14)/4,0)</f>
        <v>5</v>
      </c>
      <c r="G15" s="25">
        <f>ROUNDUP((D14+E14)/2,0)</f>
        <v>10</v>
      </c>
      <c r="H15" s="118">
        <f ca="1">IF(H17="ACC",E15+G17,IF(H17="ADD",F15+G17,G15+G17))-10</f>
        <v>15</v>
      </c>
      <c r="I15" s="168"/>
      <c r="J15" s="155" t="s">
        <v>17</v>
      </c>
    </row>
    <row r="16" spans="2:18" ht="18" thickBot="1" x14ac:dyDescent="0.4">
      <c r="B16" s="163"/>
      <c r="C16" s="200"/>
      <c r="D16" s="126" t="s">
        <v>27</v>
      </c>
      <c r="E16" s="26">
        <f>ROUNDUP((H14*2+G14*2+F14)/5,0)</f>
        <v>10</v>
      </c>
      <c r="F16" s="26">
        <f>ROUNDUP((H14+F14)/2,0)</f>
        <v>10</v>
      </c>
      <c r="G16" s="27">
        <v>10</v>
      </c>
      <c r="H16" s="119">
        <f ca="1">IF(D17="PAR",E16+E17,IF(D17="ESC",F16+E17,G16+E17))-10</f>
        <v>9</v>
      </c>
      <c r="I16" s="205"/>
      <c r="J16" s="164"/>
    </row>
    <row r="17" spans="2:12" ht="18.75" thickTop="1" thickBot="1" x14ac:dyDescent="0.4">
      <c r="B17" s="148" t="s">
        <v>32</v>
      </c>
      <c r="C17" s="173"/>
      <c r="D17" s="127" t="s">
        <v>33</v>
      </c>
      <c r="E17" s="109">
        <f ca="1">INT(20*RAND())+1</f>
        <v>9</v>
      </c>
      <c r="F17" s="64">
        <f ca="1">INT(6*RAND())+1</f>
        <v>2</v>
      </c>
      <c r="G17" s="111">
        <f ca="1">INT(20*RAND())+1</f>
        <v>20</v>
      </c>
      <c r="H17" s="120" t="s">
        <v>32</v>
      </c>
      <c r="I17" s="169"/>
      <c r="J17" s="149" t="s">
        <v>17</v>
      </c>
    </row>
    <row r="18" spans="2:12" ht="18.75" thickTop="1" thickBot="1" x14ac:dyDescent="0.4">
      <c r="B18" s="142"/>
      <c r="C18" s="201"/>
      <c r="D18" s="128" t="s">
        <v>28</v>
      </c>
      <c r="E18" s="108">
        <v>50</v>
      </c>
      <c r="F18" s="4">
        <v>50</v>
      </c>
      <c r="G18" s="110" t="s">
        <v>29</v>
      </c>
      <c r="H18" s="121" t="e">
        <f>F18-D8</f>
        <v>#VALUE!</v>
      </c>
      <c r="I18" s="206"/>
      <c r="J18" s="143"/>
    </row>
    <row r="19" spans="2:12" ht="18" thickTop="1" x14ac:dyDescent="0.35">
      <c r="B19" s="156" t="s">
        <v>18</v>
      </c>
      <c r="C19" s="174"/>
      <c r="D19" s="227" t="e">
        <f ca="1">IF(E17=1,"Echec Critique",IF(E17=20,"Coup Critique",IF(D10+D12&gt;H16,"Joueur attaque","PNJ défend")))</f>
        <v>#VALUE!</v>
      </c>
      <c r="E19" s="227"/>
      <c r="F19" s="228"/>
      <c r="G19" s="3" t="e">
        <f ca="1">ABS(D10+D12-H16)</f>
        <v>#VALUE!</v>
      </c>
      <c r="H19" s="122" t="s">
        <v>13</v>
      </c>
      <c r="I19" s="170"/>
      <c r="J19" s="157" t="s">
        <v>17</v>
      </c>
    </row>
    <row r="20" spans="2:12" ht="18" thickBot="1" x14ac:dyDescent="0.4">
      <c r="B20" s="130"/>
      <c r="C20" s="202"/>
      <c r="D20" s="229" t="str">
        <f ca="1">IF(G17=1,"Echec Critique",IF(G17=20,"Coup Critique",IF(H10+H12&gt;=H15,"Joueur défend","PNJ attaque")))</f>
        <v>Coup Critique</v>
      </c>
      <c r="E20" s="229"/>
      <c r="F20" s="230"/>
      <c r="G20" s="33" t="e">
        <f ca="1">ABS(H10+H12-H15)</f>
        <v>#VALUE!</v>
      </c>
      <c r="H20" s="123" t="str">
        <f ca="1">IF(D20="Coup Critique",IF(ISBLANK(J8),IF(ISBLANK(J10),IF(ISBLANK(J12),IF(ISBLANK(J14),IF(ISBLANK(J16),IF(ISBLANK(J18),IF(ISBLANK(J20),"",2*(F17+H8+ROUNDUP(G14/4,0))-PJ!$BS$7-G11),2*(F17+H8+ROUNDUP(G14/4,0))-PJ!$BF$7-G11),F17+H8+ROUNDUP(G14/4,0)-PJ!$AS$7-G11),2*(F17+H8+ROUNDUP(G14/4,0))-PJ!$AF$7-G11),2*F17+H8+ROUNDUP(G14/4,0)-PJ!$S$7-G11),2*(F17+H8+ROUNDUP(G14/4,0))-PJ!$F$7-G11),IF(Story!J6="PNJ 1",2*(F17+H8+ROUNDUP(G14/4,0))-PNJ!$E$6-G11,IF(Story!J6="PNJ 2",2*(F17+H8+ROUNDUP(G14/4,0))-PNJ!$E$19-G11,""))),IF(D20="PNJ attaque",IF(ISBLANK(J8),IF(ISBLANK(J10),IF(ISBLANK(J12),IF(ISBLANK(J14),IF(ISBLANK(J16),IF(ISBLANK(J18),IF(ISBLANK(J20),"",F17+H8+ROUNDUP(G14/4,0)-PJ!$BS$7-G11),F17+H8+ROUNDUP(G14/4,0)-PJ!$BF$7-G11),F17+H8+ROUNDUP(G14/4,0)-PJ!$AS$7-G11),F17+H8+ROUNDUP(G14/4,0)-PJ!$AF$7-G11),F17+H8+ROUNDUP(G14/4,0)-PJ!$S$7-G11),F17+H8+ROUNDUP(G14/4,0)-PJ!$F$7-G11),IF(Story!J6="PNJ 1",F17+H8+ROUNDUP(G14/4,0)-PNJ!$E$6-G11,IF(Story!J6="PNJ 2",F17+H8+ROUNDUP(G14/4,0)-PNJ!$E$19-G11,""))),"Nope"))</f>
        <v/>
      </c>
      <c r="I20" s="207"/>
      <c r="J20" s="132"/>
    </row>
    <row r="21" spans="2:12" ht="18" thickTop="1" x14ac:dyDescent="0.35">
      <c r="B21" s="263" t="str">
        <f ca="1">IFERROR(DGET(INDIRECT(ADDRESS(15+15*E10,2+13*E9,1,,"PJ")):INDIRECT(ADDRESS(27+15*E10,13+13*E9,1,,"PJ")),12,Story!E11:E12),"")</f>
        <v/>
      </c>
      <c r="C21" s="262"/>
      <c r="D21" s="262"/>
      <c r="E21" s="262"/>
      <c r="F21" s="262"/>
      <c r="G21" s="262"/>
      <c r="H21" s="262"/>
      <c r="I21" s="262"/>
      <c r="J21" s="264"/>
    </row>
    <row r="22" spans="2:12" ht="18" thickBot="1" x14ac:dyDescent="0.4">
      <c r="B22" s="265"/>
      <c r="C22" s="266"/>
      <c r="D22" s="266"/>
      <c r="E22" s="266"/>
      <c r="F22" s="266"/>
      <c r="G22" s="266"/>
      <c r="H22" s="266"/>
      <c r="I22" s="266"/>
      <c r="J22" s="267"/>
    </row>
    <row r="23" spans="2:12" ht="18" thickTop="1" x14ac:dyDescent="0.35"/>
    <row r="25" spans="2:12" x14ac:dyDescent="0.35">
      <c r="L25" s="37"/>
    </row>
  </sheetData>
  <mergeCells count="5">
    <mergeCell ref="B2:F3"/>
    <mergeCell ref="E5:G5"/>
    <mergeCell ref="D19:F19"/>
    <mergeCell ref="D20:F20"/>
    <mergeCell ref="B21:J22"/>
  </mergeCells>
  <conditionalFormatting sqref="F18">
    <cfRule type="cellIs" dxfId="1" priority="3" stopIfTrue="1" operator="between">
      <formula>5</formula>
      <formula>1</formula>
    </cfRule>
  </conditionalFormatting>
  <conditionalFormatting sqref="F18">
    <cfRule type="cellIs" dxfId="0" priority="4" stopIfTrue="1" operator="lessThanOrEqual">
      <formula>0</formula>
    </cfRule>
  </conditionalFormatting>
  <dataValidations count="2">
    <dataValidation type="list" allowBlank="1" sqref="F18" xr:uid="{00000000-0002-0000-0000-000000000000}">
      <formula1>H18</formula1>
    </dataValidation>
    <dataValidation type="custom" allowBlank="1" sqref="E18" xr:uid="{00000000-0002-0000-0000-000001000000}">
      <formula1>F18-D8</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105" r:id="rId4" name="Button 57">
              <controlPr defaultSize="0" print="0" autoFill="0" autoPict="0" macro="[0]!Macro8" altText="Clear">
                <anchor moveWithCells="1" sizeWithCells="1">
                  <from>
                    <xdr:col>2</xdr:col>
                    <xdr:colOff>9525</xdr:colOff>
                    <xdr:row>5</xdr:row>
                    <xdr:rowOff>19050</xdr:rowOff>
                  </from>
                  <to>
                    <xdr:col>3</xdr:col>
                    <xdr:colOff>0</xdr:colOff>
                    <xdr:row>5</xdr:row>
                    <xdr:rowOff>238125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2000000}">
          <x14:formula1>
            <xm:f>PNJ!$I$2:$I$3</xm:f>
          </x14:formula1>
          <xm:sqref>B6 J6</xm:sqref>
        </x14:dataValidation>
        <x14:dataValidation type="list" allowBlank="1" showInputMessage="1" showErrorMessage="1" xr:uid="{00000000-0002-0000-0000-000003000000}">
          <x14:formula1>
            <xm:f>PNJ!$K$2:$K$4</xm:f>
          </x14:formula1>
          <xm:sqref>B9 B7 B11 B13 B15 H17 B17 B19</xm:sqref>
        </x14:dataValidation>
        <x14:dataValidation type="list" allowBlank="1" showInputMessage="1" showErrorMessage="1" xr:uid="{00000000-0002-0000-0000-000004000000}">
          <x14:formula1>
            <xm:f>PNJ!$M$2:$M$3</xm:f>
          </x14:formula1>
          <xm:sqref>J9 J7 J11 J13 J15 D17 J17 J19</xm:sqref>
        </x14:dataValidation>
        <x14:dataValidation type="list" allowBlank="1" showInputMessage="1" showErrorMessage="1" xr:uid="{C983B2D4-6CBA-402E-826F-70151ECA7EC3}">
          <x14:formula1>
            <xm:f>PNJ!$V$2:$V$12</xm:f>
          </x14:formula1>
          <xm:sqref>I7 I9 I11 I13 I15 I17 I19 C11 C9 C7 C19 C17 C15 C13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dimension ref="B1:CM177"/>
  <sheetViews>
    <sheetView zoomScale="98" zoomScaleNormal="98" workbookViewId="0">
      <selection activeCell="AU51" sqref="AU51"/>
    </sheetView>
  </sheetViews>
  <sheetFormatPr baseColWidth="10" defaultColWidth="11.42578125" defaultRowHeight="15" x14ac:dyDescent="0.25"/>
  <cols>
    <col min="1" max="1" width="4.7109375" customWidth="1"/>
    <col min="2" max="98" width="5.7109375" customWidth="1"/>
  </cols>
  <sheetData>
    <row r="1" spans="2:91" ht="15.75" thickBot="1" x14ac:dyDescent="0.3"/>
    <row r="2" spans="2:91" ht="16.5" thickTop="1" thickBot="1" x14ac:dyDescent="0.3">
      <c r="B2" s="51" t="s">
        <v>31</v>
      </c>
      <c r="C2" s="78" t="s">
        <v>30</v>
      </c>
      <c r="D2" s="235"/>
      <c r="E2" s="236"/>
      <c r="F2" s="236"/>
      <c r="G2" s="237"/>
      <c r="O2" s="52" t="s">
        <v>31</v>
      </c>
      <c r="P2" s="83" t="s">
        <v>30</v>
      </c>
      <c r="Q2" s="238"/>
      <c r="R2" s="239"/>
      <c r="S2" s="239"/>
      <c r="T2" s="240"/>
      <c r="AB2" s="53" t="s">
        <v>31</v>
      </c>
      <c r="AC2" s="82" t="s">
        <v>30</v>
      </c>
      <c r="AD2" s="241"/>
      <c r="AE2" s="242"/>
      <c r="AF2" s="242"/>
      <c r="AG2" s="243"/>
      <c r="AO2" s="56" t="s">
        <v>31</v>
      </c>
      <c r="AP2" s="79" t="s">
        <v>30</v>
      </c>
      <c r="AQ2" s="245"/>
      <c r="AR2" s="246"/>
      <c r="AS2" s="246"/>
      <c r="AT2" s="247"/>
      <c r="BB2" s="55" t="s">
        <v>31</v>
      </c>
      <c r="BC2" s="80" t="s">
        <v>30</v>
      </c>
      <c r="BD2" s="248"/>
      <c r="BE2" s="249"/>
      <c r="BF2" s="249"/>
      <c r="BG2" s="250"/>
      <c r="BO2" s="54" t="s">
        <v>31</v>
      </c>
      <c r="BP2" s="81" t="s">
        <v>30</v>
      </c>
      <c r="BQ2" s="251"/>
      <c r="BR2" s="252"/>
      <c r="BS2" s="252"/>
      <c r="BT2" s="253"/>
    </row>
    <row r="3" spans="2:91" ht="16.5" thickTop="1" thickBot="1" x14ac:dyDescent="0.3">
      <c r="B3" s="58">
        <v>40</v>
      </c>
      <c r="C3" s="57">
        <v>40</v>
      </c>
      <c r="D3" s="39" t="s">
        <v>36</v>
      </c>
      <c r="E3" s="40"/>
      <c r="F3" s="39" t="s">
        <v>37</v>
      </c>
      <c r="G3" s="39" t="s">
        <v>38</v>
      </c>
      <c r="O3" s="58">
        <v>40</v>
      </c>
      <c r="P3" s="57">
        <v>40</v>
      </c>
      <c r="Q3" s="39" t="s">
        <v>36</v>
      </c>
      <c r="R3" s="40"/>
      <c r="S3" s="39" t="s">
        <v>37</v>
      </c>
      <c r="T3" s="39" t="s">
        <v>38</v>
      </c>
      <c r="AB3" s="58">
        <v>40</v>
      </c>
      <c r="AC3" s="57">
        <v>40</v>
      </c>
      <c r="AD3" s="39" t="s">
        <v>36</v>
      </c>
      <c r="AE3" s="40"/>
      <c r="AF3" s="39" t="s">
        <v>37</v>
      </c>
      <c r="AG3" s="39" t="s">
        <v>38</v>
      </c>
      <c r="AO3" s="58">
        <v>40</v>
      </c>
      <c r="AP3" s="57">
        <v>40</v>
      </c>
      <c r="AQ3" s="39" t="s">
        <v>36</v>
      </c>
      <c r="AR3" s="40"/>
      <c r="AS3" s="39" t="s">
        <v>37</v>
      </c>
      <c r="AT3" s="39" t="s">
        <v>38</v>
      </c>
      <c r="BB3" s="58">
        <v>40</v>
      </c>
      <c r="BC3" s="57">
        <v>40</v>
      </c>
      <c r="BD3" s="39" t="s">
        <v>36</v>
      </c>
      <c r="BE3" s="40"/>
      <c r="BF3" s="39" t="s">
        <v>37</v>
      </c>
      <c r="BG3" s="39" t="s">
        <v>38</v>
      </c>
      <c r="BO3" s="58">
        <v>40</v>
      </c>
      <c r="BP3" s="57">
        <v>40</v>
      </c>
      <c r="BQ3" s="39" t="s">
        <v>36</v>
      </c>
      <c r="BR3" s="40"/>
      <c r="BS3" s="39" t="s">
        <v>37</v>
      </c>
      <c r="BT3" s="39" t="s">
        <v>38</v>
      </c>
    </row>
    <row r="4" spans="2:91" ht="16.5" thickTop="1" thickBot="1" x14ac:dyDescent="0.3">
      <c r="B4" s="42" t="s">
        <v>18</v>
      </c>
      <c r="C4" s="62">
        <v>0</v>
      </c>
      <c r="D4" s="71">
        <f>ROUNDUP(((2*(D10+D11))+E10+E11)/3,0)+C4</f>
        <v>10</v>
      </c>
      <c r="E4" s="67" t="s">
        <v>39</v>
      </c>
      <c r="F4" s="64">
        <v>0</v>
      </c>
      <c r="G4" s="76">
        <f>ROUNDUP((E11+E10)/4,0)+F4+G8</f>
        <v>3</v>
      </c>
      <c r="O4" s="42" t="s">
        <v>18</v>
      </c>
      <c r="P4" s="62">
        <v>0</v>
      </c>
      <c r="Q4" s="71">
        <f>ROUNDUP(((2*(Q10+Q11))+R10+R11)/3,0)+P4</f>
        <v>34</v>
      </c>
      <c r="R4" s="67" t="s">
        <v>39</v>
      </c>
      <c r="S4" s="64">
        <v>0</v>
      </c>
      <c r="T4" s="76">
        <f>ROUNDUP((R10+R11)/4,0)+S4+T8</f>
        <v>6</v>
      </c>
      <c r="AB4" s="42" t="s">
        <v>18</v>
      </c>
      <c r="AC4" s="62">
        <v>0</v>
      </c>
      <c r="AD4" s="71">
        <f>ROUNDUP(((2*(AD10+AD11))+AE10+AE11)/3,0)+AC4</f>
        <v>10</v>
      </c>
      <c r="AE4" s="67" t="s">
        <v>39</v>
      </c>
      <c r="AF4" s="64">
        <v>0</v>
      </c>
      <c r="AG4" s="76">
        <f>ROUNDUP((AE11+AE10)/4,0)+AF4+AG8</f>
        <v>3</v>
      </c>
      <c r="AO4" s="42" t="s">
        <v>18</v>
      </c>
      <c r="AP4" s="62">
        <v>0</v>
      </c>
      <c r="AQ4" s="71">
        <f>ROUNDUP(((2*(AQ10+AQ11))+AR10+AR11)/3,0)+AP4</f>
        <v>10</v>
      </c>
      <c r="AR4" s="67" t="s">
        <v>39</v>
      </c>
      <c r="AS4" s="64">
        <v>0</v>
      </c>
      <c r="AT4" s="76">
        <f>ROUNDUP((AR11+AR10)/4,0)+AS4+AT8</f>
        <v>3</v>
      </c>
      <c r="BB4" s="42" t="s">
        <v>18</v>
      </c>
      <c r="BC4" s="16">
        <v>0</v>
      </c>
      <c r="BD4" s="71">
        <f>ROUNDUP(((2*(BD10+BD11))+BE10+BE11)/3,0)+BC4</f>
        <v>10</v>
      </c>
      <c r="BE4" s="67" t="s">
        <v>39</v>
      </c>
      <c r="BF4" s="64">
        <v>0</v>
      </c>
      <c r="BG4" s="76">
        <f>ROUNDUP((BE11+BE10)/4,0)+BF4+BG8</f>
        <v>3</v>
      </c>
      <c r="BO4" s="42" t="s">
        <v>18</v>
      </c>
      <c r="BP4" s="62">
        <v>0</v>
      </c>
      <c r="BQ4" s="71">
        <f>ROUNDUP(((2*(BQ10+BQ11))+BR10+BR11)/3,0)+BP4</f>
        <v>10</v>
      </c>
      <c r="BR4" s="67" t="s">
        <v>39</v>
      </c>
      <c r="BS4" s="64">
        <v>0</v>
      </c>
      <c r="BT4" s="76">
        <f>ROUNDUP((BR11+BR10)/4,0)+BS4+BT8</f>
        <v>3</v>
      </c>
      <c r="CF4" t="s">
        <v>52</v>
      </c>
      <c r="CJ4" t="s">
        <v>53</v>
      </c>
    </row>
    <row r="5" spans="2:91" ht="16.5" thickTop="1" thickBot="1" x14ac:dyDescent="0.3">
      <c r="B5" s="43" t="s">
        <v>32</v>
      </c>
      <c r="C5" s="21">
        <v>0</v>
      </c>
      <c r="D5" s="72">
        <f>ROUNDUP((D10+D11+B10+B11)/4,0)+C5</f>
        <v>5</v>
      </c>
      <c r="E5" s="68" t="s">
        <v>40</v>
      </c>
      <c r="F5" s="65">
        <v>0</v>
      </c>
      <c r="G5" s="77">
        <f>ROUNDUP((F10+F11)/4,0)+F5+G8</f>
        <v>3</v>
      </c>
      <c r="O5" s="43" t="s">
        <v>32</v>
      </c>
      <c r="P5" s="21">
        <v>0</v>
      </c>
      <c r="Q5" s="72">
        <f>ROUNDUP((Q10+Q11+O10+O11)/4,0)+P5</f>
        <v>17</v>
      </c>
      <c r="R5" s="68" t="s">
        <v>40</v>
      </c>
      <c r="S5" s="65">
        <v>0</v>
      </c>
      <c r="T5" s="77">
        <f>ROUNDUP((S10+S11)/4,0)+S5+T8</f>
        <v>7</v>
      </c>
      <c r="AB5" s="43" t="s">
        <v>32</v>
      </c>
      <c r="AC5" s="21">
        <v>0</v>
      </c>
      <c r="AD5" s="72">
        <f>ROUNDUP((AD10+AD11+AB10+AB11)/4,0)+AC5</f>
        <v>5</v>
      </c>
      <c r="AE5" s="68" t="s">
        <v>40</v>
      </c>
      <c r="AF5" s="65">
        <v>0</v>
      </c>
      <c r="AG5" s="77">
        <f>ROUNDUP((AF10+AF11)/4,0)+AF5+AG8</f>
        <v>3</v>
      </c>
      <c r="AO5" s="43" t="s">
        <v>32</v>
      </c>
      <c r="AP5" s="21">
        <v>0</v>
      </c>
      <c r="AQ5" s="72">
        <f>ROUNDUP((AQ10+AQ11+AO10+AO11)/4,0)+AP5</f>
        <v>5</v>
      </c>
      <c r="AR5" s="68" t="s">
        <v>40</v>
      </c>
      <c r="AS5" s="65">
        <v>0</v>
      </c>
      <c r="AT5" s="77">
        <f>ROUNDUP((AS10+AS11)/4,0)+AS5+AT8</f>
        <v>3</v>
      </c>
      <c r="BB5" s="43" t="s">
        <v>32</v>
      </c>
      <c r="BC5" s="17">
        <v>0</v>
      </c>
      <c r="BD5" s="72">
        <f>ROUNDUP((BD10+BD11+BB10+BB11)/4,0)+BC5</f>
        <v>5</v>
      </c>
      <c r="BE5" s="68" t="s">
        <v>40</v>
      </c>
      <c r="BF5" s="65">
        <v>0</v>
      </c>
      <c r="BG5" s="77">
        <f>ROUNDUP((BF10+BF11)/4,0)+BF5+BG8</f>
        <v>3</v>
      </c>
      <c r="BO5" s="43" t="s">
        <v>32</v>
      </c>
      <c r="BP5" s="21">
        <v>0</v>
      </c>
      <c r="BQ5" s="72">
        <f>ROUNDUP((BQ10+BQ11+BO10+BO11)/4,0)+BP5</f>
        <v>5</v>
      </c>
      <c r="BR5" s="68" t="s">
        <v>40</v>
      </c>
      <c r="BS5" s="65">
        <v>0</v>
      </c>
      <c r="BT5" s="77">
        <f>ROUNDUP((BS10+BS11)/4,0)+BS5+BT8</f>
        <v>3</v>
      </c>
      <c r="CF5">
        <v>7</v>
      </c>
      <c r="CJ5">
        <v>4</v>
      </c>
      <c r="CM5" t="e">
        <f ca="1">DGET(INDIRECT(ADDRESS(15+15*CF5,2+11*CJ5,1,,"PJ")):INDIRECT(ADDRESS(27+15*CF5,11+11*CJ5,1,,"PJ")),3,Story!#REF!)</f>
        <v>#REF!</v>
      </c>
    </row>
    <row r="6" spans="2:91" ht="16.5" thickTop="1" thickBot="1" x14ac:dyDescent="0.3">
      <c r="B6" s="44" t="s">
        <v>15</v>
      </c>
      <c r="C6" s="18">
        <v>0</v>
      </c>
      <c r="D6" s="73">
        <f>ROUNDUP((B10+B11+C10+C11)/2,0)+C6</f>
        <v>10</v>
      </c>
      <c r="E6" s="69" t="s">
        <v>41</v>
      </c>
      <c r="F6" s="66">
        <v>0</v>
      </c>
      <c r="G6" s="49">
        <f>ROUNDUP((B11+B10)/4,0)+F6+G8</f>
        <v>3</v>
      </c>
      <c r="O6" s="44" t="s">
        <v>15</v>
      </c>
      <c r="P6" s="18">
        <v>0</v>
      </c>
      <c r="Q6" s="73">
        <f>ROUNDUP((O10+O11+P10+P11)/2,0)+P6</f>
        <v>20</v>
      </c>
      <c r="R6" s="69" t="s">
        <v>41</v>
      </c>
      <c r="S6" s="66">
        <v>0</v>
      </c>
      <c r="T6" s="50">
        <f>ROUNDUP((O10+O11)/4,0)+S6+T8</f>
        <v>7</v>
      </c>
      <c r="AB6" s="44" t="s">
        <v>15</v>
      </c>
      <c r="AC6" s="18">
        <v>0</v>
      </c>
      <c r="AD6" s="73">
        <f>ROUNDUP((AB10+AB11+AC10+AC11)/2,0)+AC6</f>
        <v>10</v>
      </c>
      <c r="AE6" s="69" t="s">
        <v>41</v>
      </c>
      <c r="AF6" s="66">
        <v>0</v>
      </c>
      <c r="AG6" s="50">
        <f>ROUNDUP((AB11+AB10)/4,0)+AF6+AG8</f>
        <v>3</v>
      </c>
      <c r="AO6" s="44" t="s">
        <v>15</v>
      </c>
      <c r="AP6" s="18">
        <v>0</v>
      </c>
      <c r="AQ6" s="73">
        <f>ROUNDUP((AO10+AO11+AP10+AP11+AS10+AS11)/3,0)+AP6</f>
        <v>10</v>
      </c>
      <c r="AR6" s="69" t="s">
        <v>41</v>
      </c>
      <c r="AS6" s="66">
        <v>0</v>
      </c>
      <c r="AT6" s="50">
        <f>ROUNDUP((AO11+AO10)/4,0)+AS6+AT8</f>
        <v>3</v>
      </c>
      <c r="BB6" s="44" t="s">
        <v>15</v>
      </c>
      <c r="BC6" s="20">
        <v>0</v>
      </c>
      <c r="BD6" s="73">
        <f>ROUNDUP((BB10+BB11+BC10+BC11)/2,0)+BC6</f>
        <v>10</v>
      </c>
      <c r="BE6" s="69" t="s">
        <v>41</v>
      </c>
      <c r="BF6" s="66">
        <v>0</v>
      </c>
      <c r="BG6" s="50">
        <f>ROUNDUP((BF11+BF10)/4,0)+BF6+BG8</f>
        <v>3</v>
      </c>
      <c r="BO6" s="44" t="s">
        <v>15</v>
      </c>
      <c r="BP6" s="18">
        <v>0</v>
      </c>
      <c r="BQ6" s="73">
        <f>ROUNDUP((BO10+BO11+BP10+BP11)/2,0)+BP6</f>
        <v>10</v>
      </c>
      <c r="BR6" s="69" t="s">
        <v>41</v>
      </c>
      <c r="BS6" s="66">
        <v>0</v>
      </c>
      <c r="BT6" s="50">
        <f>ROUNDUP((BO11+BO10)/4,0)+BS6+BT8</f>
        <v>3</v>
      </c>
    </row>
    <row r="7" spans="2:91" ht="17.25" thickTop="1" thickBot="1" x14ac:dyDescent="0.3">
      <c r="B7" s="45" t="s">
        <v>17</v>
      </c>
      <c r="C7" s="22">
        <v>0</v>
      </c>
      <c r="D7" s="74">
        <f>ROUNDUP(((E10+E11)*2+D10+D11+(F10+F11)*2)/5,0)+C7</f>
        <v>10</v>
      </c>
      <c r="E7" s="70" t="s">
        <v>10</v>
      </c>
      <c r="F7" s="273">
        <v>0</v>
      </c>
      <c r="G7" s="270" t="s">
        <v>20</v>
      </c>
      <c r="O7" s="45" t="s">
        <v>17</v>
      </c>
      <c r="P7" s="22">
        <v>0</v>
      </c>
      <c r="Q7" s="74">
        <f>ROUNDUP(((R10+R11)*2+Q10+Q11+(S10+S11)*2)/5,0)+P7</f>
        <v>27</v>
      </c>
      <c r="R7" s="70" t="s">
        <v>10</v>
      </c>
      <c r="S7" s="273">
        <v>0</v>
      </c>
      <c r="T7" s="270" t="s">
        <v>20</v>
      </c>
      <c r="AB7" s="45" t="s">
        <v>17</v>
      </c>
      <c r="AC7" s="22">
        <v>0</v>
      </c>
      <c r="AD7" s="74">
        <f>ROUNDUP(((AE10+AE11)*2+AD10+AD11+(AF10+AF11)*2)/5,0)+AC7</f>
        <v>10</v>
      </c>
      <c r="AE7" s="70" t="s">
        <v>10</v>
      </c>
      <c r="AF7" s="273">
        <v>0</v>
      </c>
      <c r="AG7" s="270" t="s">
        <v>20</v>
      </c>
      <c r="AO7" s="45" t="s">
        <v>17</v>
      </c>
      <c r="AP7" s="22">
        <v>0</v>
      </c>
      <c r="AQ7" s="74">
        <f>ROUNDUP(((AR10+AR11)*2+AQ10+AQ11+(AS10+AS11)*2)/5,0)+AP7</f>
        <v>10</v>
      </c>
      <c r="AR7" s="70" t="s">
        <v>10</v>
      </c>
      <c r="AS7" s="273">
        <v>0</v>
      </c>
      <c r="AT7" s="270" t="s">
        <v>20</v>
      </c>
      <c r="BB7" s="45" t="s">
        <v>17</v>
      </c>
      <c r="BC7" s="19">
        <v>0</v>
      </c>
      <c r="BD7" s="74">
        <f>ROUNDUP(((BE10+BE11)*2+BD10+BD11+(BF10+BF11)*2)/5,0)+BC7</f>
        <v>10</v>
      </c>
      <c r="BE7" s="70" t="s">
        <v>10</v>
      </c>
      <c r="BF7" s="273">
        <v>0</v>
      </c>
      <c r="BG7" s="270" t="s">
        <v>20</v>
      </c>
      <c r="BO7" s="45" t="s">
        <v>17</v>
      </c>
      <c r="BP7" s="22">
        <v>0</v>
      </c>
      <c r="BQ7" s="74">
        <f>ROUNDUP(((BR10+BR11)*2+BQ10+BQ11+(BS10+BS11)*2)/5,0)+BP7</f>
        <v>10</v>
      </c>
      <c r="BR7" s="70" t="s">
        <v>10</v>
      </c>
      <c r="BS7" s="272">
        <v>0</v>
      </c>
      <c r="BT7" s="270" t="s">
        <v>20</v>
      </c>
    </row>
    <row r="8" spans="2:91" ht="16.5" thickTop="1" thickBot="1" x14ac:dyDescent="0.3">
      <c r="B8" s="46" t="s">
        <v>33</v>
      </c>
      <c r="C8" s="63">
        <v>0</v>
      </c>
      <c r="D8" s="75">
        <f>ROUNDUP((D10+D11+F10+F11)/2,0)+C8</f>
        <v>10</v>
      </c>
      <c r="E8" s="268" t="s">
        <v>58</v>
      </c>
      <c r="F8" s="223">
        <v>0</v>
      </c>
      <c r="G8" s="271">
        <v>0</v>
      </c>
      <c r="O8" s="46" t="s">
        <v>33</v>
      </c>
      <c r="P8" s="63">
        <v>0</v>
      </c>
      <c r="Q8" s="75">
        <f>ROUNDUP((Q10+Q11+S10+S11)/2,0)+P8</f>
        <v>33</v>
      </c>
      <c r="R8" s="268" t="s">
        <v>58</v>
      </c>
      <c r="S8" s="223">
        <v>0</v>
      </c>
      <c r="T8" s="271">
        <v>0</v>
      </c>
      <c r="AB8" s="46" t="s">
        <v>33</v>
      </c>
      <c r="AC8" s="63">
        <v>0</v>
      </c>
      <c r="AD8" s="75">
        <f>ROUNDUP((AD10+AD11+AF10+AF11)/2,0)+AC8</f>
        <v>10</v>
      </c>
      <c r="AE8" s="268" t="s">
        <v>58</v>
      </c>
      <c r="AF8" s="223">
        <v>0</v>
      </c>
      <c r="AG8" s="271">
        <v>0</v>
      </c>
      <c r="AO8" s="46" t="s">
        <v>33</v>
      </c>
      <c r="AP8" s="63">
        <v>0</v>
      </c>
      <c r="AQ8" s="75">
        <f>ROUNDUP((AQ10+AQ11+AS10+AS11)/2,0)+AP8</f>
        <v>10</v>
      </c>
      <c r="AR8" s="268" t="s">
        <v>58</v>
      </c>
      <c r="AS8" s="223">
        <v>0</v>
      </c>
      <c r="AT8" s="271">
        <v>0</v>
      </c>
      <c r="BB8" s="46" t="s">
        <v>33</v>
      </c>
      <c r="BC8" s="23">
        <v>0</v>
      </c>
      <c r="BD8" s="75">
        <f>ROUNDUP((BD10+BD11+BF10+BF11)/2,0)+BC8</f>
        <v>10</v>
      </c>
      <c r="BE8" s="268" t="s">
        <v>58</v>
      </c>
      <c r="BF8" s="223">
        <v>0</v>
      </c>
      <c r="BG8" s="271">
        <v>0</v>
      </c>
      <c r="BO8" s="46" t="s">
        <v>33</v>
      </c>
      <c r="BP8" s="63">
        <v>0</v>
      </c>
      <c r="BQ8" s="75">
        <f>ROUNDUP((BQ10+BQ11+BS10+BS11)/2,0)+BP8</f>
        <v>10</v>
      </c>
      <c r="BR8" s="268" t="s">
        <v>58</v>
      </c>
      <c r="BS8" s="269">
        <v>0</v>
      </c>
      <c r="BT8" s="271">
        <v>0</v>
      </c>
    </row>
    <row r="9" spans="2:91" ht="16.5" thickTop="1" thickBot="1" x14ac:dyDescent="0.3">
      <c r="B9" s="30" t="s">
        <v>21</v>
      </c>
      <c r="C9" s="30" t="s">
        <v>22</v>
      </c>
      <c r="D9" s="39" t="s">
        <v>23</v>
      </c>
      <c r="E9" s="30" t="s">
        <v>24</v>
      </c>
      <c r="F9" s="30" t="s">
        <v>25</v>
      </c>
      <c r="G9" s="30" t="s">
        <v>34</v>
      </c>
      <c r="O9" s="30" t="s">
        <v>21</v>
      </c>
      <c r="P9" s="30" t="s">
        <v>22</v>
      </c>
      <c r="Q9" s="39" t="s">
        <v>23</v>
      </c>
      <c r="R9" s="30" t="s">
        <v>24</v>
      </c>
      <c r="S9" s="30" t="s">
        <v>25</v>
      </c>
      <c r="T9" s="30" t="s">
        <v>34</v>
      </c>
      <c r="AB9" s="30" t="s">
        <v>21</v>
      </c>
      <c r="AC9" s="30" t="s">
        <v>22</v>
      </c>
      <c r="AD9" s="39" t="s">
        <v>23</v>
      </c>
      <c r="AE9" s="30" t="s">
        <v>24</v>
      </c>
      <c r="AF9" s="30" t="s">
        <v>25</v>
      </c>
      <c r="AG9" s="30" t="s">
        <v>34</v>
      </c>
      <c r="AO9" s="30" t="s">
        <v>21</v>
      </c>
      <c r="AP9" s="30" t="s">
        <v>22</v>
      </c>
      <c r="AQ9" s="39" t="s">
        <v>23</v>
      </c>
      <c r="AR9" s="30" t="s">
        <v>24</v>
      </c>
      <c r="AS9" s="30" t="s">
        <v>25</v>
      </c>
      <c r="AT9" s="30" t="s">
        <v>34</v>
      </c>
      <c r="BB9" s="30" t="s">
        <v>21</v>
      </c>
      <c r="BC9" s="30" t="s">
        <v>22</v>
      </c>
      <c r="BD9" s="39" t="s">
        <v>23</v>
      </c>
      <c r="BE9" s="30" t="s">
        <v>24</v>
      </c>
      <c r="BF9" s="30" t="s">
        <v>25</v>
      </c>
      <c r="BG9" s="30" t="s">
        <v>34</v>
      </c>
      <c r="BO9" s="30" t="s">
        <v>21</v>
      </c>
      <c r="BP9" s="30" t="s">
        <v>22</v>
      </c>
      <c r="BQ9" s="39" t="s">
        <v>23</v>
      </c>
      <c r="BR9" s="30" t="s">
        <v>24</v>
      </c>
      <c r="BS9" s="30" t="s">
        <v>25</v>
      </c>
      <c r="BT9" s="30" t="s">
        <v>34</v>
      </c>
    </row>
    <row r="10" spans="2:91" ht="15.75" thickTop="1" x14ac:dyDescent="0.25">
      <c r="B10" s="59">
        <v>10</v>
      </c>
      <c r="C10" s="60">
        <v>10</v>
      </c>
      <c r="D10" s="60">
        <v>10</v>
      </c>
      <c r="E10" s="60">
        <v>10</v>
      </c>
      <c r="F10" s="60">
        <v>10</v>
      </c>
      <c r="G10" s="61">
        <v>10</v>
      </c>
      <c r="O10" s="59">
        <v>25</v>
      </c>
      <c r="P10" s="60">
        <v>15</v>
      </c>
      <c r="Q10" s="60">
        <v>40</v>
      </c>
      <c r="R10" s="60">
        <v>21</v>
      </c>
      <c r="S10" s="60">
        <v>26</v>
      </c>
      <c r="T10" s="61">
        <v>10</v>
      </c>
      <c r="AB10" s="59">
        <v>10</v>
      </c>
      <c r="AC10" s="60">
        <v>10</v>
      </c>
      <c r="AD10" s="60">
        <v>10</v>
      </c>
      <c r="AE10" s="60">
        <v>10</v>
      </c>
      <c r="AF10" s="60">
        <v>10</v>
      </c>
      <c r="AG10" s="61">
        <v>10</v>
      </c>
      <c r="AO10" s="59">
        <v>10</v>
      </c>
      <c r="AP10" s="60">
        <v>10</v>
      </c>
      <c r="AQ10" s="60">
        <v>10</v>
      </c>
      <c r="AR10" s="60">
        <v>10</v>
      </c>
      <c r="AS10" s="60">
        <v>10</v>
      </c>
      <c r="AT10" s="61">
        <v>10</v>
      </c>
      <c r="BB10" s="59">
        <v>10</v>
      </c>
      <c r="BC10" s="60">
        <v>10</v>
      </c>
      <c r="BD10" s="60">
        <v>10</v>
      </c>
      <c r="BE10" s="60">
        <v>10</v>
      </c>
      <c r="BF10" s="60">
        <v>10</v>
      </c>
      <c r="BG10" s="61">
        <v>10</v>
      </c>
      <c r="BO10" s="59">
        <v>10</v>
      </c>
      <c r="BP10" s="60">
        <v>10</v>
      </c>
      <c r="BQ10" s="60">
        <v>10</v>
      </c>
      <c r="BR10" s="60">
        <v>10</v>
      </c>
      <c r="BS10" s="60">
        <v>10</v>
      </c>
      <c r="BT10" s="61">
        <v>10</v>
      </c>
    </row>
    <row r="11" spans="2:91" ht="15.75" thickBot="1" x14ac:dyDescent="0.3">
      <c r="B11" s="47">
        <v>0</v>
      </c>
      <c r="C11" s="41">
        <v>0</v>
      </c>
      <c r="D11" s="41">
        <v>0</v>
      </c>
      <c r="E11" s="41">
        <v>0</v>
      </c>
      <c r="F11" s="41">
        <v>0</v>
      </c>
      <c r="G11" s="48">
        <v>0</v>
      </c>
      <c r="O11" s="47">
        <v>0</v>
      </c>
      <c r="P11" s="41">
        <v>0</v>
      </c>
      <c r="Q11" s="41">
        <v>0</v>
      </c>
      <c r="R11" s="41">
        <v>0</v>
      </c>
      <c r="S11" s="41">
        <v>0</v>
      </c>
      <c r="T11" s="48">
        <v>0</v>
      </c>
      <c r="AB11" s="47">
        <v>0</v>
      </c>
      <c r="AC11" s="41">
        <v>0</v>
      </c>
      <c r="AD11" s="41">
        <v>0</v>
      </c>
      <c r="AE11" s="41">
        <v>0</v>
      </c>
      <c r="AF11" s="41">
        <v>0</v>
      </c>
      <c r="AG11" s="48">
        <v>0</v>
      </c>
      <c r="AO11" s="47">
        <v>0</v>
      </c>
      <c r="AP11" s="41">
        <v>0</v>
      </c>
      <c r="AQ11" s="41">
        <v>0</v>
      </c>
      <c r="AR11" s="41">
        <v>0</v>
      </c>
      <c r="AS11" s="41">
        <v>0</v>
      </c>
      <c r="AT11" s="48">
        <v>0</v>
      </c>
      <c r="BB11" s="47">
        <v>0</v>
      </c>
      <c r="BC11" s="41">
        <v>0</v>
      </c>
      <c r="BD11" s="41">
        <v>0</v>
      </c>
      <c r="BE11" s="41">
        <v>0</v>
      </c>
      <c r="BF11" s="41">
        <v>0</v>
      </c>
      <c r="BG11" s="48">
        <v>0</v>
      </c>
      <c r="BO11" s="47">
        <v>0</v>
      </c>
      <c r="BP11" s="41">
        <v>0</v>
      </c>
      <c r="BQ11" s="41">
        <v>0</v>
      </c>
      <c r="BR11" s="41">
        <v>0</v>
      </c>
      <c r="BS11" s="41">
        <v>0</v>
      </c>
      <c r="BT11" s="48">
        <v>0</v>
      </c>
      <c r="CF11" t="s">
        <v>50</v>
      </c>
      <c r="CJ11" t="s">
        <v>51</v>
      </c>
    </row>
    <row r="12" spans="2:91" ht="18.75" customHeight="1" thickTop="1" thickBot="1" x14ac:dyDescent="0.3">
      <c r="B12" s="84">
        <f>B10+B11</f>
        <v>10</v>
      </c>
      <c r="C12" s="85">
        <f t="shared" ref="C12:G12" si="0">C10+C11</f>
        <v>10</v>
      </c>
      <c r="D12" s="85">
        <f t="shared" si="0"/>
        <v>10</v>
      </c>
      <c r="E12" s="85">
        <f t="shared" si="0"/>
        <v>10</v>
      </c>
      <c r="F12" s="85">
        <f t="shared" si="0"/>
        <v>10</v>
      </c>
      <c r="G12" s="86">
        <f t="shared" si="0"/>
        <v>10</v>
      </c>
      <c r="O12" s="84">
        <f t="shared" ref="O12:T12" si="1">O10+O11</f>
        <v>25</v>
      </c>
      <c r="P12" s="85">
        <f t="shared" si="1"/>
        <v>15</v>
      </c>
      <c r="Q12" s="85">
        <f t="shared" si="1"/>
        <v>40</v>
      </c>
      <c r="R12" s="85">
        <f t="shared" si="1"/>
        <v>21</v>
      </c>
      <c r="S12" s="85">
        <f t="shared" si="1"/>
        <v>26</v>
      </c>
      <c r="T12" s="86">
        <f t="shared" si="1"/>
        <v>10</v>
      </c>
      <c r="AB12" s="84">
        <f>AB10+AB11</f>
        <v>10</v>
      </c>
      <c r="AC12" s="85">
        <f t="shared" ref="AC12:AG12" si="2">AC10+AC11</f>
        <v>10</v>
      </c>
      <c r="AD12" s="85">
        <f t="shared" si="2"/>
        <v>10</v>
      </c>
      <c r="AE12" s="85">
        <f t="shared" si="2"/>
        <v>10</v>
      </c>
      <c r="AF12" s="85">
        <f t="shared" si="2"/>
        <v>10</v>
      </c>
      <c r="AG12" s="86">
        <f t="shared" si="2"/>
        <v>10</v>
      </c>
      <c r="AO12" s="84">
        <f>AO11+AO10</f>
        <v>10</v>
      </c>
      <c r="AP12" s="85">
        <f t="shared" ref="AP12:AT12" si="3">AP11+AP10</f>
        <v>10</v>
      </c>
      <c r="AQ12" s="85">
        <f t="shared" si="3"/>
        <v>10</v>
      </c>
      <c r="AR12" s="85">
        <f t="shared" si="3"/>
        <v>10</v>
      </c>
      <c r="AS12" s="85">
        <f t="shared" si="3"/>
        <v>10</v>
      </c>
      <c r="AT12" s="86">
        <f t="shared" si="3"/>
        <v>10</v>
      </c>
      <c r="BB12" s="84">
        <f>BB10+BB11</f>
        <v>10</v>
      </c>
      <c r="BC12" s="85">
        <f t="shared" ref="BC12:BG12" si="4">BC10+BC11</f>
        <v>10</v>
      </c>
      <c r="BD12" s="85">
        <f t="shared" si="4"/>
        <v>10</v>
      </c>
      <c r="BE12" s="85">
        <f t="shared" si="4"/>
        <v>10</v>
      </c>
      <c r="BF12" s="85">
        <f t="shared" si="4"/>
        <v>10</v>
      </c>
      <c r="BG12" s="86">
        <f t="shared" si="4"/>
        <v>10</v>
      </c>
      <c r="BO12" s="84">
        <f>BO10+BO11</f>
        <v>10</v>
      </c>
      <c r="BP12" s="85">
        <f t="shared" ref="BP12:BT12" si="5">BP10+BP11</f>
        <v>10</v>
      </c>
      <c r="BQ12" s="85">
        <f t="shared" si="5"/>
        <v>10</v>
      </c>
      <c r="BR12" s="85">
        <f t="shared" si="5"/>
        <v>10</v>
      </c>
      <c r="BS12" s="85">
        <f t="shared" si="5"/>
        <v>10</v>
      </c>
      <c r="BT12" s="86">
        <f t="shared" si="5"/>
        <v>10</v>
      </c>
      <c r="CD12" s="186" t="e">
        <f>DGET(PJ!$B$30:$K$42,3,Story!#REF!)</f>
        <v>#REF!</v>
      </c>
      <c r="CF12" t="str">
        <f>ADDRESS(15+15*CF5,2+11*CJ5,1,,"PJ")</f>
        <v>PJ!$AT$120</v>
      </c>
      <c r="CJ12" t="str">
        <f>ADDRESS(27+15*CF5,11+11*CJ5,1,,"PJ")</f>
        <v>PJ!$BC$132</v>
      </c>
      <c r="CM12" t="e">
        <f ca="1">DGET(INDIRECT(CF12):INDIRECT(CJ12),3,Story!#REF!)</f>
        <v>#REF!</v>
      </c>
    </row>
    <row r="13" spans="2:91" ht="15.75" thickTop="1" x14ac:dyDescent="0.25"/>
    <row r="14" spans="2:91" ht="15.75" thickBot="1" x14ac:dyDescent="0.3">
      <c r="B14" s="260">
        <v>0</v>
      </c>
      <c r="C14" s="254" t="s">
        <v>57</v>
      </c>
      <c r="D14" s="254"/>
      <c r="E14" s="254"/>
      <c r="F14" s="254"/>
      <c r="G14" s="254"/>
      <c r="H14" s="254"/>
      <c r="I14" s="254"/>
      <c r="J14" s="254"/>
      <c r="K14" s="254" t="s">
        <v>54</v>
      </c>
      <c r="L14" s="254"/>
      <c r="M14" s="254"/>
      <c r="O14" s="260">
        <v>0</v>
      </c>
      <c r="P14" s="254" t="s">
        <v>57</v>
      </c>
      <c r="Q14" s="254"/>
      <c r="R14" s="254"/>
      <c r="S14" s="254"/>
      <c r="T14" s="254"/>
      <c r="U14" s="254"/>
      <c r="V14" s="254"/>
      <c r="W14" s="254"/>
      <c r="X14" s="254" t="s">
        <v>54</v>
      </c>
      <c r="Y14" s="254"/>
      <c r="Z14" s="254"/>
      <c r="AB14" s="260">
        <v>0</v>
      </c>
      <c r="AC14" s="254" t="s">
        <v>57</v>
      </c>
      <c r="AD14" s="254"/>
      <c r="AE14" s="254"/>
      <c r="AF14" s="254"/>
      <c r="AG14" s="254"/>
      <c r="AH14" s="254"/>
      <c r="AI14" s="254"/>
      <c r="AJ14" s="254"/>
      <c r="AK14" s="254" t="s">
        <v>54</v>
      </c>
      <c r="AL14" s="254"/>
      <c r="AM14" s="254"/>
      <c r="AO14" s="260">
        <v>0</v>
      </c>
      <c r="AP14" s="254" t="s">
        <v>57</v>
      </c>
      <c r="AQ14" s="254"/>
      <c r="AR14" s="254"/>
      <c r="AS14" s="254"/>
      <c r="AT14" s="254"/>
      <c r="AU14" s="254"/>
      <c r="AV14" s="254"/>
      <c r="AW14" s="254"/>
      <c r="AX14" s="254" t="s">
        <v>54</v>
      </c>
      <c r="AY14" s="254"/>
      <c r="AZ14" s="254"/>
      <c r="BB14" s="260">
        <v>0</v>
      </c>
      <c r="BC14" s="254" t="s">
        <v>57</v>
      </c>
      <c r="BD14" s="254"/>
      <c r="BE14" s="254"/>
      <c r="BF14" s="254"/>
      <c r="BG14" s="254"/>
      <c r="BH14" s="254"/>
      <c r="BI14" s="254"/>
      <c r="BJ14" s="254"/>
      <c r="BK14" s="254" t="s">
        <v>54</v>
      </c>
      <c r="BL14" s="254"/>
      <c r="BM14" s="254"/>
      <c r="BO14" s="260">
        <v>0</v>
      </c>
      <c r="BP14" s="254" t="s">
        <v>57</v>
      </c>
      <c r="BQ14" s="254"/>
      <c r="BR14" s="254"/>
      <c r="BS14" s="254"/>
      <c r="BT14" s="254"/>
      <c r="BU14" s="254"/>
      <c r="BV14" s="254"/>
      <c r="BW14" s="254"/>
      <c r="BX14" s="254" t="s">
        <v>54</v>
      </c>
      <c r="BY14" s="254"/>
      <c r="BZ14" s="254"/>
    </row>
    <row r="15" spans="2:91" ht="18.75" thickTop="1" thickBot="1" x14ac:dyDescent="0.3">
      <c r="B15" s="261" t="s">
        <v>19</v>
      </c>
      <c r="C15" s="187" t="s">
        <v>49</v>
      </c>
      <c r="D15" s="188" t="s">
        <v>32</v>
      </c>
      <c r="E15" s="189" t="s">
        <v>15</v>
      </c>
      <c r="F15" s="190" t="s">
        <v>17</v>
      </c>
      <c r="G15" s="191" t="s">
        <v>33</v>
      </c>
      <c r="H15" s="192" t="s">
        <v>39</v>
      </c>
      <c r="I15" s="193" t="s">
        <v>40</v>
      </c>
      <c r="J15" s="194" t="s">
        <v>41</v>
      </c>
      <c r="K15" s="256" t="s">
        <v>10</v>
      </c>
      <c r="L15" s="257" t="s">
        <v>58</v>
      </c>
      <c r="M15" s="221" t="s">
        <v>59</v>
      </c>
      <c r="O15" s="261" t="s">
        <v>19</v>
      </c>
      <c r="P15" s="187" t="s">
        <v>49</v>
      </c>
      <c r="Q15" s="188" t="s">
        <v>32</v>
      </c>
      <c r="R15" s="189" t="s">
        <v>15</v>
      </c>
      <c r="S15" s="190" t="s">
        <v>17</v>
      </c>
      <c r="T15" s="191" t="s">
        <v>33</v>
      </c>
      <c r="U15" s="192" t="s">
        <v>39</v>
      </c>
      <c r="V15" s="193" t="s">
        <v>40</v>
      </c>
      <c r="W15" s="194" t="s">
        <v>41</v>
      </c>
      <c r="X15" s="256" t="s">
        <v>10</v>
      </c>
      <c r="Y15" s="257" t="s">
        <v>58</v>
      </c>
      <c r="Z15" s="221" t="s">
        <v>59</v>
      </c>
      <c r="AB15" s="261" t="s">
        <v>19</v>
      </c>
      <c r="AC15" s="187" t="s">
        <v>49</v>
      </c>
      <c r="AD15" s="188" t="s">
        <v>32</v>
      </c>
      <c r="AE15" s="189" t="s">
        <v>15</v>
      </c>
      <c r="AF15" s="190" t="s">
        <v>17</v>
      </c>
      <c r="AG15" s="191" t="s">
        <v>33</v>
      </c>
      <c r="AH15" s="192" t="s">
        <v>39</v>
      </c>
      <c r="AI15" s="193" t="s">
        <v>40</v>
      </c>
      <c r="AJ15" s="194" t="s">
        <v>41</v>
      </c>
      <c r="AK15" s="256" t="s">
        <v>10</v>
      </c>
      <c r="AL15" s="257" t="s">
        <v>58</v>
      </c>
      <c r="AM15" s="221" t="s">
        <v>59</v>
      </c>
      <c r="AO15" s="261" t="s">
        <v>19</v>
      </c>
      <c r="AP15" s="187" t="s">
        <v>49</v>
      </c>
      <c r="AQ15" s="188" t="s">
        <v>32</v>
      </c>
      <c r="AR15" s="189" t="s">
        <v>15</v>
      </c>
      <c r="AS15" s="190" t="s">
        <v>17</v>
      </c>
      <c r="AT15" s="191" t="s">
        <v>33</v>
      </c>
      <c r="AU15" s="192" t="s">
        <v>39</v>
      </c>
      <c r="AV15" s="193" t="s">
        <v>40</v>
      </c>
      <c r="AW15" s="194" t="s">
        <v>41</v>
      </c>
      <c r="AX15" s="256" t="s">
        <v>10</v>
      </c>
      <c r="AY15" s="257" t="s">
        <v>58</v>
      </c>
      <c r="AZ15" s="221" t="s">
        <v>59</v>
      </c>
      <c r="BB15" s="261" t="s">
        <v>19</v>
      </c>
      <c r="BC15" s="187" t="s">
        <v>49</v>
      </c>
      <c r="BD15" s="188" t="s">
        <v>32</v>
      </c>
      <c r="BE15" s="189" t="s">
        <v>15</v>
      </c>
      <c r="BF15" s="190" t="s">
        <v>17</v>
      </c>
      <c r="BG15" s="191" t="s">
        <v>33</v>
      </c>
      <c r="BH15" s="192" t="s">
        <v>39</v>
      </c>
      <c r="BI15" s="193" t="s">
        <v>40</v>
      </c>
      <c r="BJ15" s="194" t="s">
        <v>41</v>
      </c>
      <c r="BK15" s="256" t="s">
        <v>10</v>
      </c>
      <c r="BL15" s="257" t="s">
        <v>58</v>
      </c>
      <c r="BM15" s="221" t="s">
        <v>59</v>
      </c>
      <c r="BO15" s="261" t="s">
        <v>19</v>
      </c>
      <c r="BP15" s="187" t="s">
        <v>49</v>
      </c>
      <c r="BQ15" s="188" t="s">
        <v>32</v>
      </c>
      <c r="BR15" s="189" t="s">
        <v>15</v>
      </c>
      <c r="BS15" s="190" t="s">
        <v>17</v>
      </c>
      <c r="BT15" s="191" t="s">
        <v>33</v>
      </c>
      <c r="BU15" s="192" t="s">
        <v>39</v>
      </c>
      <c r="BV15" s="193" t="s">
        <v>40</v>
      </c>
      <c r="BW15" s="194" t="s">
        <v>41</v>
      </c>
      <c r="BX15" s="256" t="s">
        <v>10</v>
      </c>
      <c r="BY15" s="257" t="s">
        <v>58</v>
      </c>
      <c r="BZ15" s="221" t="s">
        <v>59</v>
      </c>
      <c r="CB15" s="29" t="e">
        <f>(PJ!C3+PJ!#REF!+PJ!#REF!+PJ!#REF!+PJ!#REF!+PJ!#REF!)/6</f>
        <v>#REF!</v>
      </c>
      <c r="CC15" s="32" t="e">
        <f>(PJ!B3+PJ!#REF!+PJ!#REF!+PJ!#REF!+PJ!#REF!+PJ!#REF!)/6</f>
        <v>#REF!</v>
      </c>
      <c r="CD15" s="32">
        <f>(PJ!F7+PJ!S7+PJ!AF7+PJ!AS7+PJ!BF7+PJ!BS7)/6</f>
        <v>0</v>
      </c>
      <c r="CE15" s="28">
        <f>(PJ!G4+PJ!T4+PJ!AG4+PJ!AT4+PJ!BG4+PJ!BT4)/6</f>
        <v>3.5</v>
      </c>
      <c r="CF15" s="28">
        <f>(PJ!G6+PJ!T6+PJ!AG6+PJ!AT6+PJ!BG6+PJ!BT6)/6</f>
        <v>3.6666666666666665</v>
      </c>
    </row>
    <row r="16" spans="2:91" ht="16.5" thickTop="1" thickBot="1" x14ac:dyDescent="0.3">
      <c r="B16" s="216">
        <v>1</v>
      </c>
      <c r="C16" s="187"/>
      <c r="D16" s="188"/>
      <c r="E16" s="189"/>
      <c r="F16" s="190"/>
      <c r="G16" s="191"/>
      <c r="H16" s="192"/>
      <c r="I16" s="193"/>
      <c r="J16" s="194"/>
      <c r="K16" s="195"/>
      <c r="L16" s="258"/>
      <c r="M16" s="259"/>
      <c r="O16" s="216">
        <v>1</v>
      </c>
      <c r="P16" s="187"/>
      <c r="Q16" s="188"/>
      <c r="R16" s="189"/>
      <c r="S16" s="190"/>
      <c r="T16" s="191"/>
      <c r="U16" s="192"/>
      <c r="V16" s="193"/>
      <c r="W16" s="194"/>
      <c r="X16" s="195"/>
      <c r="Y16" s="258"/>
      <c r="Z16" s="259"/>
      <c r="AB16" s="216">
        <v>1</v>
      </c>
      <c r="AC16" s="187"/>
      <c r="AD16" s="188"/>
      <c r="AE16" s="189"/>
      <c r="AF16" s="190"/>
      <c r="AG16" s="191"/>
      <c r="AH16" s="192"/>
      <c r="AI16" s="193"/>
      <c r="AJ16" s="194"/>
      <c r="AK16" s="195"/>
      <c r="AL16" s="258"/>
      <c r="AM16" s="259"/>
      <c r="AO16" s="216">
        <v>1</v>
      </c>
      <c r="AP16" s="187"/>
      <c r="AQ16" s="188"/>
      <c r="AR16" s="189"/>
      <c r="AS16" s="190"/>
      <c r="AT16" s="191"/>
      <c r="AU16" s="192"/>
      <c r="AV16" s="193"/>
      <c r="AW16" s="194"/>
      <c r="AX16" s="195"/>
      <c r="AY16" s="258"/>
      <c r="AZ16" s="259"/>
      <c r="BB16" s="216">
        <v>1</v>
      </c>
      <c r="BC16" s="187"/>
      <c r="BD16" s="188"/>
      <c r="BE16" s="189"/>
      <c r="BF16" s="190"/>
      <c r="BG16" s="191"/>
      <c r="BH16" s="192"/>
      <c r="BI16" s="193"/>
      <c r="BJ16" s="194"/>
      <c r="BK16" s="195"/>
      <c r="BL16" s="258"/>
      <c r="BM16" s="259"/>
      <c r="BO16" s="216">
        <v>1</v>
      </c>
      <c r="BP16" s="187"/>
      <c r="BQ16" s="188"/>
      <c r="BR16" s="189"/>
      <c r="BS16" s="190"/>
      <c r="BT16" s="191"/>
      <c r="BU16" s="192"/>
      <c r="BV16" s="193"/>
      <c r="BW16" s="194"/>
      <c r="BX16" s="195"/>
      <c r="BY16" s="258"/>
      <c r="BZ16" s="259"/>
    </row>
    <row r="17" spans="2:85" ht="16.5" thickTop="1" thickBot="1" x14ac:dyDescent="0.3">
      <c r="B17" s="185">
        <v>2</v>
      </c>
      <c r="C17" s="187"/>
      <c r="D17" s="188"/>
      <c r="E17" s="189"/>
      <c r="F17" s="190"/>
      <c r="G17" s="191"/>
      <c r="H17" s="192"/>
      <c r="I17" s="193"/>
      <c r="J17" s="194"/>
      <c r="K17" s="195"/>
      <c r="L17" s="258"/>
      <c r="M17" s="259"/>
      <c r="O17" s="222">
        <v>2</v>
      </c>
      <c r="P17" s="187"/>
      <c r="Q17" s="188"/>
      <c r="R17" s="189"/>
      <c r="S17" s="190"/>
      <c r="T17" s="191"/>
      <c r="U17" s="192"/>
      <c r="V17" s="193"/>
      <c r="W17" s="194"/>
      <c r="X17" s="195"/>
      <c r="Y17" s="258"/>
      <c r="Z17" s="259"/>
      <c r="AB17" s="222">
        <v>2</v>
      </c>
      <c r="AC17" s="187"/>
      <c r="AD17" s="188"/>
      <c r="AE17" s="189"/>
      <c r="AF17" s="190"/>
      <c r="AG17" s="191"/>
      <c r="AH17" s="192"/>
      <c r="AI17" s="193"/>
      <c r="AJ17" s="194"/>
      <c r="AK17" s="195"/>
      <c r="AL17" s="258"/>
      <c r="AM17" s="259"/>
      <c r="AO17" s="222">
        <v>2</v>
      </c>
      <c r="AP17" s="187"/>
      <c r="AQ17" s="188"/>
      <c r="AR17" s="189"/>
      <c r="AS17" s="190"/>
      <c r="AT17" s="191"/>
      <c r="AU17" s="192"/>
      <c r="AV17" s="193"/>
      <c r="AW17" s="194"/>
      <c r="AX17" s="195"/>
      <c r="AY17" s="258"/>
      <c r="AZ17" s="259"/>
      <c r="BB17" s="222">
        <v>2</v>
      </c>
      <c r="BC17" s="187"/>
      <c r="BD17" s="188"/>
      <c r="BE17" s="189"/>
      <c r="BF17" s="190"/>
      <c r="BG17" s="191"/>
      <c r="BH17" s="192"/>
      <c r="BI17" s="193"/>
      <c r="BJ17" s="194"/>
      <c r="BK17" s="195"/>
      <c r="BL17" s="258"/>
      <c r="BM17" s="259"/>
      <c r="BO17" s="222">
        <v>2</v>
      </c>
      <c r="BP17" s="187"/>
      <c r="BQ17" s="188"/>
      <c r="BR17" s="189"/>
      <c r="BS17" s="190"/>
      <c r="BT17" s="191"/>
      <c r="BU17" s="192"/>
      <c r="BV17" s="193"/>
      <c r="BW17" s="194"/>
      <c r="BX17" s="195"/>
      <c r="BY17" s="258"/>
      <c r="BZ17" s="259"/>
      <c r="CB17" s="30" t="s">
        <v>21</v>
      </c>
      <c r="CC17" s="30" t="s">
        <v>22</v>
      </c>
      <c r="CD17" s="30" t="s">
        <v>23</v>
      </c>
      <c r="CE17" s="30" t="s">
        <v>24</v>
      </c>
      <c r="CF17" s="31" t="s">
        <v>25</v>
      </c>
      <c r="CG17" s="31" t="s">
        <v>34</v>
      </c>
    </row>
    <row r="18" spans="2:85" ht="18.75" thickTop="1" thickBot="1" x14ac:dyDescent="0.3">
      <c r="B18" s="185">
        <v>3</v>
      </c>
      <c r="C18" s="187"/>
      <c r="D18" s="188"/>
      <c r="E18" s="189"/>
      <c r="F18" s="190"/>
      <c r="G18" s="191"/>
      <c r="H18" s="192"/>
      <c r="I18" s="193"/>
      <c r="J18" s="194"/>
      <c r="K18" s="195"/>
      <c r="L18" s="258"/>
      <c r="M18" s="259"/>
      <c r="O18" s="222">
        <v>3</v>
      </c>
      <c r="P18" s="187"/>
      <c r="Q18" s="188"/>
      <c r="R18" s="189"/>
      <c r="S18" s="190"/>
      <c r="T18" s="191"/>
      <c r="U18" s="192"/>
      <c r="V18" s="193"/>
      <c r="W18" s="194"/>
      <c r="X18" s="195"/>
      <c r="Y18" s="258"/>
      <c r="Z18" s="259"/>
      <c r="AB18" s="222">
        <v>3</v>
      </c>
      <c r="AC18" s="187"/>
      <c r="AD18" s="188"/>
      <c r="AE18" s="189"/>
      <c r="AF18" s="190"/>
      <c r="AG18" s="191"/>
      <c r="AH18" s="192"/>
      <c r="AI18" s="193"/>
      <c r="AJ18" s="194"/>
      <c r="AK18" s="195"/>
      <c r="AL18" s="258"/>
      <c r="AM18" s="259"/>
      <c r="AO18" s="222">
        <v>3</v>
      </c>
      <c r="AP18" s="187"/>
      <c r="AQ18" s="188"/>
      <c r="AR18" s="189"/>
      <c r="AS18" s="190"/>
      <c r="AT18" s="191"/>
      <c r="AU18" s="192"/>
      <c r="AV18" s="193"/>
      <c r="AW18" s="194"/>
      <c r="AX18" s="195"/>
      <c r="AY18" s="258"/>
      <c r="AZ18" s="259"/>
      <c r="BB18" s="222">
        <v>3</v>
      </c>
      <c r="BC18" s="187"/>
      <c r="BD18" s="188"/>
      <c r="BE18" s="189"/>
      <c r="BF18" s="190"/>
      <c r="BG18" s="191"/>
      <c r="BH18" s="192"/>
      <c r="BI18" s="193"/>
      <c r="BJ18" s="194"/>
      <c r="BK18" s="195"/>
      <c r="BL18" s="258"/>
      <c r="BM18" s="259"/>
      <c r="BO18" s="222">
        <v>3</v>
      </c>
      <c r="BP18" s="187"/>
      <c r="BQ18" s="188"/>
      <c r="BR18" s="189"/>
      <c r="BS18" s="190"/>
      <c r="BT18" s="191"/>
      <c r="BU18" s="192"/>
      <c r="BV18" s="193"/>
      <c r="BW18" s="194"/>
      <c r="BX18" s="195"/>
      <c r="BY18" s="258"/>
      <c r="BZ18" s="259"/>
      <c r="CB18" s="32">
        <f>(PJ!B10+PJ!O10+PJ!AB10+PJ!AO10+PJ!BB10+PJ!BO10)/6</f>
        <v>12.5</v>
      </c>
      <c r="CC18" s="28">
        <f>(PJ!C10+PJ!P10+PJ!AC10+PJ!AP10+PJ!BC10+PJ!BP10)/6</f>
        <v>10.833333333333334</v>
      </c>
      <c r="CD18" s="29">
        <f>(PJ!D10+PJ!Q10+PJ!AD10+PJ!AQ10+PJ!BD10+PJ!BQ10)/6</f>
        <v>15</v>
      </c>
      <c r="CE18" s="32">
        <f>(PJ!E10+PJ!R10+PJ!AE10+PJ!AR10+PJ!BE10+PJ!BR10)/6</f>
        <v>11.833333333333334</v>
      </c>
      <c r="CF18" s="29">
        <f>(PJ!F10+PJ!S10+PJ!AF10+PJ!AS10+PJ!BF10+PJ!BS10)/6</f>
        <v>12.666666666666666</v>
      </c>
      <c r="CG18" s="29" t="e">
        <f>(PJ!#REF!+PJ!#REF!+PJ!#REF!+PJ!#REF!+PJ!#REF!+PJ!#REF!)/6</f>
        <v>#REF!</v>
      </c>
    </row>
    <row r="19" spans="2:85" ht="16.5" thickTop="1" thickBot="1" x14ac:dyDescent="0.3">
      <c r="B19" s="185">
        <v>4</v>
      </c>
      <c r="C19" s="187"/>
      <c r="D19" s="188"/>
      <c r="E19" s="189"/>
      <c r="F19" s="190"/>
      <c r="G19" s="191"/>
      <c r="H19" s="192"/>
      <c r="I19" s="193"/>
      <c r="J19" s="194"/>
      <c r="K19" s="195"/>
      <c r="L19" s="258"/>
      <c r="M19" s="259"/>
      <c r="O19" s="222">
        <v>4</v>
      </c>
      <c r="P19" s="187"/>
      <c r="Q19" s="188"/>
      <c r="R19" s="189"/>
      <c r="S19" s="190"/>
      <c r="T19" s="191"/>
      <c r="U19" s="192"/>
      <c r="V19" s="193"/>
      <c r="W19" s="194"/>
      <c r="X19" s="195"/>
      <c r="Y19" s="258"/>
      <c r="Z19" s="259"/>
      <c r="AB19" s="222">
        <v>4</v>
      </c>
      <c r="AC19" s="187"/>
      <c r="AD19" s="188"/>
      <c r="AE19" s="189"/>
      <c r="AF19" s="190"/>
      <c r="AG19" s="191"/>
      <c r="AH19" s="192"/>
      <c r="AI19" s="193"/>
      <c r="AJ19" s="194"/>
      <c r="AK19" s="195"/>
      <c r="AL19" s="258"/>
      <c r="AM19" s="259"/>
      <c r="AO19" s="222">
        <v>4</v>
      </c>
      <c r="AP19" s="187"/>
      <c r="AQ19" s="188"/>
      <c r="AR19" s="189"/>
      <c r="AS19" s="190"/>
      <c r="AT19" s="191"/>
      <c r="AU19" s="192"/>
      <c r="AV19" s="193"/>
      <c r="AW19" s="194"/>
      <c r="AX19" s="195"/>
      <c r="AY19" s="258"/>
      <c r="AZ19" s="259"/>
      <c r="BB19" s="222">
        <v>4</v>
      </c>
      <c r="BC19" s="187"/>
      <c r="BD19" s="188"/>
      <c r="BE19" s="189"/>
      <c r="BF19" s="190"/>
      <c r="BG19" s="191"/>
      <c r="BH19" s="192"/>
      <c r="BI19" s="193"/>
      <c r="BJ19" s="194"/>
      <c r="BK19" s="195"/>
      <c r="BL19" s="258"/>
      <c r="BM19" s="259"/>
      <c r="BO19" s="222">
        <v>4</v>
      </c>
      <c r="BP19" s="187"/>
      <c r="BQ19" s="188"/>
      <c r="BR19" s="189"/>
      <c r="BS19" s="190"/>
      <c r="BT19" s="191"/>
      <c r="BU19" s="192"/>
      <c r="BV19" s="193"/>
      <c r="BW19" s="194"/>
      <c r="BX19" s="195"/>
      <c r="BY19" s="258"/>
      <c r="BZ19" s="259"/>
    </row>
    <row r="20" spans="2:85" ht="16.5" thickTop="1" thickBot="1" x14ac:dyDescent="0.3">
      <c r="B20" s="185">
        <v>5</v>
      </c>
      <c r="C20" s="187"/>
      <c r="D20" s="188"/>
      <c r="E20" s="189"/>
      <c r="F20" s="190"/>
      <c r="G20" s="191"/>
      <c r="H20" s="192"/>
      <c r="I20" s="193"/>
      <c r="J20" s="194"/>
      <c r="K20" s="195"/>
      <c r="L20" s="258"/>
      <c r="M20" s="259"/>
      <c r="O20" s="222">
        <v>5</v>
      </c>
      <c r="P20" s="187"/>
      <c r="Q20" s="188"/>
      <c r="R20" s="189"/>
      <c r="S20" s="190"/>
      <c r="T20" s="191"/>
      <c r="U20" s="192"/>
      <c r="V20" s="193"/>
      <c r="W20" s="194"/>
      <c r="X20" s="195"/>
      <c r="Y20" s="258"/>
      <c r="Z20" s="259"/>
      <c r="AB20" s="222">
        <v>5</v>
      </c>
      <c r="AC20" s="187"/>
      <c r="AD20" s="188"/>
      <c r="AE20" s="189"/>
      <c r="AF20" s="190"/>
      <c r="AG20" s="191"/>
      <c r="AH20" s="192"/>
      <c r="AI20" s="193"/>
      <c r="AJ20" s="194"/>
      <c r="AK20" s="195"/>
      <c r="AL20" s="258"/>
      <c r="AM20" s="259"/>
      <c r="AO20" s="222">
        <v>5</v>
      </c>
      <c r="AP20" s="187"/>
      <c r="AQ20" s="188"/>
      <c r="AR20" s="189"/>
      <c r="AS20" s="190"/>
      <c r="AT20" s="191"/>
      <c r="AU20" s="192"/>
      <c r="AV20" s="193"/>
      <c r="AW20" s="194"/>
      <c r="AX20" s="195"/>
      <c r="AY20" s="258"/>
      <c r="AZ20" s="259"/>
      <c r="BB20" s="222">
        <v>5</v>
      </c>
      <c r="BC20" s="187"/>
      <c r="BD20" s="188"/>
      <c r="BE20" s="189"/>
      <c r="BF20" s="190"/>
      <c r="BG20" s="191"/>
      <c r="BH20" s="192"/>
      <c r="BI20" s="193"/>
      <c r="BJ20" s="194"/>
      <c r="BK20" s="195"/>
      <c r="BL20" s="258"/>
      <c r="BM20" s="259"/>
      <c r="BO20" s="222">
        <v>5</v>
      </c>
      <c r="BP20" s="187"/>
      <c r="BQ20" s="188"/>
      <c r="BR20" s="189"/>
      <c r="BS20" s="190"/>
      <c r="BT20" s="191"/>
      <c r="BU20" s="192"/>
      <c r="BV20" s="193"/>
      <c r="BW20" s="194"/>
      <c r="BX20" s="195"/>
      <c r="BY20" s="258"/>
      <c r="BZ20" s="259"/>
      <c r="CB20" s="11" t="s">
        <v>18</v>
      </c>
      <c r="CC20" s="12" t="s">
        <v>32</v>
      </c>
      <c r="CD20" s="13" t="s">
        <v>15</v>
      </c>
      <c r="CE20" s="14" t="s">
        <v>17</v>
      </c>
      <c r="CF20" s="15" t="s">
        <v>33</v>
      </c>
    </row>
    <row r="21" spans="2:85" ht="18.75" thickTop="1" thickBot="1" x14ac:dyDescent="0.3">
      <c r="B21" s="185">
        <v>6</v>
      </c>
      <c r="C21" s="187"/>
      <c r="D21" s="188"/>
      <c r="E21" s="189"/>
      <c r="F21" s="190"/>
      <c r="G21" s="191"/>
      <c r="H21" s="192"/>
      <c r="I21" s="193"/>
      <c r="J21" s="194"/>
      <c r="K21" s="195"/>
      <c r="L21" s="258"/>
      <c r="M21" s="259"/>
      <c r="O21" s="222">
        <v>6</v>
      </c>
      <c r="P21" s="187"/>
      <c r="Q21" s="188"/>
      <c r="R21" s="189"/>
      <c r="S21" s="190"/>
      <c r="T21" s="191"/>
      <c r="U21" s="192"/>
      <c r="V21" s="193"/>
      <c r="W21" s="194"/>
      <c r="X21" s="195"/>
      <c r="Y21" s="258"/>
      <c r="Z21" s="259"/>
      <c r="AB21" s="222">
        <v>6</v>
      </c>
      <c r="AC21" s="187"/>
      <c r="AD21" s="188"/>
      <c r="AE21" s="189"/>
      <c r="AF21" s="190"/>
      <c r="AG21" s="191"/>
      <c r="AH21" s="192"/>
      <c r="AI21" s="193"/>
      <c r="AJ21" s="194"/>
      <c r="AK21" s="195"/>
      <c r="AL21" s="258"/>
      <c r="AM21" s="259"/>
      <c r="AO21" s="222">
        <v>6</v>
      </c>
      <c r="AP21" s="187"/>
      <c r="AQ21" s="188"/>
      <c r="AR21" s="189"/>
      <c r="AS21" s="190"/>
      <c r="AT21" s="191"/>
      <c r="AU21" s="192"/>
      <c r="AV21" s="193"/>
      <c r="AW21" s="194"/>
      <c r="AX21" s="195"/>
      <c r="AY21" s="258"/>
      <c r="AZ21" s="259"/>
      <c r="BB21" s="222">
        <v>6</v>
      </c>
      <c r="BC21" s="187"/>
      <c r="BD21" s="188"/>
      <c r="BE21" s="189"/>
      <c r="BF21" s="190"/>
      <c r="BG21" s="191"/>
      <c r="BH21" s="192"/>
      <c r="BI21" s="193"/>
      <c r="BJ21" s="194"/>
      <c r="BK21" s="195"/>
      <c r="BL21" s="258"/>
      <c r="BM21" s="259"/>
      <c r="BO21" s="222">
        <v>6</v>
      </c>
      <c r="BP21" s="187"/>
      <c r="BQ21" s="188"/>
      <c r="BR21" s="189"/>
      <c r="BS21" s="190"/>
      <c r="BT21" s="191"/>
      <c r="BU21" s="192"/>
      <c r="BV21" s="193"/>
      <c r="BW21" s="194"/>
      <c r="BX21" s="195"/>
      <c r="BY21" s="258"/>
      <c r="BZ21" s="259"/>
      <c r="CB21" s="28">
        <f>(PJ!D4+PJ!Q4+PJ!AD4+PJ!AQ4+PJ!BD4+PJ!BQ4)/6</f>
        <v>14</v>
      </c>
      <c r="CC21" s="38">
        <f>(PJ!D5+PJ!Q5+PJ!AD5+PJ!AQ5+PJ!BD5+PJ!BQ5)/6</f>
        <v>7</v>
      </c>
      <c r="CD21" s="29">
        <f>(PJ!D6+PJ!Q6+PJ!AD6+PJ!AQ6+PJ!BD6+PJ!BQ6)/6</f>
        <v>11.666666666666666</v>
      </c>
      <c r="CE21" s="32">
        <f>(PJ!D7+PJ!Q7+PJ!AD7+PJ!AQ7+PJ!BD7+PJ!BQ7)/6</f>
        <v>12.833333333333334</v>
      </c>
      <c r="CF21" s="32">
        <f>(PJ!D8+PJ!Q8+PJ!AD8+PJ!AQ8+PJ!BD8+PJ!BQ8)/6</f>
        <v>13.833333333333334</v>
      </c>
    </row>
    <row r="22" spans="2:85" ht="15.75" thickTop="1" x14ac:dyDescent="0.25">
      <c r="B22" s="185">
        <v>7</v>
      </c>
      <c r="C22" s="187"/>
      <c r="D22" s="188"/>
      <c r="E22" s="189"/>
      <c r="F22" s="190"/>
      <c r="G22" s="191"/>
      <c r="H22" s="192"/>
      <c r="I22" s="193"/>
      <c r="J22" s="194"/>
      <c r="K22" s="195"/>
      <c r="L22" s="258"/>
      <c r="M22" s="259"/>
      <c r="O22" s="222">
        <v>7</v>
      </c>
      <c r="P22" s="187"/>
      <c r="Q22" s="188"/>
      <c r="R22" s="189"/>
      <c r="S22" s="190"/>
      <c r="T22" s="191"/>
      <c r="U22" s="192"/>
      <c r="V22" s="193"/>
      <c r="W22" s="194"/>
      <c r="X22" s="195"/>
      <c r="Y22" s="258"/>
      <c r="Z22" s="259"/>
      <c r="AB22" s="222">
        <v>7</v>
      </c>
      <c r="AC22" s="187"/>
      <c r="AD22" s="188"/>
      <c r="AE22" s="189"/>
      <c r="AF22" s="190"/>
      <c r="AG22" s="191"/>
      <c r="AH22" s="192"/>
      <c r="AI22" s="193"/>
      <c r="AJ22" s="194"/>
      <c r="AK22" s="195"/>
      <c r="AL22" s="258"/>
      <c r="AM22" s="259"/>
      <c r="AO22" s="222">
        <v>7</v>
      </c>
      <c r="AP22" s="187"/>
      <c r="AQ22" s="188"/>
      <c r="AR22" s="189"/>
      <c r="AS22" s="190"/>
      <c r="AT22" s="191"/>
      <c r="AU22" s="192"/>
      <c r="AV22" s="193"/>
      <c r="AW22" s="194"/>
      <c r="AX22" s="195"/>
      <c r="AY22" s="258"/>
      <c r="AZ22" s="259"/>
      <c r="BB22" s="222">
        <v>7</v>
      </c>
      <c r="BC22" s="187"/>
      <c r="BD22" s="188"/>
      <c r="BE22" s="189"/>
      <c r="BF22" s="190"/>
      <c r="BG22" s="191"/>
      <c r="BH22" s="192"/>
      <c r="BI22" s="193"/>
      <c r="BJ22" s="194"/>
      <c r="BK22" s="195"/>
      <c r="BL22" s="258"/>
      <c r="BM22" s="259"/>
      <c r="BO22" s="222">
        <v>7</v>
      </c>
      <c r="BP22" s="187"/>
      <c r="BQ22" s="188"/>
      <c r="BR22" s="189"/>
      <c r="BS22" s="190"/>
      <c r="BT22" s="191"/>
      <c r="BU22" s="192"/>
      <c r="BV22" s="193"/>
      <c r="BW22" s="194"/>
      <c r="BX22" s="195"/>
      <c r="BY22" s="258"/>
      <c r="BZ22" s="259"/>
    </row>
    <row r="23" spans="2:85" x14ac:dyDescent="0.25">
      <c r="B23" s="185">
        <v>8</v>
      </c>
      <c r="C23" s="187"/>
      <c r="D23" s="188"/>
      <c r="E23" s="189"/>
      <c r="F23" s="190"/>
      <c r="G23" s="191"/>
      <c r="H23" s="192"/>
      <c r="I23" s="193"/>
      <c r="J23" s="194"/>
      <c r="K23" s="195"/>
      <c r="L23" s="258"/>
      <c r="M23" s="259"/>
      <c r="O23" s="222">
        <v>8</v>
      </c>
      <c r="P23" s="187"/>
      <c r="Q23" s="188"/>
      <c r="R23" s="189"/>
      <c r="S23" s="190"/>
      <c r="T23" s="191"/>
      <c r="U23" s="192"/>
      <c r="V23" s="193"/>
      <c r="W23" s="194"/>
      <c r="X23" s="195"/>
      <c r="Y23" s="258"/>
      <c r="Z23" s="259"/>
      <c r="AB23" s="222">
        <v>8</v>
      </c>
      <c r="AC23" s="187"/>
      <c r="AD23" s="188"/>
      <c r="AE23" s="189"/>
      <c r="AF23" s="190"/>
      <c r="AG23" s="191"/>
      <c r="AH23" s="192"/>
      <c r="AI23" s="193"/>
      <c r="AJ23" s="194"/>
      <c r="AK23" s="195"/>
      <c r="AL23" s="258"/>
      <c r="AM23" s="259"/>
      <c r="AO23" s="222">
        <v>8</v>
      </c>
      <c r="AP23" s="187"/>
      <c r="AQ23" s="188"/>
      <c r="AR23" s="189"/>
      <c r="AS23" s="190"/>
      <c r="AT23" s="191"/>
      <c r="AU23" s="192"/>
      <c r="AV23" s="193"/>
      <c r="AW23" s="194"/>
      <c r="AX23" s="195"/>
      <c r="AY23" s="258"/>
      <c r="AZ23" s="259"/>
      <c r="BB23" s="222">
        <v>8</v>
      </c>
      <c r="BC23" s="187"/>
      <c r="BD23" s="188"/>
      <c r="BE23" s="189"/>
      <c r="BF23" s="190"/>
      <c r="BG23" s="191"/>
      <c r="BH23" s="192"/>
      <c r="BI23" s="193"/>
      <c r="BJ23" s="194"/>
      <c r="BK23" s="195"/>
      <c r="BL23" s="258"/>
      <c r="BM23" s="259"/>
      <c r="BO23" s="222">
        <v>8</v>
      </c>
      <c r="BP23" s="187"/>
      <c r="BQ23" s="188"/>
      <c r="BR23" s="189"/>
      <c r="BS23" s="190"/>
      <c r="BT23" s="191"/>
      <c r="BU23" s="192"/>
      <c r="BV23" s="193"/>
      <c r="BW23" s="194"/>
      <c r="BX23" s="195"/>
      <c r="BY23" s="258"/>
      <c r="BZ23" s="259"/>
    </row>
    <row r="24" spans="2:85" x14ac:dyDescent="0.25">
      <c r="B24" s="185">
        <v>9</v>
      </c>
      <c r="C24" s="187"/>
      <c r="D24" s="188"/>
      <c r="E24" s="189"/>
      <c r="F24" s="190"/>
      <c r="G24" s="191"/>
      <c r="H24" s="192"/>
      <c r="I24" s="193"/>
      <c r="J24" s="194"/>
      <c r="K24" s="195"/>
      <c r="L24" s="258"/>
      <c r="M24" s="259"/>
      <c r="O24" s="222">
        <v>9</v>
      </c>
      <c r="P24" s="187"/>
      <c r="Q24" s="188"/>
      <c r="R24" s="189"/>
      <c r="S24" s="190"/>
      <c r="T24" s="191"/>
      <c r="U24" s="192"/>
      <c r="V24" s="193"/>
      <c r="W24" s="194"/>
      <c r="X24" s="195"/>
      <c r="Y24" s="258"/>
      <c r="Z24" s="259"/>
      <c r="AB24" s="222">
        <v>9</v>
      </c>
      <c r="AC24" s="187"/>
      <c r="AD24" s="188"/>
      <c r="AE24" s="189"/>
      <c r="AF24" s="190"/>
      <c r="AG24" s="191"/>
      <c r="AH24" s="192"/>
      <c r="AI24" s="193"/>
      <c r="AJ24" s="194"/>
      <c r="AK24" s="195"/>
      <c r="AL24" s="258"/>
      <c r="AM24" s="259"/>
      <c r="AO24" s="222">
        <v>9</v>
      </c>
      <c r="AP24" s="187"/>
      <c r="AQ24" s="188"/>
      <c r="AR24" s="189"/>
      <c r="AS24" s="190"/>
      <c r="AT24" s="191"/>
      <c r="AU24" s="192"/>
      <c r="AV24" s="193"/>
      <c r="AW24" s="194"/>
      <c r="AX24" s="195"/>
      <c r="AY24" s="258"/>
      <c r="AZ24" s="259"/>
      <c r="BB24" s="222">
        <v>9</v>
      </c>
      <c r="BC24" s="187"/>
      <c r="BD24" s="188"/>
      <c r="BE24" s="189"/>
      <c r="BF24" s="190"/>
      <c r="BG24" s="191"/>
      <c r="BH24" s="192"/>
      <c r="BI24" s="193"/>
      <c r="BJ24" s="194"/>
      <c r="BK24" s="195"/>
      <c r="BL24" s="258"/>
      <c r="BM24" s="259"/>
      <c r="BO24" s="222">
        <v>9</v>
      </c>
      <c r="BP24" s="187"/>
      <c r="BQ24" s="188"/>
      <c r="BR24" s="189"/>
      <c r="BS24" s="190"/>
      <c r="BT24" s="191"/>
      <c r="BU24" s="192"/>
      <c r="BV24" s="193"/>
      <c r="BW24" s="194"/>
      <c r="BX24" s="195"/>
      <c r="BY24" s="258"/>
      <c r="BZ24" s="259"/>
      <c r="CB24" s="244" t="s">
        <v>35</v>
      </c>
      <c r="CC24" s="244"/>
      <c r="CD24" s="244"/>
      <c r="CE24" s="244"/>
      <c r="CF24" s="244"/>
      <c r="CG24" s="244"/>
    </row>
    <row r="25" spans="2:85" x14ac:dyDescent="0.25">
      <c r="B25" s="185">
        <v>10</v>
      </c>
      <c r="C25" s="187"/>
      <c r="D25" s="188"/>
      <c r="E25" s="189"/>
      <c r="F25" s="190"/>
      <c r="G25" s="191"/>
      <c r="H25" s="192"/>
      <c r="I25" s="193"/>
      <c r="J25" s="194"/>
      <c r="K25" s="195"/>
      <c r="L25" s="258"/>
      <c r="M25" s="259"/>
      <c r="O25" s="222">
        <v>10</v>
      </c>
      <c r="P25" s="187"/>
      <c r="Q25" s="188"/>
      <c r="R25" s="189"/>
      <c r="S25" s="190"/>
      <c r="T25" s="191"/>
      <c r="U25" s="192"/>
      <c r="V25" s="193"/>
      <c r="W25" s="194"/>
      <c r="X25" s="195"/>
      <c r="Y25" s="258"/>
      <c r="Z25" s="259"/>
      <c r="AB25" s="222">
        <v>10</v>
      </c>
      <c r="AC25" s="187"/>
      <c r="AD25" s="188"/>
      <c r="AE25" s="189"/>
      <c r="AF25" s="190"/>
      <c r="AG25" s="191"/>
      <c r="AH25" s="192"/>
      <c r="AI25" s="193"/>
      <c r="AJ25" s="194"/>
      <c r="AK25" s="195"/>
      <c r="AL25" s="258"/>
      <c r="AM25" s="259"/>
      <c r="AO25" s="222">
        <v>10</v>
      </c>
      <c r="AP25" s="187"/>
      <c r="AQ25" s="188"/>
      <c r="AR25" s="189"/>
      <c r="AS25" s="190"/>
      <c r="AT25" s="191"/>
      <c r="AU25" s="192"/>
      <c r="AV25" s="193"/>
      <c r="AW25" s="194"/>
      <c r="AX25" s="195"/>
      <c r="AY25" s="258"/>
      <c r="AZ25" s="259"/>
      <c r="BB25" s="222">
        <v>10</v>
      </c>
      <c r="BC25" s="187"/>
      <c r="BD25" s="188"/>
      <c r="BE25" s="189"/>
      <c r="BF25" s="190"/>
      <c r="BG25" s="191"/>
      <c r="BH25" s="192"/>
      <c r="BI25" s="193"/>
      <c r="BJ25" s="194"/>
      <c r="BK25" s="195"/>
      <c r="BL25" s="258"/>
      <c r="BM25" s="259"/>
      <c r="BO25" s="222">
        <v>10</v>
      </c>
      <c r="BP25" s="187"/>
      <c r="BQ25" s="188"/>
      <c r="BR25" s="189"/>
      <c r="BS25" s="190"/>
      <c r="BT25" s="191"/>
      <c r="BU25" s="192"/>
      <c r="BV25" s="193"/>
      <c r="BW25" s="194"/>
      <c r="BX25" s="195"/>
      <c r="BY25" s="258"/>
      <c r="BZ25" s="259"/>
      <c r="CB25" s="244"/>
      <c r="CC25" s="244"/>
      <c r="CD25" s="244"/>
      <c r="CE25" s="244"/>
      <c r="CF25" s="244"/>
      <c r="CG25" s="244"/>
    </row>
    <row r="26" spans="2:85" x14ac:dyDescent="0.25">
      <c r="B26" s="185">
        <v>11</v>
      </c>
      <c r="C26" s="187"/>
      <c r="D26" s="188"/>
      <c r="E26" s="189"/>
      <c r="F26" s="190"/>
      <c r="G26" s="191"/>
      <c r="H26" s="192"/>
      <c r="I26" s="193"/>
      <c r="J26" s="194"/>
      <c r="K26" s="195"/>
      <c r="L26" s="258"/>
      <c r="M26" s="259"/>
      <c r="O26" s="222">
        <v>11</v>
      </c>
      <c r="P26" s="187"/>
      <c r="Q26" s="188"/>
      <c r="R26" s="189"/>
      <c r="S26" s="190"/>
      <c r="T26" s="191"/>
      <c r="U26" s="192"/>
      <c r="V26" s="193"/>
      <c r="W26" s="194"/>
      <c r="X26" s="195"/>
      <c r="Y26" s="258"/>
      <c r="Z26" s="259"/>
      <c r="AB26" s="222">
        <v>11</v>
      </c>
      <c r="AC26" s="187"/>
      <c r="AD26" s="188"/>
      <c r="AE26" s="189"/>
      <c r="AF26" s="190"/>
      <c r="AG26" s="191"/>
      <c r="AH26" s="192"/>
      <c r="AI26" s="193"/>
      <c r="AJ26" s="194"/>
      <c r="AK26" s="195"/>
      <c r="AL26" s="258"/>
      <c r="AM26" s="259"/>
      <c r="AO26" s="222">
        <v>11</v>
      </c>
      <c r="AP26" s="187"/>
      <c r="AQ26" s="188"/>
      <c r="AR26" s="189"/>
      <c r="AS26" s="190"/>
      <c r="AT26" s="191"/>
      <c r="AU26" s="192"/>
      <c r="AV26" s="193"/>
      <c r="AW26" s="194"/>
      <c r="AX26" s="195"/>
      <c r="AY26" s="258"/>
      <c r="AZ26" s="259"/>
      <c r="BB26" s="222">
        <v>11</v>
      </c>
      <c r="BC26" s="187"/>
      <c r="BD26" s="188"/>
      <c r="BE26" s="189"/>
      <c r="BF26" s="190"/>
      <c r="BG26" s="191"/>
      <c r="BH26" s="192"/>
      <c r="BI26" s="193"/>
      <c r="BJ26" s="194"/>
      <c r="BK26" s="195"/>
      <c r="BL26" s="258"/>
      <c r="BM26" s="259"/>
      <c r="BO26" s="222">
        <v>11</v>
      </c>
      <c r="BP26" s="187"/>
      <c r="BQ26" s="188"/>
      <c r="BR26" s="189"/>
      <c r="BS26" s="190"/>
      <c r="BT26" s="191"/>
      <c r="BU26" s="192"/>
      <c r="BV26" s="193"/>
      <c r="BW26" s="194"/>
      <c r="BX26" s="195"/>
      <c r="BY26" s="258"/>
      <c r="BZ26" s="259"/>
    </row>
    <row r="27" spans="2:85" x14ac:dyDescent="0.25">
      <c r="B27" s="197">
        <v>12</v>
      </c>
      <c r="C27" s="187"/>
      <c r="D27" s="188"/>
      <c r="E27" s="189"/>
      <c r="F27" s="190"/>
      <c r="G27" s="191"/>
      <c r="H27" s="192"/>
      <c r="I27" s="193"/>
      <c r="J27" s="194"/>
      <c r="K27" s="195"/>
      <c r="L27" s="258"/>
      <c r="M27" s="259"/>
      <c r="O27" s="197">
        <v>12</v>
      </c>
      <c r="P27" s="187"/>
      <c r="Q27" s="188"/>
      <c r="R27" s="189"/>
      <c r="S27" s="190"/>
      <c r="T27" s="191"/>
      <c r="U27" s="192"/>
      <c r="V27" s="193"/>
      <c r="W27" s="194"/>
      <c r="X27" s="195"/>
      <c r="Y27" s="258"/>
      <c r="Z27" s="259"/>
      <c r="AB27" s="197">
        <v>12</v>
      </c>
      <c r="AC27" s="187"/>
      <c r="AD27" s="188"/>
      <c r="AE27" s="189"/>
      <c r="AF27" s="190"/>
      <c r="AG27" s="191"/>
      <c r="AH27" s="192"/>
      <c r="AI27" s="193"/>
      <c r="AJ27" s="194"/>
      <c r="AK27" s="195"/>
      <c r="AL27" s="258"/>
      <c r="AM27" s="259"/>
      <c r="AO27" s="197">
        <v>12</v>
      </c>
      <c r="AP27" s="187"/>
      <c r="AQ27" s="188"/>
      <c r="AR27" s="189"/>
      <c r="AS27" s="190"/>
      <c r="AT27" s="191"/>
      <c r="AU27" s="192"/>
      <c r="AV27" s="193"/>
      <c r="AW27" s="194"/>
      <c r="AX27" s="195"/>
      <c r="AY27" s="258"/>
      <c r="AZ27" s="259"/>
      <c r="BB27" s="197">
        <v>12</v>
      </c>
      <c r="BC27" s="187"/>
      <c r="BD27" s="188"/>
      <c r="BE27" s="189"/>
      <c r="BF27" s="190"/>
      <c r="BG27" s="191"/>
      <c r="BH27" s="192"/>
      <c r="BI27" s="193"/>
      <c r="BJ27" s="194"/>
      <c r="BK27" s="195"/>
      <c r="BL27" s="258"/>
      <c r="BM27" s="259"/>
      <c r="BO27" s="197">
        <v>12</v>
      </c>
      <c r="BP27" s="187"/>
      <c r="BQ27" s="188"/>
      <c r="BR27" s="189"/>
      <c r="BS27" s="190"/>
      <c r="BT27" s="191"/>
      <c r="BU27" s="192"/>
      <c r="BV27" s="193"/>
      <c r="BW27" s="194"/>
      <c r="BX27" s="195"/>
      <c r="BY27" s="258"/>
      <c r="BZ27" s="259"/>
    </row>
    <row r="29" spans="2:85" ht="15.75" thickBot="1" x14ac:dyDescent="0.3">
      <c r="B29" s="219">
        <v>1</v>
      </c>
      <c r="C29" s="254" t="s">
        <v>57</v>
      </c>
      <c r="D29" s="254"/>
      <c r="E29" s="254"/>
      <c r="F29" s="254"/>
      <c r="G29" s="254"/>
      <c r="H29" s="254"/>
      <c r="I29" s="254"/>
      <c r="J29" s="254"/>
      <c r="K29" s="254" t="s">
        <v>54</v>
      </c>
      <c r="L29" s="254"/>
      <c r="M29" s="254"/>
      <c r="O29" s="219">
        <v>1</v>
      </c>
      <c r="P29" s="254" t="s">
        <v>57</v>
      </c>
      <c r="Q29" s="254"/>
      <c r="R29" s="254"/>
      <c r="S29" s="254"/>
      <c r="T29" s="254"/>
      <c r="U29" s="254"/>
      <c r="V29" s="254"/>
      <c r="W29" s="254"/>
      <c r="X29" s="254" t="s">
        <v>54</v>
      </c>
      <c r="Y29" s="254"/>
      <c r="Z29" s="254"/>
      <c r="AB29" s="219">
        <v>1</v>
      </c>
      <c r="AC29" s="254" t="s">
        <v>57</v>
      </c>
      <c r="AD29" s="254"/>
      <c r="AE29" s="254"/>
      <c r="AF29" s="254"/>
      <c r="AG29" s="254"/>
      <c r="AH29" s="254"/>
      <c r="AI29" s="254"/>
      <c r="AJ29" s="254"/>
      <c r="AK29" s="254" t="s">
        <v>54</v>
      </c>
      <c r="AL29" s="254"/>
      <c r="AM29" s="254"/>
      <c r="AO29" s="219">
        <v>1</v>
      </c>
      <c r="AP29" s="254" t="s">
        <v>57</v>
      </c>
      <c r="AQ29" s="254"/>
      <c r="AR29" s="254"/>
      <c r="AS29" s="254"/>
      <c r="AT29" s="254"/>
      <c r="AU29" s="254"/>
      <c r="AV29" s="254"/>
      <c r="AW29" s="254"/>
      <c r="AX29" s="254" t="s">
        <v>54</v>
      </c>
      <c r="AY29" s="254"/>
      <c r="AZ29" s="254"/>
      <c r="BB29" s="219">
        <v>1</v>
      </c>
      <c r="BC29" s="254" t="s">
        <v>57</v>
      </c>
      <c r="BD29" s="254"/>
      <c r="BE29" s="254"/>
      <c r="BF29" s="254"/>
      <c r="BG29" s="254"/>
      <c r="BH29" s="254"/>
      <c r="BI29" s="254"/>
      <c r="BJ29" s="254"/>
      <c r="BK29" s="254" t="s">
        <v>54</v>
      </c>
      <c r="BL29" s="254"/>
      <c r="BM29" s="254"/>
      <c r="BO29" s="219">
        <v>1</v>
      </c>
      <c r="BP29" s="254" t="s">
        <v>57</v>
      </c>
      <c r="BQ29" s="254"/>
      <c r="BR29" s="254"/>
      <c r="BS29" s="254"/>
      <c r="BT29" s="254"/>
      <c r="BU29" s="254"/>
      <c r="BV29" s="254"/>
      <c r="BW29" s="254"/>
      <c r="BX29" s="254" t="s">
        <v>54</v>
      </c>
      <c r="BY29" s="254"/>
      <c r="BZ29" s="254"/>
    </row>
    <row r="30" spans="2:85" ht="16.5" thickTop="1" thickBot="1" x14ac:dyDescent="0.3">
      <c r="B30" s="217" t="s">
        <v>19</v>
      </c>
      <c r="C30" s="187" t="s">
        <v>49</v>
      </c>
      <c r="D30" s="188" t="s">
        <v>32</v>
      </c>
      <c r="E30" s="189" t="s">
        <v>15</v>
      </c>
      <c r="F30" s="190" t="s">
        <v>17</v>
      </c>
      <c r="G30" s="191" t="s">
        <v>33</v>
      </c>
      <c r="H30" s="192" t="s">
        <v>39</v>
      </c>
      <c r="I30" s="193" t="s">
        <v>40</v>
      </c>
      <c r="J30" s="194" t="s">
        <v>41</v>
      </c>
      <c r="K30" s="256" t="s">
        <v>10</v>
      </c>
      <c r="L30" s="257" t="s">
        <v>58</v>
      </c>
      <c r="M30" s="221" t="s">
        <v>59</v>
      </c>
      <c r="O30" s="217" t="s">
        <v>19</v>
      </c>
      <c r="P30" s="187" t="s">
        <v>49</v>
      </c>
      <c r="Q30" s="188" t="s">
        <v>32</v>
      </c>
      <c r="R30" s="189" t="s">
        <v>15</v>
      </c>
      <c r="S30" s="190" t="s">
        <v>17</v>
      </c>
      <c r="T30" s="191" t="s">
        <v>33</v>
      </c>
      <c r="U30" s="192" t="s">
        <v>39</v>
      </c>
      <c r="V30" s="193" t="s">
        <v>40</v>
      </c>
      <c r="W30" s="194" t="s">
        <v>41</v>
      </c>
      <c r="X30" s="256" t="s">
        <v>10</v>
      </c>
      <c r="Y30" s="257" t="s">
        <v>58</v>
      </c>
      <c r="Z30" s="221" t="s">
        <v>59</v>
      </c>
      <c r="AB30" s="217" t="s">
        <v>19</v>
      </c>
      <c r="AC30" s="187" t="s">
        <v>49</v>
      </c>
      <c r="AD30" s="188" t="s">
        <v>32</v>
      </c>
      <c r="AE30" s="189" t="s">
        <v>15</v>
      </c>
      <c r="AF30" s="190" t="s">
        <v>17</v>
      </c>
      <c r="AG30" s="191" t="s">
        <v>33</v>
      </c>
      <c r="AH30" s="192" t="s">
        <v>39</v>
      </c>
      <c r="AI30" s="193" t="s">
        <v>40</v>
      </c>
      <c r="AJ30" s="194" t="s">
        <v>41</v>
      </c>
      <c r="AK30" s="256" t="s">
        <v>10</v>
      </c>
      <c r="AL30" s="257" t="s">
        <v>58</v>
      </c>
      <c r="AM30" s="221" t="s">
        <v>59</v>
      </c>
      <c r="AO30" s="217" t="s">
        <v>19</v>
      </c>
      <c r="AP30" s="187" t="s">
        <v>49</v>
      </c>
      <c r="AQ30" s="188" t="s">
        <v>32</v>
      </c>
      <c r="AR30" s="189" t="s">
        <v>15</v>
      </c>
      <c r="AS30" s="190" t="s">
        <v>17</v>
      </c>
      <c r="AT30" s="191" t="s">
        <v>33</v>
      </c>
      <c r="AU30" s="192" t="s">
        <v>39</v>
      </c>
      <c r="AV30" s="193" t="s">
        <v>40</v>
      </c>
      <c r="AW30" s="194" t="s">
        <v>41</v>
      </c>
      <c r="AX30" s="256" t="s">
        <v>10</v>
      </c>
      <c r="AY30" s="257" t="s">
        <v>58</v>
      </c>
      <c r="AZ30" s="221" t="s">
        <v>59</v>
      </c>
      <c r="BB30" s="217" t="s">
        <v>19</v>
      </c>
      <c r="BC30" s="187" t="s">
        <v>49</v>
      </c>
      <c r="BD30" s="188" t="s">
        <v>32</v>
      </c>
      <c r="BE30" s="189" t="s">
        <v>15</v>
      </c>
      <c r="BF30" s="190" t="s">
        <v>17</v>
      </c>
      <c r="BG30" s="191" t="s">
        <v>33</v>
      </c>
      <c r="BH30" s="192" t="s">
        <v>39</v>
      </c>
      <c r="BI30" s="193" t="s">
        <v>40</v>
      </c>
      <c r="BJ30" s="194" t="s">
        <v>41</v>
      </c>
      <c r="BK30" s="256" t="s">
        <v>10</v>
      </c>
      <c r="BL30" s="257" t="s">
        <v>58</v>
      </c>
      <c r="BM30" s="221" t="s">
        <v>59</v>
      </c>
      <c r="BO30" s="217" t="s">
        <v>19</v>
      </c>
      <c r="BP30" s="187" t="s">
        <v>49</v>
      </c>
      <c r="BQ30" s="188" t="s">
        <v>32</v>
      </c>
      <c r="BR30" s="189" t="s">
        <v>15</v>
      </c>
      <c r="BS30" s="190" t="s">
        <v>17</v>
      </c>
      <c r="BT30" s="191" t="s">
        <v>33</v>
      </c>
      <c r="BU30" s="192" t="s">
        <v>39</v>
      </c>
      <c r="BV30" s="193" t="s">
        <v>40</v>
      </c>
      <c r="BW30" s="194" t="s">
        <v>41</v>
      </c>
      <c r="BX30" s="256" t="s">
        <v>10</v>
      </c>
      <c r="BY30" s="257" t="s">
        <v>58</v>
      </c>
      <c r="BZ30" s="221" t="s">
        <v>59</v>
      </c>
    </row>
    <row r="31" spans="2:85" ht="15.75" thickTop="1" x14ac:dyDescent="0.25">
      <c r="B31" s="216">
        <v>1</v>
      </c>
      <c r="C31" s="187"/>
      <c r="D31" s="188"/>
      <c r="E31" s="189"/>
      <c r="F31" s="190"/>
      <c r="G31" s="191"/>
      <c r="H31" s="192"/>
      <c r="I31" s="193"/>
      <c r="J31" s="194"/>
      <c r="K31" s="195"/>
      <c r="L31" s="258"/>
      <c r="M31" s="259"/>
      <c r="O31" s="216">
        <v>1</v>
      </c>
      <c r="P31" s="187"/>
      <c r="Q31" s="188"/>
      <c r="R31" s="189"/>
      <c r="S31" s="190"/>
      <c r="T31" s="191"/>
      <c r="U31" s="192"/>
      <c r="V31" s="193"/>
      <c r="W31" s="194"/>
      <c r="X31" s="195"/>
      <c r="Y31" s="258"/>
      <c r="Z31" s="259"/>
      <c r="AB31" s="216">
        <v>1</v>
      </c>
      <c r="AC31" s="187"/>
      <c r="AD31" s="188"/>
      <c r="AE31" s="189"/>
      <c r="AF31" s="190"/>
      <c r="AG31" s="191"/>
      <c r="AH31" s="192"/>
      <c r="AI31" s="193"/>
      <c r="AJ31" s="194"/>
      <c r="AK31" s="195"/>
      <c r="AL31" s="258"/>
      <c r="AM31" s="259"/>
      <c r="AO31" s="216">
        <v>1</v>
      </c>
      <c r="AP31" s="187"/>
      <c r="AQ31" s="188"/>
      <c r="AR31" s="189"/>
      <c r="AS31" s="190"/>
      <c r="AT31" s="191"/>
      <c r="AU31" s="192"/>
      <c r="AV31" s="193"/>
      <c r="AW31" s="194"/>
      <c r="AX31" s="195"/>
      <c r="AY31" s="258"/>
      <c r="AZ31" s="259"/>
      <c r="BB31" s="216">
        <v>1</v>
      </c>
      <c r="BC31" s="187"/>
      <c r="BD31" s="188"/>
      <c r="BE31" s="189"/>
      <c r="BF31" s="190"/>
      <c r="BG31" s="191"/>
      <c r="BH31" s="192"/>
      <c r="BI31" s="193"/>
      <c r="BJ31" s="194"/>
      <c r="BK31" s="195"/>
      <c r="BL31" s="258"/>
      <c r="BM31" s="259"/>
      <c r="BO31" s="216">
        <v>1</v>
      </c>
      <c r="BP31" s="187"/>
      <c r="BQ31" s="188"/>
      <c r="BR31" s="189"/>
      <c r="BS31" s="190"/>
      <c r="BT31" s="191"/>
      <c r="BU31" s="192"/>
      <c r="BV31" s="193"/>
      <c r="BW31" s="194"/>
      <c r="BX31" s="195"/>
      <c r="BY31" s="258"/>
      <c r="BZ31" s="259"/>
    </row>
    <row r="32" spans="2:85" x14ac:dyDescent="0.25">
      <c r="B32" s="222">
        <v>2</v>
      </c>
      <c r="C32" s="187"/>
      <c r="D32" s="188"/>
      <c r="E32" s="189"/>
      <c r="F32" s="190"/>
      <c r="G32" s="191"/>
      <c r="H32" s="192"/>
      <c r="I32" s="193"/>
      <c r="J32" s="194"/>
      <c r="K32" s="195"/>
      <c r="L32" s="258"/>
      <c r="M32" s="259"/>
      <c r="O32" s="222">
        <v>2</v>
      </c>
      <c r="P32" s="187"/>
      <c r="Q32" s="188"/>
      <c r="R32" s="189"/>
      <c r="S32" s="190"/>
      <c r="T32" s="191"/>
      <c r="U32" s="192"/>
      <c r="V32" s="193"/>
      <c r="W32" s="194"/>
      <c r="X32" s="195"/>
      <c r="Y32" s="258"/>
      <c r="Z32" s="259"/>
      <c r="AB32" s="222">
        <v>2</v>
      </c>
      <c r="AC32" s="187"/>
      <c r="AD32" s="188"/>
      <c r="AE32" s="189"/>
      <c r="AF32" s="190"/>
      <c r="AG32" s="191"/>
      <c r="AH32" s="192"/>
      <c r="AI32" s="193"/>
      <c r="AJ32" s="194"/>
      <c r="AK32" s="195"/>
      <c r="AL32" s="258"/>
      <c r="AM32" s="259"/>
      <c r="AO32" s="222">
        <v>2</v>
      </c>
      <c r="AP32" s="187"/>
      <c r="AQ32" s="188"/>
      <c r="AR32" s="189"/>
      <c r="AS32" s="190"/>
      <c r="AT32" s="191"/>
      <c r="AU32" s="192"/>
      <c r="AV32" s="193"/>
      <c r="AW32" s="194"/>
      <c r="AX32" s="195"/>
      <c r="AY32" s="258"/>
      <c r="AZ32" s="259"/>
      <c r="BB32" s="222">
        <v>2</v>
      </c>
      <c r="BC32" s="187"/>
      <c r="BD32" s="188"/>
      <c r="BE32" s="189"/>
      <c r="BF32" s="190"/>
      <c r="BG32" s="191"/>
      <c r="BH32" s="192"/>
      <c r="BI32" s="193"/>
      <c r="BJ32" s="194"/>
      <c r="BK32" s="195"/>
      <c r="BL32" s="258"/>
      <c r="BM32" s="259"/>
      <c r="BO32" s="222">
        <v>2</v>
      </c>
      <c r="BP32" s="187"/>
      <c r="BQ32" s="188"/>
      <c r="BR32" s="189"/>
      <c r="BS32" s="190"/>
      <c r="BT32" s="191"/>
      <c r="BU32" s="192"/>
      <c r="BV32" s="193"/>
      <c r="BW32" s="194"/>
      <c r="BX32" s="195"/>
      <c r="BY32" s="258"/>
      <c r="BZ32" s="259"/>
    </row>
    <row r="33" spans="2:78" x14ac:dyDescent="0.25">
      <c r="B33" s="222">
        <v>3</v>
      </c>
      <c r="C33" s="187"/>
      <c r="D33" s="188"/>
      <c r="E33" s="189"/>
      <c r="F33" s="190"/>
      <c r="G33" s="191"/>
      <c r="H33" s="192"/>
      <c r="I33" s="193"/>
      <c r="J33" s="194"/>
      <c r="K33" s="195"/>
      <c r="L33" s="258"/>
      <c r="M33" s="259"/>
      <c r="O33" s="222">
        <v>3</v>
      </c>
      <c r="P33" s="187"/>
      <c r="Q33" s="188"/>
      <c r="R33" s="189"/>
      <c r="S33" s="190"/>
      <c r="T33" s="191"/>
      <c r="U33" s="192"/>
      <c r="V33" s="193"/>
      <c r="W33" s="194"/>
      <c r="X33" s="195"/>
      <c r="Y33" s="258"/>
      <c r="Z33" s="259"/>
      <c r="AB33" s="222">
        <v>3</v>
      </c>
      <c r="AC33" s="187"/>
      <c r="AD33" s="188"/>
      <c r="AE33" s="189"/>
      <c r="AF33" s="190"/>
      <c r="AG33" s="191"/>
      <c r="AH33" s="192"/>
      <c r="AI33" s="193"/>
      <c r="AJ33" s="194"/>
      <c r="AK33" s="195"/>
      <c r="AL33" s="258"/>
      <c r="AM33" s="259"/>
      <c r="AO33" s="222">
        <v>3</v>
      </c>
      <c r="AP33" s="187"/>
      <c r="AQ33" s="188"/>
      <c r="AR33" s="189"/>
      <c r="AS33" s="190"/>
      <c r="AT33" s="191"/>
      <c r="AU33" s="192"/>
      <c r="AV33" s="193"/>
      <c r="AW33" s="194"/>
      <c r="AX33" s="195"/>
      <c r="AY33" s="258"/>
      <c r="AZ33" s="259"/>
      <c r="BB33" s="222">
        <v>3</v>
      </c>
      <c r="BC33" s="187"/>
      <c r="BD33" s="188"/>
      <c r="BE33" s="189"/>
      <c r="BF33" s="190"/>
      <c r="BG33" s="191"/>
      <c r="BH33" s="192"/>
      <c r="BI33" s="193"/>
      <c r="BJ33" s="194"/>
      <c r="BK33" s="195"/>
      <c r="BL33" s="258"/>
      <c r="BM33" s="259"/>
      <c r="BO33" s="222">
        <v>3</v>
      </c>
      <c r="BP33" s="187"/>
      <c r="BQ33" s="188"/>
      <c r="BR33" s="189"/>
      <c r="BS33" s="190"/>
      <c r="BT33" s="191"/>
      <c r="BU33" s="192"/>
      <c r="BV33" s="193"/>
      <c r="BW33" s="194"/>
      <c r="BX33" s="195"/>
      <c r="BY33" s="258"/>
      <c r="BZ33" s="259"/>
    </row>
    <row r="34" spans="2:78" x14ac:dyDescent="0.25">
      <c r="B34" s="222">
        <v>4</v>
      </c>
      <c r="C34" s="187"/>
      <c r="D34" s="188"/>
      <c r="E34" s="189"/>
      <c r="F34" s="190"/>
      <c r="G34" s="191"/>
      <c r="H34" s="192"/>
      <c r="I34" s="193"/>
      <c r="J34" s="194"/>
      <c r="K34" s="195"/>
      <c r="L34" s="258"/>
      <c r="M34" s="259"/>
      <c r="O34" s="222">
        <v>4</v>
      </c>
      <c r="P34" s="187"/>
      <c r="Q34" s="188"/>
      <c r="R34" s="189"/>
      <c r="S34" s="190"/>
      <c r="T34" s="191"/>
      <c r="U34" s="192"/>
      <c r="V34" s="193"/>
      <c r="W34" s="194"/>
      <c r="X34" s="195"/>
      <c r="Y34" s="258"/>
      <c r="Z34" s="259"/>
      <c r="AB34" s="222">
        <v>4</v>
      </c>
      <c r="AC34" s="187"/>
      <c r="AD34" s="188"/>
      <c r="AE34" s="189"/>
      <c r="AF34" s="190"/>
      <c r="AG34" s="191"/>
      <c r="AH34" s="192"/>
      <c r="AI34" s="193"/>
      <c r="AJ34" s="194"/>
      <c r="AK34" s="195"/>
      <c r="AL34" s="258"/>
      <c r="AM34" s="259"/>
      <c r="AO34" s="222">
        <v>4</v>
      </c>
      <c r="AP34" s="187"/>
      <c r="AQ34" s="188"/>
      <c r="AR34" s="189"/>
      <c r="AS34" s="190"/>
      <c r="AT34" s="191"/>
      <c r="AU34" s="192"/>
      <c r="AV34" s="193"/>
      <c r="AW34" s="194"/>
      <c r="AX34" s="195"/>
      <c r="AY34" s="258"/>
      <c r="AZ34" s="259"/>
      <c r="BB34" s="222">
        <v>4</v>
      </c>
      <c r="BC34" s="187"/>
      <c r="BD34" s="188"/>
      <c r="BE34" s="189"/>
      <c r="BF34" s="190"/>
      <c r="BG34" s="191"/>
      <c r="BH34" s="192"/>
      <c r="BI34" s="193"/>
      <c r="BJ34" s="194"/>
      <c r="BK34" s="195"/>
      <c r="BL34" s="258"/>
      <c r="BM34" s="259"/>
      <c r="BO34" s="222">
        <v>4</v>
      </c>
      <c r="BP34" s="187"/>
      <c r="BQ34" s="188"/>
      <c r="BR34" s="189"/>
      <c r="BS34" s="190"/>
      <c r="BT34" s="191"/>
      <c r="BU34" s="192"/>
      <c r="BV34" s="193"/>
      <c r="BW34" s="194"/>
      <c r="BX34" s="195"/>
      <c r="BY34" s="258"/>
      <c r="BZ34" s="259"/>
    </row>
    <row r="35" spans="2:78" x14ac:dyDescent="0.25">
      <c r="B35" s="222">
        <v>5</v>
      </c>
      <c r="C35" s="187"/>
      <c r="D35" s="188"/>
      <c r="E35" s="189"/>
      <c r="F35" s="190"/>
      <c r="G35" s="191"/>
      <c r="H35" s="192"/>
      <c r="I35" s="193"/>
      <c r="J35" s="194"/>
      <c r="K35" s="195"/>
      <c r="L35" s="258"/>
      <c r="M35" s="259"/>
      <c r="O35" s="222">
        <v>5</v>
      </c>
      <c r="P35" s="187"/>
      <c r="Q35" s="188"/>
      <c r="R35" s="189"/>
      <c r="S35" s="190"/>
      <c r="T35" s="191"/>
      <c r="U35" s="192"/>
      <c r="V35" s="193"/>
      <c r="W35" s="194"/>
      <c r="X35" s="195"/>
      <c r="Y35" s="258"/>
      <c r="Z35" s="259"/>
      <c r="AB35" s="222">
        <v>5</v>
      </c>
      <c r="AC35" s="187"/>
      <c r="AD35" s="188"/>
      <c r="AE35" s="189"/>
      <c r="AF35" s="190"/>
      <c r="AG35" s="191"/>
      <c r="AH35" s="192"/>
      <c r="AI35" s="193"/>
      <c r="AJ35" s="194"/>
      <c r="AK35" s="195"/>
      <c r="AL35" s="258"/>
      <c r="AM35" s="259"/>
      <c r="AO35" s="222">
        <v>5</v>
      </c>
      <c r="AP35" s="187"/>
      <c r="AQ35" s="188"/>
      <c r="AR35" s="189"/>
      <c r="AS35" s="190"/>
      <c r="AT35" s="191"/>
      <c r="AU35" s="192"/>
      <c r="AV35" s="193"/>
      <c r="AW35" s="194"/>
      <c r="AX35" s="195"/>
      <c r="AY35" s="258"/>
      <c r="AZ35" s="259"/>
      <c r="BB35" s="222">
        <v>5</v>
      </c>
      <c r="BC35" s="187"/>
      <c r="BD35" s="188"/>
      <c r="BE35" s="189"/>
      <c r="BF35" s="190"/>
      <c r="BG35" s="191"/>
      <c r="BH35" s="192"/>
      <c r="BI35" s="193"/>
      <c r="BJ35" s="194"/>
      <c r="BK35" s="195"/>
      <c r="BL35" s="258"/>
      <c r="BM35" s="259"/>
      <c r="BO35" s="222">
        <v>5</v>
      </c>
      <c r="BP35" s="187"/>
      <c r="BQ35" s="188"/>
      <c r="BR35" s="189"/>
      <c r="BS35" s="190"/>
      <c r="BT35" s="191"/>
      <c r="BU35" s="192"/>
      <c r="BV35" s="193"/>
      <c r="BW35" s="194"/>
      <c r="BX35" s="195"/>
      <c r="BY35" s="258"/>
      <c r="BZ35" s="259"/>
    </row>
    <row r="36" spans="2:78" x14ac:dyDescent="0.25">
      <c r="B36" s="222">
        <v>6</v>
      </c>
      <c r="C36" s="187"/>
      <c r="D36" s="188"/>
      <c r="E36" s="189"/>
      <c r="F36" s="190"/>
      <c r="G36" s="191"/>
      <c r="H36" s="192"/>
      <c r="I36" s="193"/>
      <c r="J36" s="194"/>
      <c r="K36" s="195"/>
      <c r="L36" s="258"/>
      <c r="M36" s="259"/>
      <c r="O36" s="222">
        <v>6</v>
      </c>
      <c r="P36" s="187"/>
      <c r="Q36" s="188"/>
      <c r="R36" s="189"/>
      <c r="S36" s="190"/>
      <c r="T36" s="191"/>
      <c r="U36" s="192"/>
      <c r="V36" s="193"/>
      <c r="W36" s="194"/>
      <c r="X36" s="195"/>
      <c r="Y36" s="258"/>
      <c r="Z36" s="259"/>
      <c r="AB36" s="222">
        <v>6</v>
      </c>
      <c r="AC36" s="187"/>
      <c r="AD36" s="188"/>
      <c r="AE36" s="189"/>
      <c r="AF36" s="190"/>
      <c r="AG36" s="191"/>
      <c r="AH36" s="192"/>
      <c r="AI36" s="193"/>
      <c r="AJ36" s="194"/>
      <c r="AK36" s="195"/>
      <c r="AL36" s="258"/>
      <c r="AM36" s="259"/>
      <c r="AO36" s="222">
        <v>6</v>
      </c>
      <c r="AP36" s="187"/>
      <c r="AQ36" s="188"/>
      <c r="AR36" s="189"/>
      <c r="AS36" s="190"/>
      <c r="AT36" s="191"/>
      <c r="AU36" s="192"/>
      <c r="AV36" s="193"/>
      <c r="AW36" s="194"/>
      <c r="AX36" s="195"/>
      <c r="AY36" s="258"/>
      <c r="AZ36" s="259"/>
      <c r="BB36" s="222">
        <v>6</v>
      </c>
      <c r="BC36" s="187"/>
      <c r="BD36" s="188"/>
      <c r="BE36" s="189"/>
      <c r="BF36" s="190"/>
      <c r="BG36" s="191"/>
      <c r="BH36" s="192"/>
      <c r="BI36" s="193"/>
      <c r="BJ36" s="194"/>
      <c r="BK36" s="195"/>
      <c r="BL36" s="258"/>
      <c r="BM36" s="259"/>
      <c r="BO36" s="222">
        <v>6</v>
      </c>
      <c r="BP36" s="187"/>
      <c r="BQ36" s="188"/>
      <c r="BR36" s="189"/>
      <c r="BS36" s="190"/>
      <c r="BT36" s="191"/>
      <c r="BU36" s="192"/>
      <c r="BV36" s="193"/>
      <c r="BW36" s="194"/>
      <c r="BX36" s="195"/>
      <c r="BY36" s="258"/>
      <c r="BZ36" s="259"/>
    </row>
    <row r="37" spans="2:78" x14ac:dyDescent="0.25">
      <c r="B37" s="222">
        <v>7</v>
      </c>
      <c r="C37" s="187"/>
      <c r="D37" s="188"/>
      <c r="E37" s="189"/>
      <c r="F37" s="190"/>
      <c r="G37" s="191"/>
      <c r="H37" s="192"/>
      <c r="I37" s="193"/>
      <c r="J37" s="194"/>
      <c r="K37" s="195"/>
      <c r="L37" s="258"/>
      <c r="M37" s="259"/>
      <c r="O37" s="222">
        <v>7</v>
      </c>
      <c r="P37" s="187"/>
      <c r="Q37" s="188"/>
      <c r="R37" s="189"/>
      <c r="S37" s="190"/>
      <c r="T37" s="191"/>
      <c r="U37" s="192"/>
      <c r="V37" s="193"/>
      <c r="W37" s="194"/>
      <c r="X37" s="195"/>
      <c r="Y37" s="258"/>
      <c r="Z37" s="259"/>
      <c r="AB37" s="222">
        <v>7</v>
      </c>
      <c r="AC37" s="187">
        <v>5</v>
      </c>
      <c r="AD37" s="188"/>
      <c r="AE37" s="189"/>
      <c r="AF37" s="190"/>
      <c r="AG37" s="191"/>
      <c r="AH37" s="192"/>
      <c r="AI37" s="193"/>
      <c r="AJ37" s="194"/>
      <c r="AK37" s="195"/>
      <c r="AL37" s="258"/>
      <c r="AM37" s="259"/>
      <c r="AO37" s="222">
        <v>7</v>
      </c>
      <c r="AP37" s="187"/>
      <c r="AQ37" s="188"/>
      <c r="AR37" s="189"/>
      <c r="AS37" s="190"/>
      <c r="AT37" s="191"/>
      <c r="AU37" s="192"/>
      <c r="AV37" s="193"/>
      <c r="AW37" s="194"/>
      <c r="AX37" s="195"/>
      <c r="AY37" s="258"/>
      <c r="AZ37" s="259"/>
      <c r="BB37" s="222">
        <v>7</v>
      </c>
      <c r="BC37" s="187"/>
      <c r="BD37" s="188"/>
      <c r="BE37" s="189"/>
      <c r="BF37" s="190"/>
      <c r="BG37" s="191"/>
      <c r="BH37" s="192"/>
      <c r="BI37" s="193"/>
      <c r="BJ37" s="194"/>
      <c r="BK37" s="195"/>
      <c r="BL37" s="258"/>
      <c r="BM37" s="259"/>
      <c r="BO37" s="222">
        <v>7</v>
      </c>
      <c r="BP37" s="187"/>
      <c r="BQ37" s="188"/>
      <c r="BR37" s="189"/>
      <c r="BS37" s="190"/>
      <c r="BT37" s="191"/>
      <c r="BU37" s="192"/>
      <c r="BV37" s="193"/>
      <c r="BW37" s="194"/>
      <c r="BX37" s="195"/>
      <c r="BY37" s="258"/>
      <c r="BZ37" s="259"/>
    </row>
    <row r="38" spans="2:78" x14ac:dyDescent="0.25">
      <c r="B38" s="222">
        <v>8</v>
      </c>
      <c r="C38" s="187"/>
      <c r="D38" s="188"/>
      <c r="E38" s="189"/>
      <c r="F38" s="190"/>
      <c r="G38" s="191"/>
      <c r="H38" s="192"/>
      <c r="I38" s="193"/>
      <c r="J38" s="194"/>
      <c r="K38" s="195"/>
      <c r="L38" s="258"/>
      <c r="M38" s="259"/>
      <c r="O38" s="222">
        <v>8</v>
      </c>
      <c r="P38" s="187"/>
      <c r="Q38" s="188"/>
      <c r="R38" s="189"/>
      <c r="S38" s="190"/>
      <c r="T38" s="191"/>
      <c r="U38" s="192"/>
      <c r="V38" s="193"/>
      <c r="W38" s="194"/>
      <c r="X38" s="195"/>
      <c r="Y38" s="258"/>
      <c r="Z38" s="259"/>
      <c r="AB38" s="222">
        <v>8</v>
      </c>
      <c r="AC38" s="187"/>
      <c r="AD38" s="188"/>
      <c r="AE38" s="189"/>
      <c r="AF38" s="190"/>
      <c r="AG38" s="191"/>
      <c r="AH38" s="192"/>
      <c r="AI38" s="193"/>
      <c r="AJ38" s="194"/>
      <c r="AK38" s="195"/>
      <c r="AL38" s="258"/>
      <c r="AM38" s="259"/>
      <c r="AO38" s="222">
        <v>8</v>
      </c>
      <c r="AP38" s="187"/>
      <c r="AQ38" s="188"/>
      <c r="AR38" s="189"/>
      <c r="AS38" s="190"/>
      <c r="AT38" s="191"/>
      <c r="AU38" s="192"/>
      <c r="AV38" s="193"/>
      <c r="AW38" s="194"/>
      <c r="AX38" s="195"/>
      <c r="AY38" s="258"/>
      <c r="AZ38" s="259"/>
      <c r="BB38" s="222">
        <v>8</v>
      </c>
      <c r="BC38" s="187"/>
      <c r="BD38" s="188"/>
      <c r="BE38" s="189"/>
      <c r="BF38" s="190"/>
      <c r="BG38" s="191"/>
      <c r="BH38" s="192"/>
      <c r="BI38" s="193"/>
      <c r="BJ38" s="194"/>
      <c r="BK38" s="195"/>
      <c r="BL38" s="258"/>
      <c r="BM38" s="259"/>
      <c r="BO38" s="222">
        <v>8</v>
      </c>
      <c r="BP38" s="187"/>
      <c r="BQ38" s="188"/>
      <c r="BR38" s="189"/>
      <c r="BS38" s="190"/>
      <c r="BT38" s="191"/>
      <c r="BU38" s="192"/>
      <c r="BV38" s="193"/>
      <c r="BW38" s="194"/>
      <c r="BX38" s="195"/>
      <c r="BY38" s="258"/>
      <c r="BZ38" s="259"/>
    </row>
    <row r="39" spans="2:78" x14ac:dyDescent="0.25">
      <c r="B39" s="222">
        <v>9</v>
      </c>
      <c r="C39" s="187"/>
      <c r="D39" s="188"/>
      <c r="E39" s="189"/>
      <c r="F39" s="190"/>
      <c r="G39" s="191"/>
      <c r="H39" s="192"/>
      <c r="I39" s="193"/>
      <c r="J39" s="194"/>
      <c r="K39" s="195"/>
      <c r="L39" s="258"/>
      <c r="M39" s="259"/>
      <c r="O39" s="222">
        <v>9</v>
      </c>
      <c r="P39" s="187"/>
      <c r="Q39" s="188"/>
      <c r="R39" s="189"/>
      <c r="S39" s="190"/>
      <c r="T39" s="191"/>
      <c r="U39" s="192"/>
      <c r="V39" s="193"/>
      <c r="W39" s="194"/>
      <c r="X39" s="195"/>
      <c r="Y39" s="258"/>
      <c r="Z39" s="259"/>
      <c r="AB39" s="222">
        <v>9</v>
      </c>
      <c r="AC39" s="187"/>
      <c r="AD39" s="188"/>
      <c r="AE39" s="189"/>
      <c r="AF39" s="190"/>
      <c r="AG39" s="191"/>
      <c r="AH39" s="192"/>
      <c r="AI39" s="193"/>
      <c r="AJ39" s="194"/>
      <c r="AK39" s="195"/>
      <c r="AL39" s="258"/>
      <c r="AM39" s="259"/>
      <c r="AO39" s="222">
        <v>9</v>
      </c>
      <c r="AP39" s="187"/>
      <c r="AQ39" s="188"/>
      <c r="AR39" s="189"/>
      <c r="AS39" s="190"/>
      <c r="AT39" s="191"/>
      <c r="AU39" s="192"/>
      <c r="AV39" s="193"/>
      <c r="AW39" s="194"/>
      <c r="AX39" s="195"/>
      <c r="AY39" s="258"/>
      <c r="AZ39" s="259"/>
      <c r="BB39" s="222">
        <v>9</v>
      </c>
      <c r="BC39" s="187"/>
      <c r="BD39" s="188"/>
      <c r="BE39" s="189"/>
      <c r="BF39" s="190"/>
      <c r="BG39" s="191"/>
      <c r="BH39" s="192"/>
      <c r="BI39" s="193"/>
      <c r="BJ39" s="194"/>
      <c r="BK39" s="195"/>
      <c r="BL39" s="258"/>
      <c r="BM39" s="259"/>
      <c r="BO39" s="222">
        <v>9</v>
      </c>
      <c r="BP39" s="187"/>
      <c r="BQ39" s="188"/>
      <c r="BR39" s="189"/>
      <c r="BS39" s="190"/>
      <c r="BT39" s="191"/>
      <c r="BU39" s="192"/>
      <c r="BV39" s="193"/>
      <c r="BW39" s="194"/>
      <c r="BX39" s="195"/>
      <c r="BY39" s="258"/>
      <c r="BZ39" s="259"/>
    </row>
    <row r="40" spans="2:78" x14ac:dyDescent="0.25">
      <c r="B40" s="222">
        <v>10</v>
      </c>
      <c r="C40" s="187"/>
      <c r="D40" s="188"/>
      <c r="E40" s="189"/>
      <c r="F40" s="190"/>
      <c r="G40" s="191"/>
      <c r="H40" s="192"/>
      <c r="I40" s="193"/>
      <c r="J40" s="194"/>
      <c r="K40" s="195"/>
      <c r="L40" s="258"/>
      <c r="M40" s="259"/>
      <c r="O40" s="222">
        <v>10</v>
      </c>
      <c r="P40" s="187"/>
      <c r="Q40" s="188"/>
      <c r="R40" s="189"/>
      <c r="S40" s="190"/>
      <c r="T40" s="191"/>
      <c r="U40" s="192"/>
      <c r="V40" s="193"/>
      <c r="W40" s="194"/>
      <c r="X40" s="195"/>
      <c r="Y40" s="258"/>
      <c r="Z40" s="259"/>
      <c r="AB40" s="222">
        <v>10</v>
      </c>
      <c r="AC40" s="187"/>
      <c r="AD40" s="188"/>
      <c r="AE40" s="189"/>
      <c r="AF40" s="190"/>
      <c r="AG40" s="191"/>
      <c r="AH40" s="192"/>
      <c r="AI40" s="193"/>
      <c r="AJ40" s="194"/>
      <c r="AK40" s="195"/>
      <c r="AL40" s="258"/>
      <c r="AM40" s="259"/>
      <c r="AO40" s="222">
        <v>10</v>
      </c>
      <c r="AP40" s="187"/>
      <c r="AQ40" s="188"/>
      <c r="AR40" s="189"/>
      <c r="AS40" s="190"/>
      <c r="AT40" s="191"/>
      <c r="AU40" s="192"/>
      <c r="AV40" s="193"/>
      <c r="AW40" s="194"/>
      <c r="AX40" s="195"/>
      <c r="AY40" s="258"/>
      <c r="AZ40" s="259"/>
      <c r="BB40" s="222">
        <v>10</v>
      </c>
      <c r="BC40" s="187"/>
      <c r="BD40" s="188"/>
      <c r="BE40" s="189"/>
      <c r="BF40" s="190"/>
      <c r="BG40" s="191"/>
      <c r="BH40" s="192"/>
      <c r="BI40" s="193"/>
      <c r="BJ40" s="194"/>
      <c r="BK40" s="195"/>
      <c r="BL40" s="258"/>
      <c r="BM40" s="259"/>
      <c r="BO40" s="222">
        <v>10</v>
      </c>
      <c r="BP40" s="187"/>
      <c r="BQ40" s="188"/>
      <c r="BR40" s="189"/>
      <c r="BS40" s="190"/>
      <c r="BT40" s="191"/>
      <c r="BU40" s="192"/>
      <c r="BV40" s="193"/>
      <c r="BW40" s="194"/>
      <c r="BX40" s="195"/>
      <c r="BY40" s="258"/>
      <c r="BZ40" s="259"/>
    </row>
    <row r="41" spans="2:78" x14ac:dyDescent="0.25">
      <c r="B41" s="222">
        <v>11</v>
      </c>
      <c r="C41" s="187"/>
      <c r="D41" s="188"/>
      <c r="E41" s="189"/>
      <c r="F41" s="190"/>
      <c r="G41" s="191"/>
      <c r="H41" s="192"/>
      <c r="I41" s="193"/>
      <c r="J41" s="194"/>
      <c r="K41" s="195"/>
      <c r="L41" s="258"/>
      <c r="M41" s="259"/>
      <c r="O41" s="222">
        <v>11</v>
      </c>
      <c r="P41" s="187"/>
      <c r="Q41" s="188"/>
      <c r="R41" s="189"/>
      <c r="S41" s="190"/>
      <c r="T41" s="191"/>
      <c r="U41" s="192"/>
      <c r="V41" s="193"/>
      <c r="W41" s="194"/>
      <c r="X41" s="195"/>
      <c r="Y41" s="258"/>
      <c r="Z41" s="259"/>
      <c r="AB41" s="222">
        <v>11</v>
      </c>
      <c r="AC41" s="187"/>
      <c r="AD41" s="188"/>
      <c r="AE41" s="189"/>
      <c r="AF41" s="190"/>
      <c r="AG41" s="191"/>
      <c r="AH41" s="192"/>
      <c r="AI41" s="193"/>
      <c r="AJ41" s="194"/>
      <c r="AK41" s="195"/>
      <c r="AL41" s="258"/>
      <c r="AM41" s="259"/>
      <c r="AO41" s="222">
        <v>11</v>
      </c>
      <c r="AP41" s="187"/>
      <c r="AQ41" s="188"/>
      <c r="AR41" s="189"/>
      <c r="AS41" s="190"/>
      <c r="AT41" s="191"/>
      <c r="AU41" s="192"/>
      <c r="AV41" s="193"/>
      <c r="AW41" s="194"/>
      <c r="AX41" s="195"/>
      <c r="AY41" s="258"/>
      <c r="AZ41" s="259"/>
      <c r="BB41" s="222">
        <v>11</v>
      </c>
      <c r="BC41" s="187"/>
      <c r="BD41" s="188"/>
      <c r="BE41" s="189"/>
      <c r="BF41" s="190"/>
      <c r="BG41" s="191"/>
      <c r="BH41" s="192"/>
      <c r="BI41" s="193"/>
      <c r="BJ41" s="194"/>
      <c r="BK41" s="195"/>
      <c r="BL41" s="258"/>
      <c r="BM41" s="259"/>
      <c r="BO41" s="222">
        <v>11</v>
      </c>
      <c r="BP41" s="187"/>
      <c r="BQ41" s="188"/>
      <c r="BR41" s="189"/>
      <c r="BS41" s="190"/>
      <c r="BT41" s="191"/>
      <c r="BU41" s="192"/>
      <c r="BV41" s="193"/>
      <c r="BW41" s="194"/>
      <c r="BX41" s="195"/>
      <c r="BY41" s="258"/>
      <c r="BZ41" s="259"/>
    </row>
    <row r="42" spans="2:78" x14ac:dyDescent="0.25">
      <c r="B42" s="197">
        <v>12</v>
      </c>
      <c r="C42" s="187"/>
      <c r="D42" s="188"/>
      <c r="E42" s="189"/>
      <c r="F42" s="190"/>
      <c r="G42" s="191"/>
      <c r="H42" s="192"/>
      <c r="I42" s="193"/>
      <c r="J42" s="194"/>
      <c r="K42" s="195"/>
      <c r="L42" s="258"/>
      <c r="M42" s="259"/>
      <c r="O42" s="197">
        <v>12</v>
      </c>
      <c r="P42" s="187"/>
      <c r="Q42" s="188"/>
      <c r="R42" s="189"/>
      <c r="S42" s="190"/>
      <c r="T42" s="191"/>
      <c r="U42" s="192"/>
      <c r="V42" s="193"/>
      <c r="W42" s="194"/>
      <c r="X42" s="195"/>
      <c r="Y42" s="258"/>
      <c r="Z42" s="259"/>
      <c r="AB42" s="197">
        <v>12</v>
      </c>
      <c r="AC42" s="187"/>
      <c r="AD42" s="188"/>
      <c r="AE42" s="189"/>
      <c r="AF42" s="190"/>
      <c r="AG42" s="191"/>
      <c r="AH42" s="192"/>
      <c r="AI42" s="193"/>
      <c r="AJ42" s="194"/>
      <c r="AK42" s="195"/>
      <c r="AL42" s="258"/>
      <c r="AM42" s="259"/>
      <c r="AO42" s="197">
        <v>12</v>
      </c>
      <c r="AP42" s="187"/>
      <c r="AQ42" s="188"/>
      <c r="AR42" s="189"/>
      <c r="AS42" s="190"/>
      <c r="AT42" s="191"/>
      <c r="AU42" s="192"/>
      <c r="AV42" s="193"/>
      <c r="AW42" s="194"/>
      <c r="AX42" s="195"/>
      <c r="AY42" s="258"/>
      <c r="AZ42" s="259"/>
      <c r="BB42" s="197">
        <v>12</v>
      </c>
      <c r="BC42" s="187"/>
      <c r="BD42" s="188"/>
      <c r="BE42" s="189"/>
      <c r="BF42" s="190"/>
      <c r="BG42" s="191"/>
      <c r="BH42" s="192"/>
      <c r="BI42" s="193"/>
      <c r="BJ42" s="194"/>
      <c r="BK42" s="195"/>
      <c r="BL42" s="258"/>
      <c r="BM42" s="259"/>
      <c r="BO42" s="197">
        <v>12</v>
      </c>
      <c r="BP42" s="187"/>
      <c r="BQ42" s="188"/>
      <c r="BR42" s="189"/>
      <c r="BS42" s="190"/>
      <c r="BT42" s="191"/>
      <c r="BU42" s="192"/>
      <c r="BV42" s="193"/>
      <c r="BW42" s="194"/>
      <c r="BX42" s="195"/>
      <c r="BY42" s="258"/>
      <c r="BZ42" s="259"/>
    </row>
    <row r="44" spans="2:78" ht="15.75" thickBot="1" x14ac:dyDescent="0.3">
      <c r="B44" s="219">
        <v>2</v>
      </c>
      <c r="C44" s="254" t="s">
        <v>57</v>
      </c>
      <c r="D44" s="254"/>
      <c r="E44" s="254"/>
      <c r="F44" s="254"/>
      <c r="G44" s="254"/>
      <c r="H44" s="254"/>
      <c r="I44" s="254"/>
      <c r="J44" s="254"/>
      <c r="K44" s="254" t="s">
        <v>54</v>
      </c>
      <c r="L44" s="254"/>
      <c r="M44" s="254"/>
      <c r="O44" s="219">
        <v>2</v>
      </c>
      <c r="P44" s="254" t="s">
        <v>57</v>
      </c>
      <c r="Q44" s="254"/>
      <c r="R44" s="254"/>
      <c r="S44" s="254"/>
      <c r="T44" s="254"/>
      <c r="U44" s="254"/>
      <c r="V44" s="254"/>
      <c r="W44" s="254"/>
      <c r="X44" s="254" t="s">
        <v>54</v>
      </c>
      <c r="Y44" s="254"/>
      <c r="Z44" s="254"/>
      <c r="AB44" s="219">
        <v>2</v>
      </c>
      <c r="AC44" s="254" t="s">
        <v>57</v>
      </c>
      <c r="AD44" s="254"/>
      <c r="AE44" s="254"/>
      <c r="AF44" s="254"/>
      <c r="AG44" s="254"/>
      <c r="AH44" s="254"/>
      <c r="AI44" s="254"/>
      <c r="AJ44" s="254"/>
      <c r="AK44" s="254" t="s">
        <v>54</v>
      </c>
      <c r="AL44" s="254"/>
      <c r="AM44" s="254"/>
      <c r="AO44" s="219">
        <v>2</v>
      </c>
      <c r="AP44" s="254" t="s">
        <v>57</v>
      </c>
      <c r="AQ44" s="254"/>
      <c r="AR44" s="254"/>
      <c r="AS44" s="254"/>
      <c r="AT44" s="254"/>
      <c r="AU44" s="254"/>
      <c r="AV44" s="254"/>
      <c r="AW44" s="254"/>
      <c r="AX44" s="254" t="s">
        <v>54</v>
      </c>
      <c r="AY44" s="254"/>
      <c r="AZ44" s="254"/>
      <c r="BB44" s="219">
        <v>2</v>
      </c>
      <c r="BC44" s="254" t="s">
        <v>57</v>
      </c>
      <c r="BD44" s="254"/>
      <c r="BE44" s="254"/>
      <c r="BF44" s="254"/>
      <c r="BG44" s="254"/>
      <c r="BH44" s="254"/>
      <c r="BI44" s="254"/>
      <c r="BJ44" s="254"/>
      <c r="BK44" s="254" t="s">
        <v>54</v>
      </c>
      <c r="BL44" s="254"/>
      <c r="BM44" s="254"/>
      <c r="BO44" s="219">
        <v>2</v>
      </c>
      <c r="BP44" s="254" t="s">
        <v>57</v>
      </c>
      <c r="BQ44" s="254"/>
      <c r="BR44" s="254"/>
      <c r="BS44" s="254"/>
      <c r="BT44" s="254"/>
      <c r="BU44" s="254"/>
      <c r="BV44" s="254"/>
      <c r="BW44" s="254"/>
      <c r="BX44" s="254" t="s">
        <v>54</v>
      </c>
      <c r="BY44" s="254"/>
      <c r="BZ44" s="254"/>
    </row>
    <row r="45" spans="2:78" ht="16.5" thickTop="1" thickBot="1" x14ac:dyDescent="0.3">
      <c r="B45" s="217" t="s">
        <v>19</v>
      </c>
      <c r="C45" s="187" t="s">
        <v>49</v>
      </c>
      <c r="D45" s="188" t="s">
        <v>32</v>
      </c>
      <c r="E45" s="189" t="s">
        <v>15</v>
      </c>
      <c r="F45" s="190" t="s">
        <v>17</v>
      </c>
      <c r="G45" s="191" t="s">
        <v>33</v>
      </c>
      <c r="H45" s="192" t="s">
        <v>39</v>
      </c>
      <c r="I45" s="193" t="s">
        <v>40</v>
      </c>
      <c r="J45" s="194" t="s">
        <v>41</v>
      </c>
      <c r="K45" s="256" t="s">
        <v>10</v>
      </c>
      <c r="L45" s="257" t="s">
        <v>58</v>
      </c>
      <c r="M45" s="221" t="s">
        <v>59</v>
      </c>
      <c r="O45" s="217" t="s">
        <v>19</v>
      </c>
      <c r="P45" s="187" t="s">
        <v>49</v>
      </c>
      <c r="Q45" s="188" t="s">
        <v>32</v>
      </c>
      <c r="R45" s="189" t="s">
        <v>15</v>
      </c>
      <c r="S45" s="190" t="s">
        <v>17</v>
      </c>
      <c r="T45" s="191" t="s">
        <v>33</v>
      </c>
      <c r="U45" s="192" t="s">
        <v>39</v>
      </c>
      <c r="V45" s="193" t="s">
        <v>40</v>
      </c>
      <c r="W45" s="194" t="s">
        <v>41</v>
      </c>
      <c r="X45" s="256" t="s">
        <v>10</v>
      </c>
      <c r="Y45" s="257" t="s">
        <v>58</v>
      </c>
      <c r="Z45" s="221" t="s">
        <v>59</v>
      </c>
      <c r="AB45" s="217" t="s">
        <v>19</v>
      </c>
      <c r="AC45" s="187" t="s">
        <v>49</v>
      </c>
      <c r="AD45" s="188" t="s">
        <v>32</v>
      </c>
      <c r="AE45" s="189" t="s">
        <v>15</v>
      </c>
      <c r="AF45" s="190" t="s">
        <v>17</v>
      </c>
      <c r="AG45" s="191" t="s">
        <v>33</v>
      </c>
      <c r="AH45" s="192" t="s">
        <v>39</v>
      </c>
      <c r="AI45" s="193" t="s">
        <v>40</v>
      </c>
      <c r="AJ45" s="194" t="s">
        <v>41</v>
      </c>
      <c r="AK45" s="256" t="s">
        <v>10</v>
      </c>
      <c r="AL45" s="257" t="s">
        <v>58</v>
      </c>
      <c r="AM45" s="221" t="s">
        <v>59</v>
      </c>
      <c r="AO45" s="217" t="s">
        <v>19</v>
      </c>
      <c r="AP45" s="187" t="s">
        <v>49</v>
      </c>
      <c r="AQ45" s="188" t="s">
        <v>32</v>
      </c>
      <c r="AR45" s="189" t="s">
        <v>15</v>
      </c>
      <c r="AS45" s="190" t="s">
        <v>17</v>
      </c>
      <c r="AT45" s="191" t="s">
        <v>33</v>
      </c>
      <c r="AU45" s="192" t="s">
        <v>39</v>
      </c>
      <c r="AV45" s="193" t="s">
        <v>40</v>
      </c>
      <c r="AW45" s="194" t="s">
        <v>41</v>
      </c>
      <c r="AX45" s="256" t="s">
        <v>10</v>
      </c>
      <c r="AY45" s="257" t="s">
        <v>58</v>
      </c>
      <c r="AZ45" s="221" t="s">
        <v>59</v>
      </c>
      <c r="BB45" s="217" t="s">
        <v>19</v>
      </c>
      <c r="BC45" s="187" t="s">
        <v>49</v>
      </c>
      <c r="BD45" s="188" t="s">
        <v>32</v>
      </c>
      <c r="BE45" s="189" t="s">
        <v>15</v>
      </c>
      <c r="BF45" s="190" t="s">
        <v>17</v>
      </c>
      <c r="BG45" s="191" t="s">
        <v>33</v>
      </c>
      <c r="BH45" s="192" t="s">
        <v>39</v>
      </c>
      <c r="BI45" s="193" t="s">
        <v>40</v>
      </c>
      <c r="BJ45" s="194" t="s">
        <v>41</v>
      </c>
      <c r="BK45" s="256" t="s">
        <v>10</v>
      </c>
      <c r="BL45" s="257" t="s">
        <v>58</v>
      </c>
      <c r="BM45" s="221" t="s">
        <v>59</v>
      </c>
      <c r="BO45" s="217" t="s">
        <v>19</v>
      </c>
      <c r="BP45" s="187" t="s">
        <v>49</v>
      </c>
      <c r="BQ45" s="188" t="s">
        <v>32</v>
      </c>
      <c r="BR45" s="189" t="s">
        <v>15</v>
      </c>
      <c r="BS45" s="190" t="s">
        <v>17</v>
      </c>
      <c r="BT45" s="191" t="s">
        <v>33</v>
      </c>
      <c r="BU45" s="192" t="s">
        <v>39</v>
      </c>
      <c r="BV45" s="193" t="s">
        <v>40</v>
      </c>
      <c r="BW45" s="194" t="s">
        <v>41</v>
      </c>
      <c r="BX45" s="256" t="s">
        <v>10</v>
      </c>
      <c r="BY45" s="257" t="s">
        <v>58</v>
      </c>
      <c r="BZ45" s="221" t="s">
        <v>59</v>
      </c>
    </row>
    <row r="46" spans="2:78" ht="15.75" thickTop="1" x14ac:dyDescent="0.25">
      <c r="B46" s="196">
        <v>1</v>
      </c>
      <c r="C46" s="187"/>
      <c r="D46" s="188"/>
      <c r="E46" s="189"/>
      <c r="F46" s="190"/>
      <c r="G46" s="191"/>
      <c r="H46" s="192"/>
      <c r="I46" s="193"/>
      <c r="J46" s="194"/>
      <c r="K46" s="195"/>
      <c r="L46" s="258"/>
      <c r="M46" s="259"/>
      <c r="O46" s="196">
        <v>1</v>
      </c>
      <c r="P46" s="187"/>
      <c r="Q46" s="188"/>
      <c r="R46" s="189"/>
      <c r="S46" s="190"/>
      <c r="T46" s="191"/>
      <c r="U46" s="192"/>
      <c r="V46" s="193"/>
      <c r="W46" s="194"/>
      <c r="X46" s="195"/>
      <c r="Y46" s="258"/>
      <c r="Z46" s="259"/>
      <c r="AB46" s="196">
        <v>1</v>
      </c>
      <c r="AC46" s="187"/>
      <c r="AD46" s="188"/>
      <c r="AE46" s="189"/>
      <c r="AF46" s="190"/>
      <c r="AG46" s="191"/>
      <c r="AH46" s="192"/>
      <c r="AI46" s="193"/>
      <c r="AJ46" s="194"/>
      <c r="AK46" s="195"/>
      <c r="AL46" s="258"/>
      <c r="AM46" s="259"/>
      <c r="AO46" s="196">
        <v>1</v>
      </c>
      <c r="AP46" s="187"/>
      <c r="AQ46" s="188"/>
      <c r="AR46" s="189"/>
      <c r="AS46" s="190"/>
      <c r="AT46" s="191"/>
      <c r="AU46" s="192"/>
      <c r="AV46" s="193"/>
      <c r="AW46" s="194"/>
      <c r="AX46" s="195"/>
      <c r="AY46" s="258"/>
      <c r="AZ46" s="259"/>
      <c r="BB46" s="196">
        <v>1</v>
      </c>
      <c r="BC46" s="187"/>
      <c r="BD46" s="188"/>
      <c r="BE46" s="189"/>
      <c r="BF46" s="190"/>
      <c r="BG46" s="191"/>
      <c r="BH46" s="192"/>
      <c r="BI46" s="193"/>
      <c r="BJ46" s="194"/>
      <c r="BK46" s="195"/>
      <c r="BL46" s="258"/>
      <c r="BM46" s="259"/>
      <c r="BO46" s="196">
        <v>1</v>
      </c>
      <c r="BP46" s="187"/>
      <c r="BQ46" s="188"/>
      <c r="BR46" s="189"/>
      <c r="BS46" s="190"/>
      <c r="BT46" s="191"/>
      <c r="BU46" s="192"/>
      <c r="BV46" s="193"/>
      <c r="BW46" s="194"/>
      <c r="BX46" s="195"/>
      <c r="BY46" s="258"/>
      <c r="BZ46" s="259"/>
    </row>
    <row r="47" spans="2:78" x14ac:dyDescent="0.25">
      <c r="B47" s="185">
        <v>2</v>
      </c>
      <c r="C47" s="187"/>
      <c r="D47" s="188"/>
      <c r="E47" s="189"/>
      <c r="F47" s="190"/>
      <c r="G47" s="191"/>
      <c r="H47" s="192"/>
      <c r="I47" s="193"/>
      <c r="J47" s="194"/>
      <c r="K47" s="195"/>
      <c r="L47" s="258"/>
      <c r="M47" s="259"/>
      <c r="O47" s="222">
        <v>2</v>
      </c>
      <c r="P47" s="187"/>
      <c r="Q47" s="188"/>
      <c r="R47" s="189"/>
      <c r="S47" s="190"/>
      <c r="T47" s="191"/>
      <c r="U47" s="192"/>
      <c r="V47" s="193"/>
      <c r="W47" s="194"/>
      <c r="X47" s="195"/>
      <c r="Y47" s="258"/>
      <c r="Z47" s="259"/>
      <c r="AB47" s="222">
        <v>2</v>
      </c>
      <c r="AC47" s="187"/>
      <c r="AD47" s="188"/>
      <c r="AE47" s="189"/>
      <c r="AF47" s="190"/>
      <c r="AG47" s="191"/>
      <c r="AH47" s="192"/>
      <c r="AI47" s="193"/>
      <c r="AJ47" s="194"/>
      <c r="AK47" s="195"/>
      <c r="AL47" s="258"/>
      <c r="AM47" s="259"/>
      <c r="AO47" s="222">
        <v>2</v>
      </c>
      <c r="AP47" s="187"/>
      <c r="AQ47" s="188"/>
      <c r="AR47" s="189"/>
      <c r="AS47" s="190"/>
      <c r="AT47" s="191"/>
      <c r="AU47" s="192"/>
      <c r="AV47" s="193"/>
      <c r="AW47" s="194"/>
      <c r="AX47" s="195"/>
      <c r="AY47" s="258"/>
      <c r="AZ47" s="259"/>
      <c r="BB47" s="222">
        <v>2</v>
      </c>
      <c r="BC47" s="187"/>
      <c r="BD47" s="188"/>
      <c r="BE47" s="189"/>
      <c r="BF47" s="190"/>
      <c r="BG47" s="191"/>
      <c r="BH47" s="192"/>
      <c r="BI47" s="193"/>
      <c r="BJ47" s="194"/>
      <c r="BK47" s="195"/>
      <c r="BL47" s="258"/>
      <c r="BM47" s="259"/>
      <c r="BO47" s="222">
        <v>2</v>
      </c>
      <c r="BP47" s="187"/>
      <c r="BQ47" s="188"/>
      <c r="BR47" s="189"/>
      <c r="BS47" s="190"/>
      <c r="BT47" s="191"/>
      <c r="BU47" s="192"/>
      <c r="BV47" s="193"/>
      <c r="BW47" s="194"/>
      <c r="BX47" s="195"/>
      <c r="BY47" s="258"/>
      <c r="BZ47" s="259"/>
    </row>
    <row r="48" spans="2:78" x14ac:dyDescent="0.25">
      <c r="B48" s="185">
        <v>3</v>
      </c>
      <c r="C48" s="187"/>
      <c r="D48" s="188"/>
      <c r="E48" s="189"/>
      <c r="F48" s="190"/>
      <c r="G48" s="191"/>
      <c r="H48" s="192"/>
      <c r="I48" s="193"/>
      <c r="J48" s="194"/>
      <c r="K48" s="195"/>
      <c r="L48" s="258"/>
      <c r="M48" s="259"/>
      <c r="O48" s="222">
        <v>3</v>
      </c>
      <c r="P48" s="187"/>
      <c r="Q48" s="188"/>
      <c r="R48" s="189"/>
      <c r="S48" s="190"/>
      <c r="T48" s="191"/>
      <c r="U48" s="192"/>
      <c r="V48" s="193"/>
      <c r="W48" s="194"/>
      <c r="X48" s="195"/>
      <c r="Y48" s="258"/>
      <c r="Z48" s="259"/>
      <c r="AB48" s="222">
        <v>3</v>
      </c>
      <c r="AC48" s="187"/>
      <c r="AD48" s="188"/>
      <c r="AE48" s="189"/>
      <c r="AF48" s="190"/>
      <c r="AG48" s="191"/>
      <c r="AH48" s="192"/>
      <c r="AI48" s="193"/>
      <c r="AJ48" s="194"/>
      <c r="AK48" s="195"/>
      <c r="AL48" s="258"/>
      <c r="AM48" s="259"/>
      <c r="AO48" s="222">
        <v>3</v>
      </c>
      <c r="AP48" s="187"/>
      <c r="AQ48" s="188"/>
      <c r="AR48" s="189"/>
      <c r="AS48" s="190"/>
      <c r="AT48" s="191"/>
      <c r="AU48" s="192"/>
      <c r="AV48" s="193"/>
      <c r="AW48" s="194"/>
      <c r="AX48" s="195"/>
      <c r="AY48" s="258"/>
      <c r="AZ48" s="259"/>
      <c r="BB48" s="222">
        <v>3</v>
      </c>
      <c r="BC48" s="187"/>
      <c r="BD48" s="188"/>
      <c r="BE48" s="189"/>
      <c r="BF48" s="190"/>
      <c r="BG48" s="191"/>
      <c r="BH48" s="192"/>
      <c r="BI48" s="193"/>
      <c r="BJ48" s="194"/>
      <c r="BK48" s="195"/>
      <c r="BL48" s="258"/>
      <c r="BM48" s="259"/>
      <c r="BO48" s="222">
        <v>3</v>
      </c>
      <c r="BP48" s="187"/>
      <c r="BQ48" s="188"/>
      <c r="BR48" s="189"/>
      <c r="BS48" s="190"/>
      <c r="BT48" s="191"/>
      <c r="BU48" s="192"/>
      <c r="BV48" s="193"/>
      <c r="BW48" s="194"/>
      <c r="BX48" s="195"/>
      <c r="BY48" s="258"/>
      <c r="BZ48" s="259"/>
    </row>
    <row r="49" spans="2:78" x14ac:dyDescent="0.25">
      <c r="B49" s="185">
        <v>4</v>
      </c>
      <c r="C49" s="187"/>
      <c r="D49" s="188"/>
      <c r="E49" s="189"/>
      <c r="F49" s="190"/>
      <c r="G49" s="191"/>
      <c r="H49" s="192"/>
      <c r="I49" s="193"/>
      <c r="J49" s="194"/>
      <c r="K49" s="195"/>
      <c r="L49" s="258"/>
      <c r="M49" s="259"/>
      <c r="O49" s="222">
        <v>4</v>
      </c>
      <c r="P49" s="187"/>
      <c r="Q49" s="188"/>
      <c r="R49" s="189"/>
      <c r="S49" s="190"/>
      <c r="T49" s="191"/>
      <c r="U49" s="192"/>
      <c r="V49" s="193"/>
      <c r="W49" s="194"/>
      <c r="X49" s="195"/>
      <c r="Y49" s="258"/>
      <c r="Z49" s="259"/>
      <c r="AB49" s="222">
        <v>4</v>
      </c>
      <c r="AC49" s="187"/>
      <c r="AD49" s="188"/>
      <c r="AE49" s="189"/>
      <c r="AF49" s="190"/>
      <c r="AG49" s="191"/>
      <c r="AH49" s="192"/>
      <c r="AI49" s="193"/>
      <c r="AJ49" s="194"/>
      <c r="AK49" s="195"/>
      <c r="AL49" s="258"/>
      <c r="AM49" s="259"/>
      <c r="AO49" s="222">
        <v>4</v>
      </c>
      <c r="AP49" s="187"/>
      <c r="AQ49" s="188"/>
      <c r="AR49" s="189"/>
      <c r="AS49" s="190"/>
      <c r="AT49" s="191"/>
      <c r="AU49" s="192"/>
      <c r="AV49" s="193"/>
      <c r="AW49" s="194"/>
      <c r="AX49" s="195"/>
      <c r="AY49" s="258"/>
      <c r="AZ49" s="259"/>
      <c r="BB49" s="222">
        <v>4</v>
      </c>
      <c r="BC49" s="187"/>
      <c r="BD49" s="188"/>
      <c r="BE49" s="189"/>
      <c r="BF49" s="190"/>
      <c r="BG49" s="191"/>
      <c r="BH49" s="192"/>
      <c r="BI49" s="193"/>
      <c r="BJ49" s="194"/>
      <c r="BK49" s="195"/>
      <c r="BL49" s="258"/>
      <c r="BM49" s="259"/>
      <c r="BO49" s="222">
        <v>4</v>
      </c>
      <c r="BP49" s="187"/>
      <c r="BQ49" s="188"/>
      <c r="BR49" s="189"/>
      <c r="BS49" s="190"/>
      <c r="BT49" s="191"/>
      <c r="BU49" s="192"/>
      <c r="BV49" s="193"/>
      <c r="BW49" s="194"/>
      <c r="BX49" s="195"/>
      <c r="BY49" s="258"/>
      <c r="BZ49" s="259"/>
    </row>
    <row r="50" spans="2:78" x14ac:dyDescent="0.25">
      <c r="B50" s="185">
        <v>5</v>
      </c>
      <c r="C50" s="187"/>
      <c r="D50" s="188"/>
      <c r="E50" s="189"/>
      <c r="F50" s="190"/>
      <c r="G50" s="191"/>
      <c r="H50" s="192"/>
      <c r="I50" s="193"/>
      <c r="J50" s="194"/>
      <c r="K50" s="195"/>
      <c r="L50" s="258"/>
      <c r="M50" s="259"/>
      <c r="O50" s="222">
        <v>5</v>
      </c>
      <c r="P50" s="187"/>
      <c r="Q50" s="188"/>
      <c r="R50" s="189"/>
      <c r="S50" s="190"/>
      <c r="T50" s="191"/>
      <c r="U50" s="192"/>
      <c r="V50" s="193"/>
      <c r="W50" s="194"/>
      <c r="X50" s="195"/>
      <c r="Y50" s="258"/>
      <c r="Z50" s="259"/>
      <c r="AB50" s="222">
        <v>5</v>
      </c>
      <c r="AC50" s="187"/>
      <c r="AD50" s="188"/>
      <c r="AE50" s="189"/>
      <c r="AF50" s="190"/>
      <c r="AG50" s="191"/>
      <c r="AH50" s="192"/>
      <c r="AI50" s="193"/>
      <c r="AJ50" s="194"/>
      <c r="AK50" s="195"/>
      <c r="AL50" s="258"/>
      <c r="AM50" s="259"/>
      <c r="AO50" s="222">
        <v>5</v>
      </c>
      <c r="AP50" s="187">
        <v>50</v>
      </c>
      <c r="AQ50" s="188">
        <v>20</v>
      </c>
      <c r="AR50" s="189">
        <v>60</v>
      </c>
      <c r="AS50" s="190">
        <v>10</v>
      </c>
      <c r="AT50" s="191">
        <v>30</v>
      </c>
      <c r="AU50" s="192">
        <v>20</v>
      </c>
      <c r="AV50" s="193">
        <v>100</v>
      </c>
      <c r="AW50" s="194">
        <v>40</v>
      </c>
      <c r="AX50" s="195">
        <v>10</v>
      </c>
      <c r="AY50" s="258"/>
      <c r="AZ50" s="259" t="s">
        <v>60</v>
      </c>
      <c r="BB50" s="222">
        <v>5</v>
      </c>
      <c r="BC50" s="187"/>
      <c r="BD50" s="188"/>
      <c r="BE50" s="189"/>
      <c r="BF50" s="190"/>
      <c r="BG50" s="191"/>
      <c r="BH50" s="192"/>
      <c r="BI50" s="193"/>
      <c r="BJ50" s="194"/>
      <c r="BK50" s="195"/>
      <c r="BL50" s="258"/>
      <c r="BM50" s="259"/>
      <c r="BO50" s="222">
        <v>5</v>
      </c>
      <c r="BP50" s="187"/>
      <c r="BQ50" s="188"/>
      <c r="BR50" s="189"/>
      <c r="BS50" s="190"/>
      <c r="BT50" s="191"/>
      <c r="BU50" s="192"/>
      <c r="BV50" s="193"/>
      <c r="BW50" s="194"/>
      <c r="BX50" s="195"/>
      <c r="BY50" s="258"/>
      <c r="BZ50" s="259"/>
    </row>
    <row r="51" spans="2:78" x14ac:dyDescent="0.25">
      <c r="B51" s="185">
        <v>6</v>
      </c>
      <c r="C51" s="187"/>
      <c r="D51" s="188"/>
      <c r="E51" s="189"/>
      <c r="F51" s="190"/>
      <c r="G51" s="191"/>
      <c r="H51" s="192"/>
      <c r="I51" s="193"/>
      <c r="J51" s="194"/>
      <c r="K51" s="195"/>
      <c r="L51" s="258"/>
      <c r="M51" s="259"/>
      <c r="O51" s="222">
        <v>6</v>
      </c>
      <c r="P51" s="187"/>
      <c r="Q51" s="188"/>
      <c r="R51" s="189"/>
      <c r="S51" s="190"/>
      <c r="T51" s="191"/>
      <c r="U51" s="192"/>
      <c r="V51" s="193"/>
      <c r="W51" s="194"/>
      <c r="X51" s="195"/>
      <c r="Y51" s="258"/>
      <c r="Z51" s="259"/>
      <c r="AB51" s="222">
        <v>6</v>
      </c>
      <c r="AC51" s="187"/>
      <c r="AD51" s="188"/>
      <c r="AE51" s="189"/>
      <c r="AF51" s="190"/>
      <c r="AG51" s="191"/>
      <c r="AH51" s="192"/>
      <c r="AI51" s="193"/>
      <c r="AJ51" s="194"/>
      <c r="AK51" s="195"/>
      <c r="AL51" s="258"/>
      <c r="AM51" s="259"/>
      <c r="AO51" s="222">
        <v>6</v>
      </c>
      <c r="AP51" s="187"/>
      <c r="AQ51" s="188"/>
      <c r="AR51" s="189"/>
      <c r="AS51" s="190"/>
      <c r="AT51" s="191"/>
      <c r="AU51" s="192"/>
      <c r="AV51" s="193"/>
      <c r="AW51" s="194"/>
      <c r="AX51" s="195"/>
      <c r="AY51" s="258"/>
      <c r="AZ51" s="259"/>
      <c r="BB51" s="222">
        <v>6</v>
      </c>
      <c r="BC51" s="187"/>
      <c r="BD51" s="188"/>
      <c r="BE51" s="189"/>
      <c r="BF51" s="190"/>
      <c r="BG51" s="191"/>
      <c r="BH51" s="192"/>
      <c r="BI51" s="193"/>
      <c r="BJ51" s="194"/>
      <c r="BK51" s="195"/>
      <c r="BL51" s="258"/>
      <c r="BM51" s="259"/>
      <c r="BO51" s="222">
        <v>6</v>
      </c>
      <c r="BP51" s="187"/>
      <c r="BQ51" s="188"/>
      <c r="BR51" s="189"/>
      <c r="BS51" s="190"/>
      <c r="BT51" s="191"/>
      <c r="BU51" s="192"/>
      <c r="BV51" s="193"/>
      <c r="BW51" s="194"/>
      <c r="BX51" s="195"/>
      <c r="BY51" s="258"/>
      <c r="BZ51" s="259"/>
    </row>
    <row r="52" spans="2:78" x14ac:dyDescent="0.25">
      <c r="B52" s="185">
        <v>7</v>
      </c>
      <c r="C52" s="187"/>
      <c r="D52" s="188"/>
      <c r="E52" s="189"/>
      <c r="F52" s="190"/>
      <c r="G52" s="191"/>
      <c r="H52" s="192"/>
      <c r="I52" s="193"/>
      <c r="J52" s="194"/>
      <c r="K52" s="195"/>
      <c r="L52" s="258"/>
      <c r="M52" s="259"/>
      <c r="O52" s="222">
        <v>7</v>
      </c>
      <c r="P52" s="187"/>
      <c r="Q52" s="188"/>
      <c r="R52" s="189"/>
      <c r="S52" s="190"/>
      <c r="T52" s="191"/>
      <c r="U52" s="192"/>
      <c r="V52" s="193"/>
      <c r="W52" s="194"/>
      <c r="X52" s="195"/>
      <c r="Y52" s="258"/>
      <c r="Z52" s="259"/>
      <c r="AB52" s="222">
        <v>7</v>
      </c>
      <c r="AC52" s="187"/>
      <c r="AD52" s="188"/>
      <c r="AE52" s="189"/>
      <c r="AF52" s="190"/>
      <c r="AG52" s="191"/>
      <c r="AH52" s="192"/>
      <c r="AI52" s="193"/>
      <c r="AJ52" s="194"/>
      <c r="AK52" s="195"/>
      <c r="AL52" s="258"/>
      <c r="AM52" s="259"/>
      <c r="AO52" s="222">
        <v>7</v>
      </c>
      <c r="AP52" s="187"/>
      <c r="AQ52" s="188"/>
      <c r="AR52" s="189"/>
      <c r="AS52" s="190"/>
      <c r="AT52" s="191"/>
      <c r="AU52" s="192"/>
      <c r="AV52" s="193"/>
      <c r="AW52" s="194"/>
      <c r="AX52" s="195"/>
      <c r="AY52" s="258"/>
      <c r="AZ52" s="259"/>
      <c r="BB52" s="222">
        <v>7</v>
      </c>
      <c r="BC52" s="187"/>
      <c r="BD52" s="188"/>
      <c r="BE52" s="189"/>
      <c r="BF52" s="190"/>
      <c r="BG52" s="191"/>
      <c r="BH52" s="192"/>
      <c r="BI52" s="193"/>
      <c r="BJ52" s="194"/>
      <c r="BK52" s="195"/>
      <c r="BL52" s="258"/>
      <c r="BM52" s="259"/>
      <c r="BO52" s="222">
        <v>7</v>
      </c>
      <c r="BP52" s="187"/>
      <c r="BQ52" s="188"/>
      <c r="BR52" s="189"/>
      <c r="BS52" s="190"/>
      <c r="BT52" s="191"/>
      <c r="BU52" s="192"/>
      <c r="BV52" s="193"/>
      <c r="BW52" s="194"/>
      <c r="BX52" s="195"/>
      <c r="BY52" s="258"/>
      <c r="BZ52" s="259"/>
    </row>
    <row r="53" spans="2:78" x14ac:dyDescent="0.25">
      <c r="B53" s="185">
        <v>8</v>
      </c>
      <c r="C53" s="187"/>
      <c r="D53" s="188"/>
      <c r="E53" s="189"/>
      <c r="F53" s="190"/>
      <c r="G53" s="191"/>
      <c r="H53" s="192"/>
      <c r="I53" s="193"/>
      <c r="J53" s="194"/>
      <c r="K53" s="195"/>
      <c r="L53" s="258"/>
      <c r="M53" s="259"/>
      <c r="O53" s="222">
        <v>8</v>
      </c>
      <c r="P53" s="187"/>
      <c r="Q53" s="188"/>
      <c r="R53" s="189"/>
      <c r="S53" s="190"/>
      <c r="T53" s="191"/>
      <c r="U53" s="192"/>
      <c r="V53" s="193"/>
      <c r="W53" s="194"/>
      <c r="X53" s="195"/>
      <c r="Y53" s="258"/>
      <c r="Z53" s="259"/>
      <c r="AB53" s="222">
        <v>8</v>
      </c>
      <c r="AC53" s="187"/>
      <c r="AD53" s="188"/>
      <c r="AE53" s="189"/>
      <c r="AF53" s="190"/>
      <c r="AG53" s="191"/>
      <c r="AH53" s="192"/>
      <c r="AI53" s="193"/>
      <c r="AJ53" s="194"/>
      <c r="AK53" s="195"/>
      <c r="AL53" s="258"/>
      <c r="AM53" s="259"/>
      <c r="AO53" s="222">
        <v>8</v>
      </c>
      <c r="AP53" s="187"/>
      <c r="AQ53" s="188"/>
      <c r="AR53" s="189"/>
      <c r="AS53" s="190"/>
      <c r="AT53" s="191"/>
      <c r="AU53" s="192"/>
      <c r="AV53" s="193"/>
      <c r="AW53" s="194"/>
      <c r="AX53" s="195"/>
      <c r="AY53" s="258"/>
      <c r="AZ53" s="259"/>
      <c r="BB53" s="222">
        <v>8</v>
      </c>
      <c r="BC53" s="187"/>
      <c r="BD53" s="188"/>
      <c r="BE53" s="189"/>
      <c r="BF53" s="190"/>
      <c r="BG53" s="191"/>
      <c r="BH53" s="192"/>
      <c r="BI53" s="193"/>
      <c r="BJ53" s="194"/>
      <c r="BK53" s="195"/>
      <c r="BL53" s="258"/>
      <c r="BM53" s="259"/>
      <c r="BO53" s="222">
        <v>8</v>
      </c>
      <c r="BP53" s="187"/>
      <c r="BQ53" s="188"/>
      <c r="BR53" s="189"/>
      <c r="BS53" s="190"/>
      <c r="BT53" s="191"/>
      <c r="BU53" s="192"/>
      <c r="BV53" s="193"/>
      <c r="BW53" s="194"/>
      <c r="BX53" s="195"/>
      <c r="BY53" s="258"/>
      <c r="BZ53" s="259"/>
    </row>
    <row r="54" spans="2:78" x14ac:dyDescent="0.25">
      <c r="B54" s="185">
        <v>9</v>
      </c>
      <c r="C54" s="187"/>
      <c r="D54" s="188"/>
      <c r="E54" s="189"/>
      <c r="F54" s="190"/>
      <c r="G54" s="191"/>
      <c r="H54" s="192"/>
      <c r="I54" s="193"/>
      <c r="J54" s="194"/>
      <c r="K54" s="195"/>
      <c r="L54" s="258"/>
      <c r="M54" s="259"/>
      <c r="O54" s="222">
        <v>9</v>
      </c>
      <c r="P54" s="187"/>
      <c r="Q54" s="188"/>
      <c r="R54" s="189"/>
      <c r="S54" s="190"/>
      <c r="T54" s="191"/>
      <c r="U54" s="192"/>
      <c r="V54" s="193"/>
      <c r="W54" s="194"/>
      <c r="X54" s="195"/>
      <c r="Y54" s="258"/>
      <c r="Z54" s="259"/>
      <c r="AB54" s="222">
        <v>9</v>
      </c>
      <c r="AC54" s="187"/>
      <c r="AD54" s="188"/>
      <c r="AE54" s="189"/>
      <c r="AF54" s="190"/>
      <c r="AG54" s="191"/>
      <c r="AH54" s="192"/>
      <c r="AI54" s="193"/>
      <c r="AJ54" s="194"/>
      <c r="AK54" s="195"/>
      <c r="AL54" s="258"/>
      <c r="AM54" s="259"/>
      <c r="AO54" s="222">
        <v>9</v>
      </c>
      <c r="AP54" s="187"/>
      <c r="AQ54" s="188"/>
      <c r="AR54" s="189"/>
      <c r="AS54" s="190"/>
      <c r="AT54" s="191"/>
      <c r="AU54" s="192"/>
      <c r="AV54" s="193"/>
      <c r="AW54" s="194"/>
      <c r="AX54" s="195"/>
      <c r="AY54" s="258"/>
      <c r="AZ54" s="259"/>
      <c r="BB54" s="222">
        <v>9</v>
      </c>
      <c r="BC54" s="187"/>
      <c r="BD54" s="188"/>
      <c r="BE54" s="189"/>
      <c r="BF54" s="190"/>
      <c r="BG54" s="191"/>
      <c r="BH54" s="192"/>
      <c r="BI54" s="193"/>
      <c r="BJ54" s="194"/>
      <c r="BK54" s="195"/>
      <c r="BL54" s="258"/>
      <c r="BM54" s="259"/>
      <c r="BO54" s="222">
        <v>9</v>
      </c>
      <c r="BP54" s="187"/>
      <c r="BQ54" s="188"/>
      <c r="BR54" s="189"/>
      <c r="BS54" s="190"/>
      <c r="BT54" s="191"/>
      <c r="BU54" s="192"/>
      <c r="BV54" s="193"/>
      <c r="BW54" s="194"/>
      <c r="BX54" s="195"/>
      <c r="BY54" s="258"/>
      <c r="BZ54" s="259"/>
    </row>
    <row r="55" spans="2:78" x14ac:dyDescent="0.25">
      <c r="B55" s="185">
        <v>10</v>
      </c>
      <c r="C55" s="187"/>
      <c r="D55" s="188"/>
      <c r="E55" s="189"/>
      <c r="F55" s="190"/>
      <c r="G55" s="191"/>
      <c r="H55" s="192"/>
      <c r="I55" s="193"/>
      <c r="J55" s="194"/>
      <c r="K55" s="195"/>
      <c r="L55" s="258"/>
      <c r="M55" s="259"/>
      <c r="O55" s="222">
        <v>10</v>
      </c>
      <c r="P55" s="187"/>
      <c r="Q55" s="188"/>
      <c r="R55" s="189"/>
      <c r="S55" s="190"/>
      <c r="T55" s="191"/>
      <c r="U55" s="192"/>
      <c r="V55" s="193"/>
      <c r="W55" s="194"/>
      <c r="X55" s="195"/>
      <c r="Y55" s="258"/>
      <c r="Z55" s="259"/>
      <c r="AB55" s="222">
        <v>10</v>
      </c>
      <c r="AC55" s="187"/>
      <c r="AD55" s="188"/>
      <c r="AE55" s="189"/>
      <c r="AF55" s="190"/>
      <c r="AG55" s="191"/>
      <c r="AH55" s="192"/>
      <c r="AI55" s="193"/>
      <c r="AJ55" s="194"/>
      <c r="AK55" s="195"/>
      <c r="AL55" s="258"/>
      <c r="AM55" s="259"/>
      <c r="AO55" s="222">
        <v>10</v>
      </c>
      <c r="AP55" s="187"/>
      <c r="AQ55" s="188"/>
      <c r="AR55" s="189"/>
      <c r="AS55" s="190"/>
      <c r="AT55" s="191"/>
      <c r="AU55" s="192"/>
      <c r="AV55" s="193"/>
      <c r="AW55" s="194"/>
      <c r="AX55" s="195"/>
      <c r="AY55" s="258"/>
      <c r="AZ55" s="259"/>
      <c r="BB55" s="222">
        <v>10</v>
      </c>
      <c r="BC55" s="187"/>
      <c r="BD55" s="188"/>
      <c r="BE55" s="189"/>
      <c r="BF55" s="190"/>
      <c r="BG55" s="191"/>
      <c r="BH55" s="192"/>
      <c r="BI55" s="193"/>
      <c r="BJ55" s="194"/>
      <c r="BK55" s="195"/>
      <c r="BL55" s="258"/>
      <c r="BM55" s="259"/>
      <c r="BO55" s="222">
        <v>10</v>
      </c>
      <c r="BP55" s="187"/>
      <c r="BQ55" s="188"/>
      <c r="BR55" s="189"/>
      <c r="BS55" s="190"/>
      <c r="BT55" s="191"/>
      <c r="BU55" s="192"/>
      <c r="BV55" s="193"/>
      <c r="BW55" s="194"/>
      <c r="BX55" s="195"/>
      <c r="BY55" s="258"/>
      <c r="BZ55" s="259"/>
    </row>
    <row r="56" spans="2:78" x14ac:dyDescent="0.25">
      <c r="B56" s="185">
        <v>11</v>
      </c>
      <c r="C56" s="187"/>
      <c r="D56" s="188"/>
      <c r="E56" s="189"/>
      <c r="F56" s="190"/>
      <c r="G56" s="191"/>
      <c r="H56" s="192"/>
      <c r="I56" s="193"/>
      <c r="J56" s="194"/>
      <c r="K56" s="195"/>
      <c r="L56" s="258"/>
      <c r="M56" s="259"/>
      <c r="O56" s="222">
        <v>11</v>
      </c>
      <c r="P56" s="187"/>
      <c r="Q56" s="188"/>
      <c r="R56" s="189"/>
      <c r="S56" s="190"/>
      <c r="T56" s="191"/>
      <c r="U56" s="192"/>
      <c r="V56" s="193"/>
      <c r="W56" s="194"/>
      <c r="X56" s="195"/>
      <c r="Y56" s="258"/>
      <c r="Z56" s="259"/>
      <c r="AB56" s="222">
        <v>11</v>
      </c>
      <c r="AC56" s="187"/>
      <c r="AD56" s="188"/>
      <c r="AE56" s="189"/>
      <c r="AF56" s="190"/>
      <c r="AG56" s="191"/>
      <c r="AH56" s="192"/>
      <c r="AI56" s="193"/>
      <c r="AJ56" s="194"/>
      <c r="AK56" s="195"/>
      <c r="AL56" s="258"/>
      <c r="AM56" s="259"/>
      <c r="AO56" s="222">
        <v>11</v>
      </c>
      <c r="AP56" s="187"/>
      <c r="AQ56" s="188"/>
      <c r="AR56" s="189"/>
      <c r="AS56" s="190"/>
      <c r="AT56" s="191"/>
      <c r="AU56" s="192"/>
      <c r="AV56" s="193"/>
      <c r="AW56" s="194"/>
      <c r="AX56" s="195"/>
      <c r="AY56" s="258"/>
      <c r="AZ56" s="259"/>
      <c r="BB56" s="222">
        <v>11</v>
      </c>
      <c r="BC56" s="187"/>
      <c r="BD56" s="188"/>
      <c r="BE56" s="189"/>
      <c r="BF56" s="190"/>
      <c r="BG56" s="191"/>
      <c r="BH56" s="192"/>
      <c r="BI56" s="193"/>
      <c r="BJ56" s="194"/>
      <c r="BK56" s="195"/>
      <c r="BL56" s="258"/>
      <c r="BM56" s="259"/>
      <c r="BO56" s="222">
        <v>11</v>
      </c>
      <c r="BP56" s="187"/>
      <c r="BQ56" s="188"/>
      <c r="BR56" s="189"/>
      <c r="BS56" s="190"/>
      <c r="BT56" s="191"/>
      <c r="BU56" s="192"/>
      <c r="BV56" s="193"/>
      <c r="BW56" s="194"/>
      <c r="BX56" s="195"/>
      <c r="BY56" s="258"/>
      <c r="BZ56" s="259"/>
    </row>
    <row r="57" spans="2:78" x14ac:dyDescent="0.25">
      <c r="B57" s="197">
        <v>12</v>
      </c>
      <c r="C57" s="187"/>
      <c r="D57" s="188"/>
      <c r="E57" s="189"/>
      <c r="F57" s="190"/>
      <c r="G57" s="191"/>
      <c r="H57" s="192"/>
      <c r="I57" s="193"/>
      <c r="J57" s="194"/>
      <c r="K57" s="195"/>
      <c r="L57" s="258"/>
      <c r="M57" s="259"/>
      <c r="O57" s="197">
        <v>12</v>
      </c>
      <c r="P57" s="187"/>
      <c r="Q57" s="188"/>
      <c r="R57" s="189"/>
      <c r="S57" s="190"/>
      <c r="T57" s="191"/>
      <c r="U57" s="192"/>
      <c r="V57" s="193"/>
      <c r="W57" s="194"/>
      <c r="X57" s="195"/>
      <c r="Y57" s="258"/>
      <c r="Z57" s="259"/>
      <c r="AB57" s="197">
        <v>12</v>
      </c>
      <c r="AC57" s="187"/>
      <c r="AD57" s="188"/>
      <c r="AE57" s="189"/>
      <c r="AF57" s="190"/>
      <c r="AG57" s="191"/>
      <c r="AH57" s="192"/>
      <c r="AI57" s="193"/>
      <c r="AJ57" s="194"/>
      <c r="AK57" s="195"/>
      <c r="AL57" s="258"/>
      <c r="AM57" s="259"/>
      <c r="AO57" s="197">
        <v>12</v>
      </c>
      <c r="AP57" s="187"/>
      <c r="AQ57" s="188"/>
      <c r="AR57" s="189"/>
      <c r="AS57" s="190"/>
      <c r="AT57" s="191"/>
      <c r="AU57" s="192"/>
      <c r="AV57" s="193"/>
      <c r="AW57" s="194"/>
      <c r="AX57" s="195"/>
      <c r="AY57" s="258"/>
      <c r="AZ57" s="259"/>
      <c r="BB57" s="197">
        <v>12</v>
      </c>
      <c r="BC57" s="187"/>
      <c r="BD57" s="188"/>
      <c r="BE57" s="189"/>
      <c r="BF57" s="190"/>
      <c r="BG57" s="191"/>
      <c r="BH57" s="192"/>
      <c r="BI57" s="193"/>
      <c r="BJ57" s="194"/>
      <c r="BK57" s="195"/>
      <c r="BL57" s="258"/>
      <c r="BM57" s="259"/>
      <c r="BO57" s="197">
        <v>12</v>
      </c>
      <c r="BP57" s="187"/>
      <c r="BQ57" s="188"/>
      <c r="BR57" s="189"/>
      <c r="BS57" s="190"/>
      <c r="BT57" s="191"/>
      <c r="BU57" s="192"/>
      <c r="BV57" s="193"/>
      <c r="BW57" s="194"/>
      <c r="BX57" s="195"/>
      <c r="BY57" s="258"/>
      <c r="BZ57" s="259"/>
    </row>
    <row r="59" spans="2:78" ht="15.75" thickBot="1" x14ac:dyDescent="0.3">
      <c r="B59" s="219">
        <v>3</v>
      </c>
      <c r="C59" s="254" t="s">
        <v>57</v>
      </c>
      <c r="D59" s="254"/>
      <c r="E59" s="254"/>
      <c r="F59" s="254"/>
      <c r="G59" s="254"/>
      <c r="H59" s="254"/>
      <c r="I59" s="254"/>
      <c r="J59" s="254"/>
      <c r="K59" s="254" t="s">
        <v>54</v>
      </c>
      <c r="L59" s="254"/>
      <c r="M59" s="254"/>
      <c r="O59" s="219">
        <v>3</v>
      </c>
      <c r="P59" s="254" t="s">
        <v>57</v>
      </c>
      <c r="Q59" s="254"/>
      <c r="R59" s="254"/>
      <c r="S59" s="254"/>
      <c r="T59" s="254"/>
      <c r="U59" s="254"/>
      <c r="V59" s="254"/>
      <c r="W59" s="254"/>
      <c r="X59" s="254" t="s">
        <v>54</v>
      </c>
      <c r="Y59" s="254"/>
      <c r="Z59" s="254"/>
      <c r="AB59" s="219">
        <v>3</v>
      </c>
      <c r="AC59" s="254" t="s">
        <v>57</v>
      </c>
      <c r="AD59" s="254"/>
      <c r="AE59" s="254"/>
      <c r="AF59" s="254"/>
      <c r="AG59" s="254"/>
      <c r="AH59" s="254"/>
      <c r="AI59" s="254"/>
      <c r="AJ59" s="254"/>
      <c r="AK59" s="254" t="s">
        <v>54</v>
      </c>
      <c r="AL59" s="254"/>
      <c r="AM59" s="254"/>
      <c r="AO59" s="219">
        <v>3</v>
      </c>
      <c r="AP59" s="254" t="s">
        <v>57</v>
      </c>
      <c r="AQ59" s="254"/>
      <c r="AR59" s="254"/>
      <c r="AS59" s="254"/>
      <c r="AT59" s="254"/>
      <c r="AU59" s="254"/>
      <c r="AV59" s="254"/>
      <c r="AW59" s="254"/>
      <c r="AX59" s="254" t="s">
        <v>54</v>
      </c>
      <c r="AY59" s="254"/>
      <c r="AZ59" s="254"/>
      <c r="BB59" s="219">
        <v>3</v>
      </c>
      <c r="BC59" s="254" t="s">
        <v>57</v>
      </c>
      <c r="BD59" s="254"/>
      <c r="BE59" s="254"/>
      <c r="BF59" s="254"/>
      <c r="BG59" s="254"/>
      <c r="BH59" s="254"/>
      <c r="BI59" s="254"/>
      <c r="BJ59" s="254"/>
      <c r="BK59" s="254" t="s">
        <v>54</v>
      </c>
      <c r="BL59" s="254"/>
      <c r="BM59" s="254"/>
      <c r="BO59" s="219">
        <v>3</v>
      </c>
      <c r="BP59" s="254" t="s">
        <v>57</v>
      </c>
      <c r="BQ59" s="254"/>
      <c r="BR59" s="254"/>
      <c r="BS59" s="254"/>
      <c r="BT59" s="254"/>
      <c r="BU59" s="254"/>
      <c r="BV59" s="254"/>
      <c r="BW59" s="254"/>
      <c r="BX59" s="254" t="s">
        <v>54</v>
      </c>
      <c r="BY59" s="254"/>
      <c r="BZ59" s="254"/>
    </row>
    <row r="60" spans="2:78" ht="16.5" thickTop="1" thickBot="1" x14ac:dyDescent="0.3">
      <c r="B60" s="217" t="s">
        <v>19</v>
      </c>
      <c r="C60" s="187" t="s">
        <v>49</v>
      </c>
      <c r="D60" s="188" t="s">
        <v>32</v>
      </c>
      <c r="E60" s="189" t="s">
        <v>15</v>
      </c>
      <c r="F60" s="190" t="s">
        <v>17</v>
      </c>
      <c r="G60" s="191" t="s">
        <v>33</v>
      </c>
      <c r="H60" s="192" t="s">
        <v>39</v>
      </c>
      <c r="I60" s="193" t="s">
        <v>40</v>
      </c>
      <c r="J60" s="194" t="s">
        <v>41</v>
      </c>
      <c r="K60" s="256" t="s">
        <v>10</v>
      </c>
      <c r="L60" s="257" t="s">
        <v>58</v>
      </c>
      <c r="M60" s="221" t="s">
        <v>59</v>
      </c>
      <c r="O60" s="217" t="s">
        <v>19</v>
      </c>
      <c r="P60" s="187" t="s">
        <v>49</v>
      </c>
      <c r="Q60" s="188" t="s">
        <v>32</v>
      </c>
      <c r="R60" s="189" t="s">
        <v>15</v>
      </c>
      <c r="S60" s="190" t="s">
        <v>17</v>
      </c>
      <c r="T60" s="191" t="s">
        <v>33</v>
      </c>
      <c r="U60" s="192" t="s">
        <v>39</v>
      </c>
      <c r="V60" s="193" t="s">
        <v>40</v>
      </c>
      <c r="W60" s="194" t="s">
        <v>41</v>
      </c>
      <c r="X60" s="256" t="s">
        <v>10</v>
      </c>
      <c r="Y60" s="257" t="s">
        <v>58</v>
      </c>
      <c r="Z60" s="221" t="s">
        <v>59</v>
      </c>
      <c r="AB60" s="217" t="s">
        <v>19</v>
      </c>
      <c r="AC60" s="187" t="s">
        <v>49</v>
      </c>
      <c r="AD60" s="188" t="s">
        <v>32</v>
      </c>
      <c r="AE60" s="189" t="s">
        <v>15</v>
      </c>
      <c r="AF60" s="190" t="s">
        <v>17</v>
      </c>
      <c r="AG60" s="191" t="s">
        <v>33</v>
      </c>
      <c r="AH60" s="192" t="s">
        <v>39</v>
      </c>
      <c r="AI60" s="193" t="s">
        <v>40</v>
      </c>
      <c r="AJ60" s="194" t="s">
        <v>41</v>
      </c>
      <c r="AK60" s="256" t="s">
        <v>10</v>
      </c>
      <c r="AL60" s="257" t="s">
        <v>58</v>
      </c>
      <c r="AM60" s="221" t="s">
        <v>59</v>
      </c>
      <c r="AO60" s="217" t="s">
        <v>19</v>
      </c>
      <c r="AP60" s="187" t="s">
        <v>49</v>
      </c>
      <c r="AQ60" s="188" t="s">
        <v>32</v>
      </c>
      <c r="AR60" s="189" t="s">
        <v>15</v>
      </c>
      <c r="AS60" s="190" t="s">
        <v>17</v>
      </c>
      <c r="AT60" s="191" t="s">
        <v>33</v>
      </c>
      <c r="AU60" s="192" t="s">
        <v>39</v>
      </c>
      <c r="AV60" s="193" t="s">
        <v>40</v>
      </c>
      <c r="AW60" s="194" t="s">
        <v>41</v>
      </c>
      <c r="AX60" s="256" t="s">
        <v>10</v>
      </c>
      <c r="AY60" s="257" t="s">
        <v>58</v>
      </c>
      <c r="AZ60" s="221" t="s">
        <v>59</v>
      </c>
      <c r="BB60" s="217" t="s">
        <v>19</v>
      </c>
      <c r="BC60" s="187" t="s">
        <v>49</v>
      </c>
      <c r="BD60" s="188" t="s">
        <v>32</v>
      </c>
      <c r="BE60" s="189" t="s">
        <v>15</v>
      </c>
      <c r="BF60" s="190" t="s">
        <v>17</v>
      </c>
      <c r="BG60" s="191" t="s">
        <v>33</v>
      </c>
      <c r="BH60" s="192" t="s">
        <v>39</v>
      </c>
      <c r="BI60" s="193" t="s">
        <v>40</v>
      </c>
      <c r="BJ60" s="194" t="s">
        <v>41</v>
      </c>
      <c r="BK60" s="256" t="s">
        <v>10</v>
      </c>
      <c r="BL60" s="257" t="s">
        <v>58</v>
      </c>
      <c r="BM60" s="221" t="s">
        <v>59</v>
      </c>
      <c r="BO60" s="217" t="s">
        <v>19</v>
      </c>
      <c r="BP60" s="187" t="s">
        <v>49</v>
      </c>
      <c r="BQ60" s="188" t="s">
        <v>32</v>
      </c>
      <c r="BR60" s="189" t="s">
        <v>15</v>
      </c>
      <c r="BS60" s="190" t="s">
        <v>17</v>
      </c>
      <c r="BT60" s="191" t="s">
        <v>33</v>
      </c>
      <c r="BU60" s="192" t="s">
        <v>39</v>
      </c>
      <c r="BV60" s="193" t="s">
        <v>40</v>
      </c>
      <c r="BW60" s="194" t="s">
        <v>41</v>
      </c>
      <c r="BX60" s="256" t="s">
        <v>10</v>
      </c>
      <c r="BY60" s="257" t="s">
        <v>58</v>
      </c>
      <c r="BZ60" s="221" t="s">
        <v>59</v>
      </c>
    </row>
    <row r="61" spans="2:78" ht="15.75" thickTop="1" x14ac:dyDescent="0.25">
      <c r="B61" s="196">
        <v>1</v>
      </c>
      <c r="C61" s="187"/>
      <c r="D61" s="188"/>
      <c r="E61" s="189"/>
      <c r="F61" s="190"/>
      <c r="G61" s="191"/>
      <c r="H61" s="192"/>
      <c r="I61" s="193"/>
      <c r="J61" s="194"/>
      <c r="K61" s="195"/>
      <c r="L61" s="258"/>
      <c r="M61" s="259"/>
      <c r="O61" s="196">
        <v>1</v>
      </c>
      <c r="P61" s="187"/>
      <c r="Q61" s="188"/>
      <c r="R61" s="189"/>
      <c r="S61" s="190"/>
      <c r="T61" s="191"/>
      <c r="U61" s="192"/>
      <c r="V61" s="193"/>
      <c r="W61" s="194"/>
      <c r="X61" s="195"/>
      <c r="Y61" s="258"/>
      <c r="Z61" s="259"/>
      <c r="AB61" s="196">
        <v>1</v>
      </c>
      <c r="AC61" s="187"/>
      <c r="AD61" s="188"/>
      <c r="AE61" s="189"/>
      <c r="AF61" s="190"/>
      <c r="AG61" s="191"/>
      <c r="AH61" s="192"/>
      <c r="AI61" s="193"/>
      <c r="AJ61" s="194"/>
      <c r="AK61" s="195"/>
      <c r="AL61" s="258"/>
      <c r="AM61" s="259"/>
      <c r="AO61" s="196">
        <v>1</v>
      </c>
      <c r="AP61" s="187"/>
      <c r="AQ61" s="188"/>
      <c r="AR61" s="189"/>
      <c r="AS61" s="190"/>
      <c r="AT61" s="191"/>
      <c r="AU61" s="192"/>
      <c r="AV61" s="193"/>
      <c r="AW61" s="194"/>
      <c r="AX61" s="195"/>
      <c r="AY61" s="258"/>
      <c r="AZ61" s="259"/>
      <c r="BB61" s="196">
        <v>1</v>
      </c>
      <c r="BC61" s="187"/>
      <c r="BD61" s="188"/>
      <c r="BE61" s="189"/>
      <c r="BF61" s="190"/>
      <c r="BG61" s="191"/>
      <c r="BH61" s="192"/>
      <c r="BI61" s="193"/>
      <c r="BJ61" s="194"/>
      <c r="BK61" s="195"/>
      <c r="BL61" s="258"/>
      <c r="BM61" s="259"/>
      <c r="BO61" s="196">
        <v>1</v>
      </c>
      <c r="BP61" s="187"/>
      <c r="BQ61" s="188"/>
      <c r="BR61" s="189"/>
      <c r="BS61" s="190"/>
      <c r="BT61" s="191"/>
      <c r="BU61" s="192"/>
      <c r="BV61" s="193"/>
      <c r="BW61" s="194"/>
      <c r="BX61" s="195"/>
      <c r="BY61" s="258"/>
      <c r="BZ61" s="259"/>
    </row>
    <row r="62" spans="2:78" x14ac:dyDescent="0.25">
      <c r="B62" s="185">
        <v>2</v>
      </c>
      <c r="C62" s="187"/>
      <c r="D62" s="188"/>
      <c r="E62" s="189"/>
      <c r="F62" s="190"/>
      <c r="G62" s="191"/>
      <c r="H62" s="192"/>
      <c r="I62" s="193"/>
      <c r="J62" s="194"/>
      <c r="K62" s="195"/>
      <c r="L62" s="258"/>
      <c r="M62" s="259"/>
      <c r="O62" s="222">
        <v>2</v>
      </c>
      <c r="P62" s="187"/>
      <c r="Q62" s="188"/>
      <c r="R62" s="189"/>
      <c r="S62" s="190"/>
      <c r="T62" s="191"/>
      <c r="U62" s="192"/>
      <c r="V62" s="193"/>
      <c r="W62" s="194"/>
      <c r="X62" s="195"/>
      <c r="Y62" s="258"/>
      <c r="Z62" s="259"/>
      <c r="AB62" s="222">
        <v>2</v>
      </c>
      <c r="AC62" s="187"/>
      <c r="AD62" s="188"/>
      <c r="AE62" s="189"/>
      <c r="AF62" s="190"/>
      <c r="AG62" s="191"/>
      <c r="AH62" s="192"/>
      <c r="AI62" s="193"/>
      <c r="AJ62" s="194"/>
      <c r="AK62" s="195"/>
      <c r="AL62" s="258"/>
      <c r="AM62" s="259"/>
      <c r="AO62" s="222">
        <v>2</v>
      </c>
      <c r="AP62" s="187"/>
      <c r="AQ62" s="188"/>
      <c r="AR62" s="189"/>
      <c r="AS62" s="190"/>
      <c r="AT62" s="191"/>
      <c r="AU62" s="192"/>
      <c r="AV62" s="193"/>
      <c r="AW62" s="194"/>
      <c r="AX62" s="195"/>
      <c r="AY62" s="258"/>
      <c r="AZ62" s="259"/>
      <c r="BB62" s="222">
        <v>2</v>
      </c>
      <c r="BC62" s="187"/>
      <c r="BD62" s="188"/>
      <c r="BE62" s="189"/>
      <c r="BF62" s="190"/>
      <c r="BG62" s="191"/>
      <c r="BH62" s="192"/>
      <c r="BI62" s="193"/>
      <c r="BJ62" s="194"/>
      <c r="BK62" s="195"/>
      <c r="BL62" s="258"/>
      <c r="BM62" s="259"/>
      <c r="BO62" s="222">
        <v>2</v>
      </c>
      <c r="BP62" s="187"/>
      <c r="BQ62" s="188"/>
      <c r="BR62" s="189"/>
      <c r="BS62" s="190"/>
      <c r="BT62" s="191"/>
      <c r="BU62" s="192"/>
      <c r="BV62" s="193"/>
      <c r="BW62" s="194"/>
      <c r="BX62" s="195"/>
      <c r="BY62" s="258"/>
      <c r="BZ62" s="259"/>
    </row>
    <row r="63" spans="2:78" x14ac:dyDescent="0.25">
      <c r="B63" s="185">
        <v>3</v>
      </c>
      <c r="C63" s="187"/>
      <c r="D63" s="188"/>
      <c r="E63" s="189"/>
      <c r="F63" s="190"/>
      <c r="G63" s="191"/>
      <c r="H63" s="192"/>
      <c r="I63" s="193"/>
      <c r="J63" s="194"/>
      <c r="K63" s="195"/>
      <c r="L63" s="258"/>
      <c r="M63" s="259"/>
      <c r="O63" s="222">
        <v>3</v>
      </c>
      <c r="P63" s="187"/>
      <c r="Q63" s="188"/>
      <c r="R63" s="189"/>
      <c r="S63" s="190"/>
      <c r="T63" s="191"/>
      <c r="U63" s="192"/>
      <c r="V63" s="193"/>
      <c r="W63" s="194"/>
      <c r="X63" s="195"/>
      <c r="Y63" s="258"/>
      <c r="Z63" s="259"/>
      <c r="AB63" s="222">
        <v>3</v>
      </c>
      <c r="AC63" s="187"/>
      <c r="AD63" s="188"/>
      <c r="AE63" s="189"/>
      <c r="AF63" s="190"/>
      <c r="AG63" s="191"/>
      <c r="AH63" s="192"/>
      <c r="AI63" s="193"/>
      <c r="AJ63" s="194"/>
      <c r="AK63" s="195"/>
      <c r="AL63" s="258"/>
      <c r="AM63" s="259"/>
      <c r="AO63" s="222">
        <v>3</v>
      </c>
      <c r="AP63" s="187"/>
      <c r="AQ63" s="188"/>
      <c r="AR63" s="189"/>
      <c r="AS63" s="190"/>
      <c r="AT63" s="191"/>
      <c r="AU63" s="192"/>
      <c r="AV63" s="193"/>
      <c r="AW63" s="194"/>
      <c r="AX63" s="195"/>
      <c r="AY63" s="258"/>
      <c r="AZ63" s="259"/>
      <c r="BB63" s="222">
        <v>3</v>
      </c>
      <c r="BC63" s="187"/>
      <c r="BD63" s="188"/>
      <c r="BE63" s="189"/>
      <c r="BF63" s="190"/>
      <c r="BG63" s="191"/>
      <c r="BH63" s="192"/>
      <c r="BI63" s="193"/>
      <c r="BJ63" s="194"/>
      <c r="BK63" s="195"/>
      <c r="BL63" s="258"/>
      <c r="BM63" s="259"/>
      <c r="BO63" s="222">
        <v>3</v>
      </c>
      <c r="BP63" s="187"/>
      <c r="BQ63" s="188"/>
      <c r="BR63" s="189"/>
      <c r="BS63" s="190"/>
      <c r="BT63" s="191"/>
      <c r="BU63" s="192"/>
      <c r="BV63" s="193"/>
      <c r="BW63" s="194"/>
      <c r="BX63" s="195"/>
      <c r="BY63" s="258"/>
      <c r="BZ63" s="259"/>
    </row>
    <row r="64" spans="2:78" x14ac:dyDescent="0.25">
      <c r="B64" s="185">
        <v>4</v>
      </c>
      <c r="C64" s="187"/>
      <c r="D64" s="188"/>
      <c r="E64" s="189"/>
      <c r="F64" s="190"/>
      <c r="G64" s="191"/>
      <c r="H64" s="192"/>
      <c r="I64" s="193"/>
      <c r="J64" s="194"/>
      <c r="K64" s="195"/>
      <c r="L64" s="258"/>
      <c r="M64" s="259"/>
      <c r="O64" s="222">
        <v>4</v>
      </c>
      <c r="P64" s="187"/>
      <c r="Q64" s="188"/>
      <c r="R64" s="189"/>
      <c r="S64" s="190"/>
      <c r="T64" s="191"/>
      <c r="U64" s="192"/>
      <c r="V64" s="193"/>
      <c r="W64" s="194"/>
      <c r="X64" s="195"/>
      <c r="Y64" s="258"/>
      <c r="Z64" s="259"/>
      <c r="AB64" s="222">
        <v>4</v>
      </c>
      <c r="AC64" s="187"/>
      <c r="AD64" s="188"/>
      <c r="AE64" s="189"/>
      <c r="AF64" s="190"/>
      <c r="AG64" s="191"/>
      <c r="AH64" s="192"/>
      <c r="AI64" s="193"/>
      <c r="AJ64" s="194"/>
      <c r="AK64" s="195"/>
      <c r="AL64" s="258"/>
      <c r="AM64" s="259"/>
      <c r="AO64" s="222">
        <v>4</v>
      </c>
      <c r="AP64" s="187"/>
      <c r="AQ64" s="188"/>
      <c r="AR64" s="189"/>
      <c r="AS64" s="190"/>
      <c r="AT64" s="191"/>
      <c r="AU64" s="192"/>
      <c r="AV64" s="193"/>
      <c r="AW64" s="194"/>
      <c r="AX64" s="195"/>
      <c r="AY64" s="258"/>
      <c r="AZ64" s="259"/>
      <c r="BB64" s="222">
        <v>4</v>
      </c>
      <c r="BC64" s="187"/>
      <c r="BD64" s="188"/>
      <c r="BE64" s="189"/>
      <c r="BF64" s="190"/>
      <c r="BG64" s="191"/>
      <c r="BH64" s="192"/>
      <c r="BI64" s="193"/>
      <c r="BJ64" s="194"/>
      <c r="BK64" s="195"/>
      <c r="BL64" s="258"/>
      <c r="BM64" s="259"/>
      <c r="BO64" s="222">
        <v>4</v>
      </c>
      <c r="BP64" s="187"/>
      <c r="BQ64" s="188"/>
      <c r="BR64" s="189"/>
      <c r="BS64" s="190"/>
      <c r="BT64" s="191"/>
      <c r="BU64" s="192"/>
      <c r="BV64" s="193"/>
      <c r="BW64" s="194"/>
      <c r="BX64" s="195"/>
      <c r="BY64" s="258"/>
      <c r="BZ64" s="259"/>
    </row>
    <row r="65" spans="2:78" x14ac:dyDescent="0.25">
      <c r="B65" s="185">
        <v>5</v>
      </c>
      <c r="C65" s="187"/>
      <c r="D65" s="188"/>
      <c r="E65" s="189"/>
      <c r="F65" s="190"/>
      <c r="G65" s="191"/>
      <c r="H65" s="192"/>
      <c r="I65" s="193"/>
      <c r="J65" s="194"/>
      <c r="K65" s="195"/>
      <c r="L65" s="258"/>
      <c r="M65" s="259"/>
      <c r="O65" s="222">
        <v>5</v>
      </c>
      <c r="P65" s="187"/>
      <c r="Q65" s="188"/>
      <c r="R65" s="189"/>
      <c r="S65" s="190"/>
      <c r="T65" s="191"/>
      <c r="U65" s="192"/>
      <c r="V65" s="193"/>
      <c r="W65" s="194"/>
      <c r="X65" s="195"/>
      <c r="Y65" s="258"/>
      <c r="Z65" s="259"/>
      <c r="AB65" s="222">
        <v>5</v>
      </c>
      <c r="AC65" s="187"/>
      <c r="AD65" s="188"/>
      <c r="AE65" s="189"/>
      <c r="AF65" s="190"/>
      <c r="AG65" s="191"/>
      <c r="AH65" s="192"/>
      <c r="AI65" s="193"/>
      <c r="AJ65" s="194"/>
      <c r="AK65" s="195"/>
      <c r="AL65" s="258"/>
      <c r="AM65" s="259"/>
      <c r="AO65" s="222">
        <v>5</v>
      </c>
      <c r="AP65" s="187"/>
      <c r="AQ65" s="188"/>
      <c r="AR65" s="189"/>
      <c r="AS65" s="190"/>
      <c r="AT65" s="191"/>
      <c r="AU65" s="192"/>
      <c r="AV65" s="193"/>
      <c r="AW65" s="194"/>
      <c r="AX65" s="195"/>
      <c r="AY65" s="258"/>
      <c r="AZ65" s="259"/>
      <c r="BB65" s="222">
        <v>5</v>
      </c>
      <c r="BC65" s="187"/>
      <c r="BD65" s="188"/>
      <c r="BE65" s="189"/>
      <c r="BF65" s="190"/>
      <c r="BG65" s="191"/>
      <c r="BH65" s="192"/>
      <c r="BI65" s="193"/>
      <c r="BJ65" s="194"/>
      <c r="BK65" s="195"/>
      <c r="BL65" s="258"/>
      <c r="BM65" s="259"/>
      <c r="BO65" s="222">
        <v>5</v>
      </c>
      <c r="BP65" s="187"/>
      <c r="BQ65" s="188"/>
      <c r="BR65" s="189"/>
      <c r="BS65" s="190"/>
      <c r="BT65" s="191"/>
      <c r="BU65" s="192"/>
      <c r="BV65" s="193"/>
      <c r="BW65" s="194"/>
      <c r="BX65" s="195"/>
      <c r="BY65" s="258"/>
      <c r="BZ65" s="259"/>
    </row>
    <row r="66" spans="2:78" x14ac:dyDescent="0.25">
      <c r="B66" s="185">
        <v>6</v>
      </c>
      <c r="C66" s="187"/>
      <c r="D66" s="188"/>
      <c r="E66" s="189"/>
      <c r="F66" s="190"/>
      <c r="G66" s="191"/>
      <c r="H66" s="192"/>
      <c r="I66" s="193"/>
      <c r="J66" s="194"/>
      <c r="K66" s="195"/>
      <c r="L66" s="258"/>
      <c r="M66" s="259"/>
      <c r="O66" s="222">
        <v>6</v>
      </c>
      <c r="P66" s="187"/>
      <c r="Q66" s="188"/>
      <c r="R66" s="189"/>
      <c r="S66" s="190"/>
      <c r="T66" s="191"/>
      <c r="U66" s="192"/>
      <c r="V66" s="193"/>
      <c r="W66" s="194"/>
      <c r="X66" s="195"/>
      <c r="Y66" s="258"/>
      <c r="Z66" s="259"/>
      <c r="AB66" s="222">
        <v>6</v>
      </c>
      <c r="AC66" s="187"/>
      <c r="AD66" s="188"/>
      <c r="AE66" s="189"/>
      <c r="AF66" s="190"/>
      <c r="AG66" s="191"/>
      <c r="AH66" s="192"/>
      <c r="AI66" s="193"/>
      <c r="AJ66" s="194"/>
      <c r="AK66" s="195"/>
      <c r="AL66" s="258"/>
      <c r="AM66" s="259"/>
      <c r="AO66" s="222">
        <v>6</v>
      </c>
      <c r="AP66" s="187"/>
      <c r="AQ66" s="188"/>
      <c r="AR66" s="189"/>
      <c r="AS66" s="190"/>
      <c r="AT66" s="191"/>
      <c r="AU66" s="192"/>
      <c r="AV66" s="193"/>
      <c r="AW66" s="194"/>
      <c r="AX66" s="195"/>
      <c r="AY66" s="258"/>
      <c r="AZ66" s="259"/>
      <c r="BB66" s="222">
        <v>6</v>
      </c>
      <c r="BC66" s="187"/>
      <c r="BD66" s="188"/>
      <c r="BE66" s="189"/>
      <c r="BF66" s="190"/>
      <c r="BG66" s="191"/>
      <c r="BH66" s="192"/>
      <c r="BI66" s="193"/>
      <c r="BJ66" s="194"/>
      <c r="BK66" s="195"/>
      <c r="BL66" s="258"/>
      <c r="BM66" s="259"/>
      <c r="BO66" s="222">
        <v>6</v>
      </c>
      <c r="BP66" s="187"/>
      <c r="BQ66" s="188"/>
      <c r="BR66" s="189"/>
      <c r="BS66" s="190"/>
      <c r="BT66" s="191"/>
      <c r="BU66" s="192"/>
      <c r="BV66" s="193"/>
      <c r="BW66" s="194"/>
      <c r="BX66" s="195"/>
      <c r="BY66" s="258"/>
      <c r="BZ66" s="259"/>
    </row>
    <row r="67" spans="2:78" x14ac:dyDescent="0.25">
      <c r="B67" s="185">
        <v>7</v>
      </c>
      <c r="C67" s="187"/>
      <c r="D67" s="188"/>
      <c r="E67" s="189"/>
      <c r="F67" s="190"/>
      <c r="G67" s="191"/>
      <c r="H67" s="192"/>
      <c r="I67" s="193"/>
      <c r="J67" s="194"/>
      <c r="K67" s="195"/>
      <c r="L67" s="258"/>
      <c r="M67" s="259"/>
      <c r="O67" s="222">
        <v>7</v>
      </c>
      <c r="P67" s="187"/>
      <c r="Q67" s="188"/>
      <c r="R67" s="189"/>
      <c r="S67" s="190"/>
      <c r="T67" s="191"/>
      <c r="U67" s="192"/>
      <c r="V67" s="193"/>
      <c r="W67" s="194"/>
      <c r="X67" s="195"/>
      <c r="Y67" s="258"/>
      <c r="Z67" s="259"/>
      <c r="AB67" s="222">
        <v>7</v>
      </c>
      <c r="AC67" s="187"/>
      <c r="AD67" s="188"/>
      <c r="AE67" s="189"/>
      <c r="AF67" s="190"/>
      <c r="AG67" s="191"/>
      <c r="AH67" s="192"/>
      <c r="AI67" s="193"/>
      <c r="AJ67" s="194"/>
      <c r="AK67" s="195"/>
      <c r="AL67" s="258"/>
      <c r="AM67" s="259"/>
      <c r="AO67" s="222">
        <v>7</v>
      </c>
      <c r="AP67" s="187"/>
      <c r="AQ67" s="188"/>
      <c r="AR67" s="189"/>
      <c r="AS67" s="190"/>
      <c r="AT67" s="191"/>
      <c r="AU67" s="192"/>
      <c r="AV67" s="193"/>
      <c r="AW67" s="194"/>
      <c r="AX67" s="195"/>
      <c r="AY67" s="258"/>
      <c r="AZ67" s="259"/>
      <c r="BB67" s="222">
        <v>7</v>
      </c>
      <c r="BC67" s="187"/>
      <c r="BD67" s="188"/>
      <c r="BE67" s="189"/>
      <c r="BF67" s="190"/>
      <c r="BG67" s="191"/>
      <c r="BH67" s="192"/>
      <c r="BI67" s="193"/>
      <c r="BJ67" s="194"/>
      <c r="BK67" s="195"/>
      <c r="BL67" s="258"/>
      <c r="BM67" s="259"/>
      <c r="BO67" s="222">
        <v>7</v>
      </c>
      <c r="BP67" s="187"/>
      <c r="BQ67" s="188"/>
      <c r="BR67" s="189"/>
      <c r="BS67" s="190"/>
      <c r="BT67" s="191"/>
      <c r="BU67" s="192"/>
      <c r="BV67" s="193"/>
      <c r="BW67" s="194"/>
      <c r="BX67" s="195"/>
      <c r="BY67" s="258"/>
      <c r="BZ67" s="259"/>
    </row>
    <row r="68" spans="2:78" x14ac:dyDescent="0.25">
      <c r="B68" s="185">
        <v>8</v>
      </c>
      <c r="C68" s="187"/>
      <c r="D68" s="188"/>
      <c r="E68" s="189"/>
      <c r="F68" s="190"/>
      <c r="G68" s="191"/>
      <c r="H68" s="192"/>
      <c r="I68" s="193"/>
      <c r="J68" s="194"/>
      <c r="K68" s="195"/>
      <c r="L68" s="258"/>
      <c r="M68" s="259"/>
      <c r="O68" s="222">
        <v>8</v>
      </c>
      <c r="P68" s="187"/>
      <c r="Q68" s="188"/>
      <c r="R68" s="189"/>
      <c r="S68" s="190"/>
      <c r="T68" s="191"/>
      <c r="U68" s="192"/>
      <c r="V68" s="193"/>
      <c r="W68" s="194"/>
      <c r="X68" s="195"/>
      <c r="Y68" s="258"/>
      <c r="Z68" s="259"/>
      <c r="AB68" s="222">
        <v>8</v>
      </c>
      <c r="AC68" s="187"/>
      <c r="AD68" s="188"/>
      <c r="AE68" s="189"/>
      <c r="AF68" s="190"/>
      <c r="AG68" s="191"/>
      <c r="AH68" s="192"/>
      <c r="AI68" s="193"/>
      <c r="AJ68" s="194"/>
      <c r="AK68" s="195"/>
      <c r="AL68" s="258"/>
      <c r="AM68" s="259"/>
      <c r="AO68" s="222">
        <v>8</v>
      </c>
      <c r="AP68" s="187"/>
      <c r="AQ68" s="188"/>
      <c r="AR68" s="189"/>
      <c r="AS68" s="190"/>
      <c r="AT68" s="191"/>
      <c r="AU68" s="192"/>
      <c r="AV68" s="193"/>
      <c r="AW68" s="194"/>
      <c r="AX68" s="195"/>
      <c r="AY68" s="258"/>
      <c r="AZ68" s="259"/>
      <c r="BB68" s="222">
        <v>8</v>
      </c>
      <c r="BC68" s="187"/>
      <c r="BD68" s="188"/>
      <c r="BE68" s="189"/>
      <c r="BF68" s="190"/>
      <c r="BG68" s="191"/>
      <c r="BH68" s="192"/>
      <c r="BI68" s="193"/>
      <c r="BJ68" s="194"/>
      <c r="BK68" s="195"/>
      <c r="BL68" s="258"/>
      <c r="BM68" s="259"/>
      <c r="BO68" s="222">
        <v>8</v>
      </c>
      <c r="BP68" s="187"/>
      <c r="BQ68" s="188"/>
      <c r="BR68" s="189"/>
      <c r="BS68" s="190"/>
      <c r="BT68" s="191"/>
      <c r="BU68" s="192"/>
      <c r="BV68" s="193"/>
      <c r="BW68" s="194"/>
      <c r="BX68" s="195"/>
      <c r="BY68" s="258"/>
      <c r="BZ68" s="259"/>
    </row>
    <row r="69" spans="2:78" x14ac:dyDescent="0.25">
      <c r="B69" s="185">
        <v>9</v>
      </c>
      <c r="C69" s="187"/>
      <c r="D69" s="188"/>
      <c r="E69" s="189"/>
      <c r="F69" s="190"/>
      <c r="G69" s="191"/>
      <c r="H69" s="192"/>
      <c r="I69" s="193"/>
      <c r="J69" s="194"/>
      <c r="K69" s="195"/>
      <c r="L69" s="258"/>
      <c r="M69" s="259"/>
      <c r="O69" s="222">
        <v>9</v>
      </c>
      <c r="P69" s="187"/>
      <c r="Q69" s="188"/>
      <c r="R69" s="189"/>
      <c r="S69" s="190"/>
      <c r="T69" s="191"/>
      <c r="U69" s="192"/>
      <c r="V69" s="193"/>
      <c r="W69" s="194"/>
      <c r="X69" s="195"/>
      <c r="Y69" s="258"/>
      <c r="Z69" s="259"/>
      <c r="AB69" s="222">
        <v>9</v>
      </c>
      <c r="AC69" s="187"/>
      <c r="AD69" s="188"/>
      <c r="AE69" s="189"/>
      <c r="AF69" s="190"/>
      <c r="AG69" s="191"/>
      <c r="AH69" s="192"/>
      <c r="AI69" s="193"/>
      <c r="AJ69" s="194"/>
      <c r="AK69" s="195"/>
      <c r="AL69" s="258"/>
      <c r="AM69" s="259"/>
      <c r="AO69" s="222">
        <v>9</v>
      </c>
      <c r="AP69" s="187"/>
      <c r="AQ69" s="188"/>
      <c r="AR69" s="189"/>
      <c r="AS69" s="190"/>
      <c r="AT69" s="191"/>
      <c r="AU69" s="192"/>
      <c r="AV69" s="193"/>
      <c r="AW69" s="194"/>
      <c r="AX69" s="195"/>
      <c r="AY69" s="258"/>
      <c r="AZ69" s="259"/>
      <c r="BB69" s="222">
        <v>9</v>
      </c>
      <c r="BC69" s="187"/>
      <c r="BD69" s="188"/>
      <c r="BE69" s="189"/>
      <c r="BF69" s="190"/>
      <c r="BG69" s="191"/>
      <c r="BH69" s="192"/>
      <c r="BI69" s="193"/>
      <c r="BJ69" s="194"/>
      <c r="BK69" s="195"/>
      <c r="BL69" s="258"/>
      <c r="BM69" s="259"/>
      <c r="BO69" s="222">
        <v>9</v>
      </c>
      <c r="BP69" s="187"/>
      <c r="BQ69" s="188"/>
      <c r="BR69" s="189"/>
      <c r="BS69" s="190"/>
      <c r="BT69" s="191"/>
      <c r="BU69" s="192"/>
      <c r="BV69" s="193"/>
      <c r="BW69" s="194"/>
      <c r="BX69" s="195"/>
      <c r="BY69" s="258"/>
      <c r="BZ69" s="259"/>
    </row>
    <row r="70" spans="2:78" x14ac:dyDescent="0.25">
      <c r="B70" s="185">
        <v>10</v>
      </c>
      <c r="C70" s="187"/>
      <c r="D70" s="188"/>
      <c r="E70" s="189"/>
      <c r="F70" s="190"/>
      <c r="G70" s="191"/>
      <c r="H70" s="192"/>
      <c r="I70" s="193"/>
      <c r="J70" s="194"/>
      <c r="K70" s="195"/>
      <c r="L70" s="258"/>
      <c r="M70" s="259"/>
      <c r="O70" s="222">
        <v>10</v>
      </c>
      <c r="P70" s="187"/>
      <c r="Q70" s="188"/>
      <c r="R70" s="189"/>
      <c r="S70" s="190"/>
      <c r="T70" s="191"/>
      <c r="U70" s="192"/>
      <c r="V70" s="193"/>
      <c r="W70" s="194"/>
      <c r="X70" s="195"/>
      <c r="Y70" s="258"/>
      <c r="Z70" s="259"/>
      <c r="AB70" s="222">
        <v>10</v>
      </c>
      <c r="AC70" s="187"/>
      <c r="AD70" s="188"/>
      <c r="AE70" s="189"/>
      <c r="AF70" s="190"/>
      <c r="AG70" s="191"/>
      <c r="AH70" s="192"/>
      <c r="AI70" s="193"/>
      <c r="AJ70" s="194"/>
      <c r="AK70" s="195"/>
      <c r="AL70" s="258"/>
      <c r="AM70" s="259"/>
      <c r="AO70" s="222">
        <v>10</v>
      </c>
      <c r="AP70" s="187"/>
      <c r="AQ70" s="188"/>
      <c r="AR70" s="189"/>
      <c r="AS70" s="190"/>
      <c r="AT70" s="191"/>
      <c r="AU70" s="192"/>
      <c r="AV70" s="193"/>
      <c r="AW70" s="194"/>
      <c r="AX70" s="195"/>
      <c r="AY70" s="258"/>
      <c r="AZ70" s="259"/>
      <c r="BB70" s="222">
        <v>10</v>
      </c>
      <c r="BC70" s="187"/>
      <c r="BD70" s="188"/>
      <c r="BE70" s="189"/>
      <c r="BF70" s="190"/>
      <c r="BG70" s="191"/>
      <c r="BH70" s="192"/>
      <c r="BI70" s="193"/>
      <c r="BJ70" s="194"/>
      <c r="BK70" s="195"/>
      <c r="BL70" s="258"/>
      <c r="BM70" s="259"/>
      <c r="BO70" s="222">
        <v>10</v>
      </c>
      <c r="BP70" s="187"/>
      <c r="BQ70" s="188"/>
      <c r="BR70" s="189"/>
      <c r="BS70" s="190"/>
      <c r="BT70" s="191"/>
      <c r="BU70" s="192"/>
      <c r="BV70" s="193"/>
      <c r="BW70" s="194"/>
      <c r="BX70" s="195"/>
      <c r="BY70" s="258"/>
      <c r="BZ70" s="259"/>
    </row>
    <row r="71" spans="2:78" x14ac:dyDescent="0.25">
      <c r="B71" s="185">
        <v>11</v>
      </c>
      <c r="C71" s="187"/>
      <c r="D71" s="188"/>
      <c r="E71" s="189"/>
      <c r="F71" s="190"/>
      <c r="G71" s="191"/>
      <c r="H71" s="192"/>
      <c r="I71" s="193"/>
      <c r="J71" s="194"/>
      <c r="K71" s="195"/>
      <c r="L71" s="258"/>
      <c r="M71" s="259"/>
      <c r="O71" s="222">
        <v>11</v>
      </c>
      <c r="P71" s="187"/>
      <c r="Q71" s="188"/>
      <c r="R71" s="189"/>
      <c r="S71" s="190"/>
      <c r="T71" s="191"/>
      <c r="U71" s="192"/>
      <c r="V71" s="193"/>
      <c r="W71" s="194"/>
      <c r="X71" s="195"/>
      <c r="Y71" s="258"/>
      <c r="Z71" s="259"/>
      <c r="AB71" s="222">
        <v>11</v>
      </c>
      <c r="AC71" s="187"/>
      <c r="AD71" s="188"/>
      <c r="AE71" s="189"/>
      <c r="AF71" s="190"/>
      <c r="AG71" s="191"/>
      <c r="AH71" s="192"/>
      <c r="AI71" s="193"/>
      <c r="AJ71" s="194"/>
      <c r="AK71" s="195"/>
      <c r="AL71" s="258"/>
      <c r="AM71" s="259"/>
      <c r="AO71" s="222">
        <v>11</v>
      </c>
      <c r="AP71" s="187"/>
      <c r="AQ71" s="188"/>
      <c r="AR71" s="189"/>
      <c r="AS71" s="190"/>
      <c r="AT71" s="191"/>
      <c r="AU71" s="192"/>
      <c r="AV71" s="193"/>
      <c r="AW71" s="194"/>
      <c r="AX71" s="195"/>
      <c r="AY71" s="258"/>
      <c r="AZ71" s="259"/>
      <c r="BB71" s="222">
        <v>11</v>
      </c>
      <c r="BC71" s="187"/>
      <c r="BD71" s="188"/>
      <c r="BE71" s="189"/>
      <c r="BF71" s="190"/>
      <c r="BG71" s="191"/>
      <c r="BH71" s="192"/>
      <c r="BI71" s="193"/>
      <c r="BJ71" s="194"/>
      <c r="BK71" s="195"/>
      <c r="BL71" s="258"/>
      <c r="BM71" s="259"/>
      <c r="BO71" s="222">
        <v>11</v>
      </c>
      <c r="BP71" s="187"/>
      <c r="BQ71" s="188"/>
      <c r="BR71" s="189"/>
      <c r="BS71" s="190"/>
      <c r="BT71" s="191"/>
      <c r="BU71" s="192"/>
      <c r="BV71" s="193"/>
      <c r="BW71" s="194"/>
      <c r="BX71" s="195"/>
      <c r="BY71" s="258"/>
      <c r="BZ71" s="259"/>
    </row>
    <row r="72" spans="2:78" x14ac:dyDescent="0.25">
      <c r="B72" s="197">
        <v>12</v>
      </c>
      <c r="C72" s="187"/>
      <c r="D72" s="188"/>
      <c r="E72" s="189"/>
      <c r="F72" s="190"/>
      <c r="G72" s="191"/>
      <c r="H72" s="192"/>
      <c r="I72" s="193"/>
      <c r="J72" s="194"/>
      <c r="K72" s="195"/>
      <c r="L72" s="258"/>
      <c r="M72" s="259"/>
      <c r="O72" s="197">
        <v>12</v>
      </c>
      <c r="P72" s="187"/>
      <c r="Q72" s="188"/>
      <c r="R72" s="189"/>
      <c r="S72" s="190"/>
      <c r="T72" s="191"/>
      <c r="U72" s="192"/>
      <c r="V72" s="193"/>
      <c r="W72" s="194"/>
      <c r="X72" s="195"/>
      <c r="Y72" s="258"/>
      <c r="Z72" s="259"/>
      <c r="AB72" s="197">
        <v>12</v>
      </c>
      <c r="AC72" s="187"/>
      <c r="AD72" s="188"/>
      <c r="AE72" s="189"/>
      <c r="AF72" s="190"/>
      <c r="AG72" s="191"/>
      <c r="AH72" s="192"/>
      <c r="AI72" s="193"/>
      <c r="AJ72" s="194"/>
      <c r="AK72" s="195"/>
      <c r="AL72" s="258"/>
      <c r="AM72" s="259"/>
      <c r="AO72" s="197">
        <v>12</v>
      </c>
      <c r="AP72" s="187"/>
      <c r="AQ72" s="188"/>
      <c r="AR72" s="189"/>
      <c r="AS72" s="190"/>
      <c r="AT72" s="191"/>
      <c r="AU72" s="192"/>
      <c r="AV72" s="193"/>
      <c r="AW72" s="194"/>
      <c r="AX72" s="195"/>
      <c r="AY72" s="258"/>
      <c r="AZ72" s="259"/>
      <c r="BB72" s="197">
        <v>12</v>
      </c>
      <c r="BC72" s="187"/>
      <c r="BD72" s="188"/>
      <c r="BE72" s="189"/>
      <c r="BF72" s="190"/>
      <c r="BG72" s="191"/>
      <c r="BH72" s="192"/>
      <c r="BI72" s="193"/>
      <c r="BJ72" s="194"/>
      <c r="BK72" s="195"/>
      <c r="BL72" s="258"/>
      <c r="BM72" s="259"/>
      <c r="BO72" s="197">
        <v>12</v>
      </c>
      <c r="BP72" s="187"/>
      <c r="BQ72" s="188"/>
      <c r="BR72" s="189"/>
      <c r="BS72" s="190"/>
      <c r="BT72" s="191"/>
      <c r="BU72" s="192"/>
      <c r="BV72" s="193"/>
      <c r="BW72" s="194"/>
      <c r="BX72" s="195"/>
      <c r="BY72" s="258"/>
      <c r="BZ72" s="259"/>
    </row>
    <row r="74" spans="2:78" ht="15.75" thickBot="1" x14ac:dyDescent="0.3">
      <c r="B74" s="219">
        <v>4</v>
      </c>
      <c r="C74" s="254" t="s">
        <v>57</v>
      </c>
      <c r="D74" s="254"/>
      <c r="E74" s="254"/>
      <c r="F74" s="254"/>
      <c r="G74" s="254"/>
      <c r="H74" s="254"/>
      <c r="I74" s="254"/>
      <c r="J74" s="254"/>
      <c r="K74" s="254" t="s">
        <v>54</v>
      </c>
      <c r="L74" s="254"/>
      <c r="M74" s="254"/>
      <c r="O74" s="219">
        <v>4</v>
      </c>
      <c r="P74" s="254" t="s">
        <v>57</v>
      </c>
      <c r="Q74" s="254"/>
      <c r="R74" s="254"/>
      <c r="S74" s="254"/>
      <c r="T74" s="254"/>
      <c r="U74" s="254"/>
      <c r="V74" s="254"/>
      <c r="W74" s="254"/>
      <c r="X74" s="254" t="s">
        <v>54</v>
      </c>
      <c r="Y74" s="254"/>
      <c r="Z74" s="254"/>
      <c r="AB74" s="219">
        <v>4</v>
      </c>
      <c r="AC74" s="254" t="s">
        <v>57</v>
      </c>
      <c r="AD74" s="254"/>
      <c r="AE74" s="254"/>
      <c r="AF74" s="254"/>
      <c r="AG74" s="254"/>
      <c r="AH74" s="254"/>
      <c r="AI74" s="254"/>
      <c r="AJ74" s="254"/>
      <c r="AK74" s="254" t="s">
        <v>54</v>
      </c>
      <c r="AL74" s="254"/>
      <c r="AM74" s="254"/>
      <c r="AO74" s="219">
        <v>4</v>
      </c>
      <c r="AP74" s="254" t="s">
        <v>57</v>
      </c>
      <c r="AQ74" s="254"/>
      <c r="AR74" s="254"/>
      <c r="AS74" s="254"/>
      <c r="AT74" s="254"/>
      <c r="AU74" s="254"/>
      <c r="AV74" s="254"/>
      <c r="AW74" s="254"/>
      <c r="AX74" s="254" t="s">
        <v>54</v>
      </c>
      <c r="AY74" s="254"/>
      <c r="AZ74" s="254"/>
      <c r="BB74" s="219">
        <v>4</v>
      </c>
      <c r="BC74" s="254" t="s">
        <v>57</v>
      </c>
      <c r="BD74" s="254"/>
      <c r="BE74" s="254"/>
      <c r="BF74" s="254"/>
      <c r="BG74" s="254"/>
      <c r="BH74" s="254"/>
      <c r="BI74" s="254"/>
      <c r="BJ74" s="254"/>
      <c r="BK74" s="254" t="s">
        <v>54</v>
      </c>
      <c r="BL74" s="254"/>
      <c r="BM74" s="254"/>
      <c r="BO74" s="219">
        <v>4</v>
      </c>
      <c r="BP74" s="254" t="s">
        <v>57</v>
      </c>
      <c r="BQ74" s="254"/>
      <c r="BR74" s="254"/>
      <c r="BS74" s="254"/>
      <c r="BT74" s="254"/>
      <c r="BU74" s="254"/>
      <c r="BV74" s="254"/>
      <c r="BW74" s="254"/>
      <c r="BX74" s="254" t="s">
        <v>54</v>
      </c>
      <c r="BY74" s="254"/>
      <c r="BZ74" s="254"/>
    </row>
    <row r="75" spans="2:78" ht="16.5" thickTop="1" thickBot="1" x14ac:dyDescent="0.3">
      <c r="B75" s="217" t="s">
        <v>19</v>
      </c>
      <c r="C75" s="187" t="s">
        <v>49</v>
      </c>
      <c r="D75" s="188" t="s">
        <v>32</v>
      </c>
      <c r="E75" s="189" t="s">
        <v>15</v>
      </c>
      <c r="F75" s="190" t="s">
        <v>17</v>
      </c>
      <c r="G75" s="191" t="s">
        <v>33</v>
      </c>
      <c r="H75" s="192" t="s">
        <v>39</v>
      </c>
      <c r="I75" s="193" t="s">
        <v>40</v>
      </c>
      <c r="J75" s="194" t="s">
        <v>41</v>
      </c>
      <c r="K75" s="256" t="s">
        <v>10</v>
      </c>
      <c r="L75" s="257" t="s">
        <v>58</v>
      </c>
      <c r="M75" s="221" t="s">
        <v>59</v>
      </c>
      <c r="O75" s="217" t="s">
        <v>19</v>
      </c>
      <c r="P75" s="187" t="s">
        <v>49</v>
      </c>
      <c r="Q75" s="188" t="s">
        <v>32</v>
      </c>
      <c r="R75" s="189" t="s">
        <v>15</v>
      </c>
      <c r="S75" s="190" t="s">
        <v>17</v>
      </c>
      <c r="T75" s="191" t="s">
        <v>33</v>
      </c>
      <c r="U75" s="192" t="s">
        <v>39</v>
      </c>
      <c r="V75" s="193" t="s">
        <v>40</v>
      </c>
      <c r="W75" s="194" t="s">
        <v>41</v>
      </c>
      <c r="X75" s="256" t="s">
        <v>10</v>
      </c>
      <c r="Y75" s="257" t="s">
        <v>58</v>
      </c>
      <c r="Z75" s="221" t="s">
        <v>59</v>
      </c>
      <c r="AB75" s="217" t="s">
        <v>19</v>
      </c>
      <c r="AC75" s="187" t="s">
        <v>49</v>
      </c>
      <c r="AD75" s="188" t="s">
        <v>32</v>
      </c>
      <c r="AE75" s="189" t="s">
        <v>15</v>
      </c>
      <c r="AF75" s="190" t="s">
        <v>17</v>
      </c>
      <c r="AG75" s="191" t="s">
        <v>33</v>
      </c>
      <c r="AH75" s="192" t="s">
        <v>39</v>
      </c>
      <c r="AI75" s="193" t="s">
        <v>40</v>
      </c>
      <c r="AJ75" s="194" t="s">
        <v>41</v>
      </c>
      <c r="AK75" s="256" t="s">
        <v>10</v>
      </c>
      <c r="AL75" s="257" t="s">
        <v>58</v>
      </c>
      <c r="AM75" s="221" t="s">
        <v>59</v>
      </c>
      <c r="AO75" s="217" t="s">
        <v>19</v>
      </c>
      <c r="AP75" s="187" t="s">
        <v>49</v>
      </c>
      <c r="AQ75" s="188" t="s">
        <v>32</v>
      </c>
      <c r="AR75" s="189" t="s">
        <v>15</v>
      </c>
      <c r="AS75" s="190" t="s">
        <v>17</v>
      </c>
      <c r="AT75" s="191" t="s">
        <v>33</v>
      </c>
      <c r="AU75" s="192" t="s">
        <v>39</v>
      </c>
      <c r="AV75" s="193" t="s">
        <v>40</v>
      </c>
      <c r="AW75" s="194" t="s">
        <v>41</v>
      </c>
      <c r="AX75" s="256" t="s">
        <v>10</v>
      </c>
      <c r="AY75" s="257" t="s">
        <v>58</v>
      </c>
      <c r="AZ75" s="221" t="s">
        <v>59</v>
      </c>
      <c r="BB75" s="217" t="s">
        <v>19</v>
      </c>
      <c r="BC75" s="187" t="s">
        <v>49</v>
      </c>
      <c r="BD75" s="188" t="s">
        <v>32</v>
      </c>
      <c r="BE75" s="189" t="s">
        <v>15</v>
      </c>
      <c r="BF75" s="190" t="s">
        <v>17</v>
      </c>
      <c r="BG75" s="191" t="s">
        <v>33</v>
      </c>
      <c r="BH75" s="192" t="s">
        <v>39</v>
      </c>
      <c r="BI75" s="193" t="s">
        <v>40</v>
      </c>
      <c r="BJ75" s="194" t="s">
        <v>41</v>
      </c>
      <c r="BK75" s="256" t="s">
        <v>10</v>
      </c>
      <c r="BL75" s="257" t="s">
        <v>58</v>
      </c>
      <c r="BM75" s="221" t="s">
        <v>59</v>
      </c>
      <c r="BO75" s="217" t="s">
        <v>19</v>
      </c>
      <c r="BP75" s="187" t="s">
        <v>49</v>
      </c>
      <c r="BQ75" s="188" t="s">
        <v>32</v>
      </c>
      <c r="BR75" s="189" t="s">
        <v>15</v>
      </c>
      <c r="BS75" s="190" t="s">
        <v>17</v>
      </c>
      <c r="BT75" s="191" t="s">
        <v>33</v>
      </c>
      <c r="BU75" s="192" t="s">
        <v>39</v>
      </c>
      <c r="BV75" s="193" t="s">
        <v>40</v>
      </c>
      <c r="BW75" s="194" t="s">
        <v>41</v>
      </c>
      <c r="BX75" s="256" t="s">
        <v>10</v>
      </c>
      <c r="BY75" s="257" t="s">
        <v>58</v>
      </c>
      <c r="BZ75" s="221" t="s">
        <v>59</v>
      </c>
    </row>
    <row r="76" spans="2:78" ht="15.75" thickTop="1" x14ac:dyDescent="0.25">
      <c r="B76" s="196">
        <v>1</v>
      </c>
      <c r="C76" s="187"/>
      <c r="D76" s="188"/>
      <c r="E76" s="189"/>
      <c r="F76" s="190"/>
      <c r="G76" s="191"/>
      <c r="H76" s="192"/>
      <c r="I76" s="193"/>
      <c r="J76" s="194"/>
      <c r="K76" s="195"/>
      <c r="L76" s="258"/>
      <c r="M76" s="259"/>
      <c r="O76" s="196">
        <v>1</v>
      </c>
      <c r="P76" s="187"/>
      <c r="Q76" s="188"/>
      <c r="R76" s="189"/>
      <c r="S76" s="190"/>
      <c r="T76" s="191"/>
      <c r="U76" s="192"/>
      <c r="V76" s="193"/>
      <c r="W76" s="194"/>
      <c r="X76" s="195"/>
      <c r="Y76" s="258"/>
      <c r="Z76" s="259"/>
      <c r="AB76" s="196">
        <v>1</v>
      </c>
      <c r="AC76" s="187"/>
      <c r="AD76" s="188"/>
      <c r="AE76" s="189"/>
      <c r="AF76" s="190"/>
      <c r="AG76" s="191"/>
      <c r="AH76" s="192"/>
      <c r="AI76" s="193"/>
      <c r="AJ76" s="194"/>
      <c r="AK76" s="195"/>
      <c r="AL76" s="258"/>
      <c r="AM76" s="259"/>
      <c r="AO76" s="196">
        <v>1</v>
      </c>
      <c r="AP76" s="187"/>
      <c r="AQ76" s="188"/>
      <c r="AR76" s="189"/>
      <c r="AS76" s="190"/>
      <c r="AT76" s="191"/>
      <c r="AU76" s="192"/>
      <c r="AV76" s="193"/>
      <c r="AW76" s="194"/>
      <c r="AX76" s="195"/>
      <c r="AY76" s="258"/>
      <c r="AZ76" s="259"/>
      <c r="BB76" s="196">
        <v>1</v>
      </c>
      <c r="BC76" s="187"/>
      <c r="BD76" s="188"/>
      <c r="BE76" s="189"/>
      <c r="BF76" s="190"/>
      <c r="BG76" s="191"/>
      <c r="BH76" s="192"/>
      <c r="BI76" s="193"/>
      <c r="BJ76" s="194"/>
      <c r="BK76" s="195"/>
      <c r="BL76" s="258"/>
      <c r="BM76" s="259"/>
      <c r="BO76" s="196">
        <v>1</v>
      </c>
      <c r="BP76" s="187"/>
      <c r="BQ76" s="188"/>
      <c r="BR76" s="189"/>
      <c r="BS76" s="190"/>
      <c r="BT76" s="191"/>
      <c r="BU76" s="192"/>
      <c r="BV76" s="193"/>
      <c r="BW76" s="194"/>
      <c r="BX76" s="195"/>
      <c r="BY76" s="258"/>
      <c r="BZ76" s="259"/>
    </row>
    <row r="77" spans="2:78" x14ac:dyDescent="0.25">
      <c r="B77" s="185">
        <v>2</v>
      </c>
      <c r="C77" s="187"/>
      <c r="D77" s="188"/>
      <c r="E77" s="189"/>
      <c r="F77" s="190"/>
      <c r="G77" s="191"/>
      <c r="H77" s="192"/>
      <c r="I77" s="193"/>
      <c r="J77" s="194"/>
      <c r="K77" s="195"/>
      <c r="L77" s="258"/>
      <c r="M77" s="259"/>
      <c r="O77" s="222">
        <v>2</v>
      </c>
      <c r="P77" s="187"/>
      <c r="Q77" s="188"/>
      <c r="R77" s="189"/>
      <c r="S77" s="190"/>
      <c r="T77" s="191"/>
      <c r="U77" s="192"/>
      <c r="V77" s="193"/>
      <c r="W77" s="194"/>
      <c r="X77" s="195"/>
      <c r="Y77" s="258"/>
      <c r="Z77" s="259"/>
      <c r="AB77" s="222">
        <v>2</v>
      </c>
      <c r="AC77" s="187"/>
      <c r="AD77" s="188"/>
      <c r="AE77" s="189"/>
      <c r="AF77" s="190"/>
      <c r="AG77" s="191"/>
      <c r="AH77" s="192"/>
      <c r="AI77" s="193"/>
      <c r="AJ77" s="194"/>
      <c r="AK77" s="195"/>
      <c r="AL77" s="258"/>
      <c r="AM77" s="259"/>
      <c r="AO77" s="222">
        <v>2</v>
      </c>
      <c r="AP77" s="187"/>
      <c r="AQ77" s="188"/>
      <c r="AR77" s="189"/>
      <c r="AS77" s="190"/>
      <c r="AT77" s="191"/>
      <c r="AU77" s="192"/>
      <c r="AV77" s="193"/>
      <c r="AW77" s="194"/>
      <c r="AX77" s="195"/>
      <c r="AY77" s="258"/>
      <c r="AZ77" s="259"/>
      <c r="BB77" s="222">
        <v>2</v>
      </c>
      <c r="BC77" s="187"/>
      <c r="BD77" s="188"/>
      <c r="BE77" s="189"/>
      <c r="BF77" s="190"/>
      <c r="BG77" s="191"/>
      <c r="BH77" s="192"/>
      <c r="BI77" s="193"/>
      <c r="BJ77" s="194"/>
      <c r="BK77" s="195"/>
      <c r="BL77" s="258"/>
      <c r="BM77" s="259"/>
      <c r="BO77" s="222">
        <v>2</v>
      </c>
      <c r="BP77" s="187"/>
      <c r="BQ77" s="188"/>
      <c r="BR77" s="189"/>
      <c r="BS77" s="190"/>
      <c r="BT77" s="191"/>
      <c r="BU77" s="192"/>
      <c r="BV77" s="193"/>
      <c r="BW77" s="194"/>
      <c r="BX77" s="195"/>
      <c r="BY77" s="258"/>
      <c r="BZ77" s="259"/>
    </row>
    <row r="78" spans="2:78" x14ac:dyDescent="0.25">
      <c r="B78" s="185">
        <v>3</v>
      </c>
      <c r="C78" s="187"/>
      <c r="D78" s="188"/>
      <c r="E78" s="189"/>
      <c r="F78" s="190"/>
      <c r="G78" s="191"/>
      <c r="H78" s="192"/>
      <c r="I78" s="193"/>
      <c r="J78" s="194"/>
      <c r="K78" s="195"/>
      <c r="L78" s="258"/>
      <c r="M78" s="259"/>
      <c r="O78" s="222">
        <v>3</v>
      </c>
      <c r="P78" s="187"/>
      <c r="Q78" s="188"/>
      <c r="R78" s="189"/>
      <c r="S78" s="190"/>
      <c r="T78" s="191"/>
      <c r="U78" s="192"/>
      <c r="V78" s="193"/>
      <c r="W78" s="194"/>
      <c r="X78" s="195"/>
      <c r="Y78" s="258"/>
      <c r="Z78" s="259"/>
      <c r="AB78" s="222">
        <v>3</v>
      </c>
      <c r="AC78" s="187"/>
      <c r="AD78" s="188"/>
      <c r="AE78" s="189"/>
      <c r="AF78" s="190"/>
      <c r="AG78" s="191"/>
      <c r="AH78" s="192"/>
      <c r="AI78" s="193"/>
      <c r="AJ78" s="194"/>
      <c r="AK78" s="195"/>
      <c r="AL78" s="258"/>
      <c r="AM78" s="259"/>
      <c r="AO78" s="222">
        <v>3</v>
      </c>
      <c r="AP78" s="187"/>
      <c r="AQ78" s="188"/>
      <c r="AR78" s="189"/>
      <c r="AS78" s="190"/>
      <c r="AT78" s="191"/>
      <c r="AU78" s="192"/>
      <c r="AV78" s="193"/>
      <c r="AW78" s="194"/>
      <c r="AX78" s="195"/>
      <c r="AY78" s="258"/>
      <c r="AZ78" s="259"/>
      <c r="BB78" s="222">
        <v>3</v>
      </c>
      <c r="BC78" s="187"/>
      <c r="BD78" s="188"/>
      <c r="BE78" s="189"/>
      <c r="BF78" s="190"/>
      <c r="BG78" s="191"/>
      <c r="BH78" s="192"/>
      <c r="BI78" s="193"/>
      <c r="BJ78" s="194"/>
      <c r="BK78" s="195"/>
      <c r="BL78" s="258"/>
      <c r="BM78" s="259"/>
      <c r="BO78" s="222">
        <v>3</v>
      </c>
      <c r="BP78" s="187"/>
      <c r="BQ78" s="188"/>
      <c r="BR78" s="189"/>
      <c r="BS78" s="190"/>
      <c r="BT78" s="191"/>
      <c r="BU78" s="192"/>
      <c r="BV78" s="193"/>
      <c r="BW78" s="194"/>
      <c r="BX78" s="195"/>
      <c r="BY78" s="258"/>
      <c r="BZ78" s="259"/>
    </row>
    <row r="79" spans="2:78" x14ac:dyDescent="0.25">
      <c r="B79" s="185">
        <v>4</v>
      </c>
      <c r="C79" s="187"/>
      <c r="D79" s="188"/>
      <c r="E79" s="189"/>
      <c r="F79" s="190"/>
      <c r="G79" s="191"/>
      <c r="H79" s="192"/>
      <c r="I79" s="193"/>
      <c r="J79" s="194"/>
      <c r="K79" s="195"/>
      <c r="L79" s="258"/>
      <c r="M79" s="259"/>
      <c r="O79" s="222">
        <v>4</v>
      </c>
      <c r="P79" s="187"/>
      <c r="Q79" s="188"/>
      <c r="R79" s="189"/>
      <c r="S79" s="190"/>
      <c r="T79" s="191"/>
      <c r="U79" s="192"/>
      <c r="V79" s="193"/>
      <c r="W79" s="194"/>
      <c r="X79" s="195"/>
      <c r="Y79" s="258"/>
      <c r="Z79" s="259"/>
      <c r="AB79" s="222">
        <v>4</v>
      </c>
      <c r="AC79" s="187"/>
      <c r="AD79" s="188"/>
      <c r="AE79" s="189"/>
      <c r="AF79" s="190"/>
      <c r="AG79" s="191"/>
      <c r="AH79" s="192"/>
      <c r="AI79" s="193"/>
      <c r="AJ79" s="194"/>
      <c r="AK79" s="195"/>
      <c r="AL79" s="258"/>
      <c r="AM79" s="259"/>
      <c r="AO79" s="222">
        <v>4</v>
      </c>
      <c r="AP79" s="187"/>
      <c r="AQ79" s="188"/>
      <c r="AR79" s="189"/>
      <c r="AS79" s="190"/>
      <c r="AT79" s="191"/>
      <c r="AU79" s="192"/>
      <c r="AV79" s="193"/>
      <c r="AW79" s="194"/>
      <c r="AX79" s="195"/>
      <c r="AY79" s="258"/>
      <c r="AZ79" s="259"/>
      <c r="BB79" s="222">
        <v>4</v>
      </c>
      <c r="BC79" s="187"/>
      <c r="BD79" s="188"/>
      <c r="BE79" s="189"/>
      <c r="BF79" s="190"/>
      <c r="BG79" s="191"/>
      <c r="BH79" s="192"/>
      <c r="BI79" s="193"/>
      <c r="BJ79" s="194"/>
      <c r="BK79" s="195"/>
      <c r="BL79" s="258"/>
      <c r="BM79" s="259"/>
      <c r="BO79" s="222">
        <v>4</v>
      </c>
      <c r="BP79" s="187"/>
      <c r="BQ79" s="188"/>
      <c r="BR79" s="189"/>
      <c r="BS79" s="190"/>
      <c r="BT79" s="191"/>
      <c r="BU79" s="192"/>
      <c r="BV79" s="193"/>
      <c r="BW79" s="194"/>
      <c r="BX79" s="195"/>
      <c r="BY79" s="258"/>
      <c r="BZ79" s="259"/>
    </row>
    <row r="80" spans="2:78" x14ac:dyDescent="0.25">
      <c r="B80" s="185">
        <v>5</v>
      </c>
      <c r="C80" s="187"/>
      <c r="D80" s="188"/>
      <c r="E80" s="189"/>
      <c r="F80" s="190"/>
      <c r="G80" s="191"/>
      <c r="H80" s="192"/>
      <c r="I80" s="193"/>
      <c r="J80" s="194"/>
      <c r="K80" s="195"/>
      <c r="L80" s="258"/>
      <c r="M80" s="259"/>
      <c r="O80" s="222">
        <v>5</v>
      </c>
      <c r="P80" s="187"/>
      <c r="Q80" s="188"/>
      <c r="R80" s="189"/>
      <c r="S80" s="190"/>
      <c r="T80" s="191"/>
      <c r="U80" s="192"/>
      <c r="V80" s="193"/>
      <c r="W80" s="194"/>
      <c r="X80" s="195"/>
      <c r="Y80" s="258"/>
      <c r="Z80" s="259"/>
      <c r="AB80" s="222">
        <v>5</v>
      </c>
      <c r="AC80" s="187"/>
      <c r="AD80" s="188"/>
      <c r="AE80" s="189"/>
      <c r="AF80" s="190"/>
      <c r="AG80" s="191"/>
      <c r="AH80" s="192"/>
      <c r="AI80" s="193"/>
      <c r="AJ80" s="194"/>
      <c r="AK80" s="195"/>
      <c r="AL80" s="258"/>
      <c r="AM80" s="259"/>
      <c r="AO80" s="222">
        <v>5</v>
      </c>
      <c r="AP80" s="187"/>
      <c r="AQ80" s="188"/>
      <c r="AR80" s="189"/>
      <c r="AS80" s="190"/>
      <c r="AT80" s="191"/>
      <c r="AU80" s="192"/>
      <c r="AV80" s="193"/>
      <c r="AW80" s="194"/>
      <c r="AX80" s="195"/>
      <c r="AY80" s="258"/>
      <c r="AZ80" s="259"/>
      <c r="BB80" s="222">
        <v>5</v>
      </c>
      <c r="BC80" s="187"/>
      <c r="BD80" s="188"/>
      <c r="BE80" s="189"/>
      <c r="BF80" s="190"/>
      <c r="BG80" s="191"/>
      <c r="BH80" s="192"/>
      <c r="BI80" s="193"/>
      <c r="BJ80" s="194"/>
      <c r="BK80" s="195"/>
      <c r="BL80" s="258"/>
      <c r="BM80" s="259"/>
      <c r="BO80" s="222">
        <v>5</v>
      </c>
      <c r="BP80" s="187"/>
      <c r="BQ80" s="188"/>
      <c r="BR80" s="189"/>
      <c r="BS80" s="190"/>
      <c r="BT80" s="191"/>
      <c r="BU80" s="192"/>
      <c r="BV80" s="193"/>
      <c r="BW80" s="194"/>
      <c r="BX80" s="195"/>
      <c r="BY80" s="258"/>
      <c r="BZ80" s="259"/>
    </row>
    <row r="81" spans="2:78" x14ac:dyDescent="0.25">
      <c r="B81" s="185">
        <v>6</v>
      </c>
      <c r="C81" s="187"/>
      <c r="D81" s="188"/>
      <c r="E81" s="189"/>
      <c r="F81" s="190"/>
      <c r="G81" s="191"/>
      <c r="H81" s="192"/>
      <c r="I81" s="193"/>
      <c r="J81" s="194"/>
      <c r="K81" s="195"/>
      <c r="L81" s="258"/>
      <c r="M81" s="259"/>
      <c r="O81" s="222">
        <v>6</v>
      </c>
      <c r="P81" s="187"/>
      <c r="Q81" s="188"/>
      <c r="R81" s="189"/>
      <c r="S81" s="190"/>
      <c r="T81" s="191"/>
      <c r="U81" s="192"/>
      <c r="V81" s="193"/>
      <c r="W81" s="194"/>
      <c r="X81" s="195"/>
      <c r="Y81" s="258"/>
      <c r="Z81" s="259"/>
      <c r="AB81" s="222">
        <v>6</v>
      </c>
      <c r="AC81" s="187"/>
      <c r="AD81" s="188"/>
      <c r="AE81" s="189"/>
      <c r="AF81" s="190"/>
      <c r="AG81" s="191"/>
      <c r="AH81" s="192"/>
      <c r="AI81" s="193"/>
      <c r="AJ81" s="194"/>
      <c r="AK81" s="195"/>
      <c r="AL81" s="258"/>
      <c r="AM81" s="259"/>
      <c r="AO81" s="222">
        <v>6</v>
      </c>
      <c r="AP81" s="187"/>
      <c r="AQ81" s="188"/>
      <c r="AR81" s="189"/>
      <c r="AS81" s="190"/>
      <c r="AT81" s="191"/>
      <c r="AU81" s="192"/>
      <c r="AV81" s="193"/>
      <c r="AW81" s="194"/>
      <c r="AX81" s="195"/>
      <c r="AY81" s="258"/>
      <c r="AZ81" s="259"/>
      <c r="BB81" s="222">
        <v>6</v>
      </c>
      <c r="BC81" s="187"/>
      <c r="BD81" s="188"/>
      <c r="BE81" s="189"/>
      <c r="BF81" s="190"/>
      <c r="BG81" s="191"/>
      <c r="BH81" s="192"/>
      <c r="BI81" s="193"/>
      <c r="BJ81" s="194"/>
      <c r="BK81" s="195"/>
      <c r="BL81" s="258"/>
      <c r="BM81" s="259"/>
      <c r="BO81" s="222">
        <v>6</v>
      </c>
      <c r="BP81" s="187"/>
      <c r="BQ81" s="188"/>
      <c r="BR81" s="189"/>
      <c r="BS81" s="190"/>
      <c r="BT81" s="191"/>
      <c r="BU81" s="192"/>
      <c r="BV81" s="193"/>
      <c r="BW81" s="194"/>
      <c r="BX81" s="195"/>
      <c r="BY81" s="258"/>
      <c r="BZ81" s="259"/>
    </row>
    <row r="82" spans="2:78" x14ac:dyDescent="0.25">
      <c r="B82" s="185">
        <v>7</v>
      </c>
      <c r="C82" s="187"/>
      <c r="D82" s="188"/>
      <c r="E82" s="189"/>
      <c r="F82" s="190"/>
      <c r="G82" s="191"/>
      <c r="H82" s="192"/>
      <c r="I82" s="193"/>
      <c r="J82" s="194"/>
      <c r="K82" s="195"/>
      <c r="L82" s="258"/>
      <c r="M82" s="259"/>
      <c r="O82" s="222">
        <v>7</v>
      </c>
      <c r="P82" s="187"/>
      <c r="Q82" s="188"/>
      <c r="R82" s="189"/>
      <c r="S82" s="190"/>
      <c r="T82" s="191"/>
      <c r="U82" s="192"/>
      <c r="V82" s="193"/>
      <c r="W82" s="194"/>
      <c r="X82" s="195"/>
      <c r="Y82" s="258"/>
      <c r="Z82" s="259"/>
      <c r="AB82" s="222">
        <v>7</v>
      </c>
      <c r="AC82" s="187"/>
      <c r="AD82" s="188"/>
      <c r="AE82" s="189"/>
      <c r="AF82" s="190"/>
      <c r="AG82" s="191"/>
      <c r="AH82" s="192"/>
      <c r="AI82" s="193"/>
      <c r="AJ82" s="194"/>
      <c r="AK82" s="195"/>
      <c r="AL82" s="258"/>
      <c r="AM82" s="259"/>
      <c r="AO82" s="222">
        <v>7</v>
      </c>
      <c r="AP82" s="187"/>
      <c r="AQ82" s="188"/>
      <c r="AR82" s="189"/>
      <c r="AS82" s="190"/>
      <c r="AT82" s="191"/>
      <c r="AU82" s="192"/>
      <c r="AV82" s="193"/>
      <c r="AW82" s="194"/>
      <c r="AX82" s="195"/>
      <c r="AY82" s="258"/>
      <c r="AZ82" s="259"/>
      <c r="BB82" s="222">
        <v>7</v>
      </c>
      <c r="BC82" s="187"/>
      <c r="BD82" s="188"/>
      <c r="BE82" s="189"/>
      <c r="BF82" s="190"/>
      <c r="BG82" s="191"/>
      <c r="BH82" s="192"/>
      <c r="BI82" s="193"/>
      <c r="BJ82" s="194"/>
      <c r="BK82" s="195"/>
      <c r="BL82" s="258"/>
      <c r="BM82" s="259"/>
      <c r="BO82" s="222">
        <v>7</v>
      </c>
      <c r="BP82" s="187"/>
      <c r="BQ82" s="188"/>
      <c r="BR82" s="189"/>
      <c r="BS82" s="190"/>
      <c r="BT82" s="191"/>
      <c r="BU82" s="192"/>
      <c r="BV82" s="193"/>
      <c r="BW82" s="194"/>
      <c r="BX82" s="195"/>
      <c r="BY82" s="258"/>
      <c r="BZ82" s="259"/>
    </row>
    <row r="83" spans="2:78" x14ac:dyDescent="0.25">
      <c r="B83" s="185">
        <v>8</v>
      </c>
      <c r="C83" s="187"/>
      <c r="D83" s="188"/>
      <c r="E83" s="189"/>
      <c r="F83" s="190"/>
      <c r="G83" s="191"/>
      <c r="H83" s="192"/>
      <c r="I83" s="193"/>
      <c r="J83" s="194"/>
      <c r="K83" s="195"/>
      <c r="L83" s="258"/>
      <c r="M83" s="259"/>
      <c r="O83" s="222">
        <v>8</v>
      </c>
      <c r="P83" s="187"/>
      <c r="Q83" s="188"/>
      <c r="R83" s="189"/>
      <c r="S83" s="190"/>
      <c r="T83" s="191"/>
      <c r="U83" s="192"/>
      <c r="V83" s="193"/>
      <c r="W83" s="194"/>
      <c r="X83" s="195"/>
      <c r="Y83" s="258"/>
      <c r="Z83" s="259"/>
      <c r="AB83" s="222">
        <v>8</v>
      </c>
      <c r="AC83" s="187"/>
      <c r="AD83" s="188"/>
      <c r="AE83" s="189"/>
      <c r="AF83" s="190"/>
      <c r="AG83" s="191"/>
      <c r="AH83" s="192"/>
      <c r="AI83" s="193"/>
      <c r="AJ83" s="194"/>
      <c r="AK83" s="195"/>
      <c r="AL83" s="258"/>
      <c r="AM83" s="259"/>
      <c r="AO83" s="222">
        <v>8</v>
      </c>
      <c r="AP83" s="187"/>
      <c r="AQ83" s="188"/>
      <c r="AR83" s="189"/>
      <c r="AS83" s="190"/>
      <c r="AT83" s="191"/>
      <c r="AU83" s="192"/>
      <c r="AV83" s="193"/>
      <c r="AW83" s="194"/>
      <c r="AX83" s="195"/>
      <c r="AY83" s="258"/>
      <c r="AZ83" s="259"/>
      <c r="BB83" s="222">
        <v>8</v>
      </c>
      <c r="BC83" s="187"/>
      <c r="BD83" s="188"/>
      <c r="BE83" s="189"/>
      <c r="BF83" s="190"/>
      <c r="BG83" s="191"/>
      <c r="BH83" s="192"/>
      <c r="BI83" s="193"/>
      <c r="BJ83" s="194"/>
      <c r="BK83" s="195"/>
      <c r="BL83" s="258"/>
      <c r="BM83" s="259"/>
      <c r="BO83" s="222">
        <v>8</v>
      </c>
      <c r="BP83" s="187"/>
      <c r="BQ83" s="188"/>
      <c r="BR83" s="189"/>
      <c r="BS83" s="190"/>
      <c r="BT83" s="191"/>
      <c r="BU83" s="192"/>
      <c r="BV83" s="193"/>
      <c r="BW83" s="194"/>
      <c r="BX83" s="195"/>
      <c r="BY83" s="258"/>
      <c r="BZ83" s="259"/>
    </row>
    <row r="84" spans="2:78" x14ac:dyDescent="0.25">
      <c r="B84" s="185">
        <v>9</v>
      </c>
      <c r="C84" s="187"/>
      <c r="D84" s="188"/>
      <c r="E84" s="189"/>
      <c r="F84" s="190"/>
      <c r="G84" s="191"/>
      <c r="H84" s="192"/>
      <c r="I84" s="193"/>
      <c r="J84" s="194"/>
      <c r="K84" s="195"/>
      <c r="L84" s="258"/>
      <c r="M84" s="259"/>
      <c r="O84" s="222">
        <v>9</v>
      </c>
      <c r="P84" s="187"/>
      <c r="Q84" s="188"/>
      <c r="R84" s="189"/>
      <c r="S84" s="190"/>
      <c r="T84" s="191"/>
      <c r="U84" s="192"/>
      <c r="V84" s="193"/>
      <c r="W84" s="194"/>
      <c r="X84" s="195"/>
      <c r="Y84" s="258"/>
      <c r="Z84" s="259"/>
      <c r="AB84" s="222">
        <v>9</v>
      </c>
      <c r="AC84" s="187"/>
      <c r="AD84" s="188"/>
      <c r="AE84" s="189"/>
      <c r="AF84" s="190"/>
      <c r="AG84" s="191"/>
      <c r="AH84" s="192"/>
      <c r="AI84" s="193"/>
      <c r="AJ84" s="194"/>
      <c r="AK84" s="195"/>
      <c r="AL84" s="258"/>
      <c r="AM84" s="259"/>
      <c r="AO84" s="222">
        <v>9</v>
      </c>
      <c r="AP84" s="187"/>
      <c r="AQ84" s="188"/>
      <c r="AR84" s="189"/>
      <c r="AS84" s="190"/>
      <c r="AT84" s="191"/>
      <c r="AU84" s="192"/>
      <c r="AV84" s="193"/>
      <c r="AW84" s="194"/>
      <c r="AX84" s="195"/>
      <c r="AY84" s="258"/>
      <c r="AZ84" s="259"/>
      <c r="BB84" s="222">
        <v>9</v>
      </c>
      <c r="BC84" s="187"/>
      <c r="BD84" s="188"/>
      <c r="BE84" s="189"/>
      <c r="BF84" s="190"/>
      <c r="BG84" s="191"/>
      <c r="BH84" s="192"/>
      <c r="BI84" s="193"/>
      <c r="BJ84" s="194"/>
      <c r="BK84" s="195"/>
      <c r="BL84" s="258"/>
      <c r="BM84" s="259"/>
      <c r="BO84" s="222">
        <v>9</v>
      </c>
      <c r="BP84" s="187"/>
      <c r="BQ84" s="188"/>
      <c r="BR84" s="189"/>
      <c r="BS84" s="190"/>
      <c r="BT84" s="191"/>
      <c r="BU84" s="192"/>
      <c r="BV84" s="193"/>
      <c r="BW84" s="194"/>
      <c r="BX84" s="195"/>
      <c r="BY84" s="258"/>
      <c r="BZ84" s="259"/>
    </row>
    <row r="85" spans="2:78" x14ac:dyDescent="0.25">
      <c r="B85" s="185">
        <v>10</v>
      </c>
      <c r="C85" s="187"/>
      <c r="D85" s="188"/>
      <c r="E85" s="189"/>
      <c r="F85" s="190"/>
      <c r="G85" s="191"/>
      <c r="H85" s="192"/>
      <c r="I85" s="193"/>
      <c r="J85" s="194"/>
      <c r="K85" s="195"/>
      <c r="L85" s="258"/>
      <c r="M85" s="259"/>
      <c r="O85" s="222">
        <v>10</v>
      </c>
      <c r="P85" s="187"/>
      <c r="Q85" s="188"/>
      <c r="R85" s="189"/>
      <c r="S85" s="190"/>
      <c r="T85" s="191"/>
      <c r="U85" s="192"/>
      <c r="V85" s="193"/>
      <c r="W85" s="194"/>
      <c r="X85" s="195"/>
      <c r="Y85" s="258"/>
      <c r="Z85" s="259"/>
      <c r="AB85" s="222">
        <v>10</v>
      </c>
      <c r="AC85" s="187"/>
      <c r="AD85" s="188"/>
      <c r="AE85" s="189"/>
      <c r="AF85" s="190"/>
      <c r="AG85" s="191"/>
      <c r="AH85" s="192"/>
      <c r="AI85" s="193"/>
      <c r="AJ85" s="194"/>
      <c r="AK85" s="195"/>
      <c r="AL85" s="258"/>
      <c r="AM85" s="259"/>
      <c r="AO85" s="222">
        <v>10</v>
      </c>
      <c r="AP85" s="187"/>
      <c r="AQ85" s="188"/>
      <c r="AR85" s="189"/>
      <c r="AS85" s="190"/>
      <c r="AT85" s="191"/>
      <c r="AU85" s="192"/>
      <c r="AV85" s="193"/>
      <c r="AW85" s="194"/>
      <c r="AX85" s="195"/>
      <c r="AY85" s="258"/>
      <c r="AZ85" s="259"/>
      <c r="BB85" s="222">
        <v>10</v>
      </c>
      <c r="BC85" s="187"/>
      <c r="BD85" s="188"/>
      <c r="BE85" s="189"/>
      <c r="BF85" s="190"/>
      <c r="BG85" s="191"/>
      <c r="BH85" s="192"/>
      <c r="BI85" s="193"/>
      <c r="BJ85" s="194"/>
      <c r="BK85" s="195"/>
      <c r="BL85" s="258"/>
      <c r="BM85" s="259"/>
      <c r="BO85" s="222">
        <v>10</v>
      </c>
      <c r="BP85" s="187"/>
      <c r="BQ85" s="188"/>
      <c r="BR85" s="189"/>
      <c r="BS85" s="190"/>
      <c r="BT85" s="191"/>
      <c r="BU85" s="192"/>
      <c r="BV85" s="193"/>
      <c r="BW85" s="194"/>
      <c r="BX85" s="195"/>
      <c r="BY85" s="258"/>
      <c r="BZ85" s="259"/>
    </row>
    <row r="86" spans="2:78" x14ac:dyDescent="0.25">
      <c r="B86" s="185">
        <v>11</v>
      </c>
      <c r="C86" s="187"/>
      <c r="D86" s="188"/>
      <c r="E86" s="189"/>
      <c r="F86" s="190"/>
      <c r="G86" s="191"/>
      <c r="H86" s="192"/>
      <c r="I86" s="193"/>
      <c r="J86" s="194"/>
      <c r="K86" s="195"/>
      <c r="L86" s="258"/>
      <c r="M86" s="259"/>
      <c r="O86" s="222">
        <v>11</v>
      </c>
      <c r="P86" s="187"/>
      <c r="Q86" s="188"/>
      <c r="R86" s="189"/>
      <c r="S86" s="190"/>
      <c r="T86" s="191"/>
      <c r="U86" s="192"/>
      <c r="V86" s="193"/>
      <c r="W86" s="194"/>
      <c r="X86" s="195"/>
      <c r="Y86" s="258"/>
      <c r="Z86" s="259"/>
      <c r="AB86" s="222">
        <v>11</v>
      </c>
      <c r="AC86" s="187"/>
      <c r="AD86" s="188"/>
      <c r="AE86" s="189"/>
      <c r="AF86" s="190"/>
      <c r="AG86" s="191"/>
      <c r="AH86" s="192"/>
      <c r="AI86" s="193"/>
      <c r="AJ86" s="194"/>
      <c r="AK86" s="195"/>
      <c r="AL86" s="258"/>
      <c r="AM86" s="259"/>
      <c r="AO86" s="222">
        <v>11</v>
      </c>
      <c r="AP86" s="187"/>
      <c r="AQ86" s="188"/>
      <c r="AR86" s="189"/>
      <c r="AS86" s="190"/>
      <c r="AT86" s="191"/>
      <c r="AU86" s="192"/>
      <c r="AV86" s="193"/>
      <c r="AW86" s="194"/>
      <c r="AX86" s="195"/>
      <c r="AY86" s="258"/>
      <c r="AZ86" s="259"/>
      <c r="BB86" s="222">
        <v>11</v>
      </c>
      <c r="BC86" s="187"/>
      <c r="BD86" s="188"/>
      <c r="BE86" s="189"/>
      <c r="BF86" s="190"/>
      <c r="BG86" s="191"/>
      <c r="BH86" s="192"/>
      <c r="BI86" s="193"/>
      <c r="BJ86" s="194"/>
      <c r="BK86" s="195"/>
      <c r="BL86" s="258"/>
      <c r="BM86" s="259"/>
      <c r="BO86" s="222">
        <v>11</v>
      </c>
      <c r="BP86" s="187"/>
      <c r="BQ86" s="188"/>
      <c r="BR86" s="189"/>
      <c r="BS86" s="190"/>
      <c r="BT86" s="191"/>
      <c r="BU86" s="192"/>
      <c r="BV86" s="193"/>
      <c r="BW86" s="194"/>
      <c r="BX86" s="195"/>
      <c r="BY86" s="258"/>
      <c r="BZ86" s="259"/>
    </row>
    <row r="87" spans="2:78" x14ac:dyDescent="0.25">
      <c r="B87" s="197">
        <v>12</v>
      </c>
      <c r="C87" s="187"/>
      <c r="D87" s="188"/>
      <c r="E87" s="189"/>
      <c r="F87" s="190"/>
      <c r="G87" s="191"/>
      <c r="H87" s="192"/>
      <c r="I87" s="193"/>
      <c r="J87" s="194"/>
      <c r="K87" s="195"/>
      <c r="L87" s="258"/>
      <c r="M87" s="259"/>
      <c r="O87" s="197">
        <v>12</v>
      </c>
      <c r="P87" s="187"/>
      <c r="Q87" s="188"/>
      <c r="R87" s="189"/>
      <c r="S87" s="190"/>
      <c r="T87" s="191"/>
      <c r="U87" s="192"/>
      <c r="V87" s="193"/>
      <c r="W87" s="194"/>
      <c r="X87" s="195"/>
      <c r="Y87" s="258"/>
      <c r="Z87" s="259"/>
      <c r="AB87" s="197">
        <v>12</v>
      </c>
      <c r="AC87" s="187"/>
      <c r="AD87" s="188"/>
      <c r="AE87" s="189"/>
      <c r="AF87" s="190"/>
      <c r="AG87" s="191"/>
      <c r="AH87" s="192"/>
      <c r="AI87" s="193"/>
      <c r="AJ87" s="194"/>
      <c r="AK87" s="195"/>
      <c r="AL87" s="258"/>
      <c r="AM87" s="259"/>
      <c r="AO87" s="197">
        <v>12</v>
      </c>
      <c r="AP87" s="187"/>
      <c r="AQ87" s="188"/>
      <c r="AR87" s="189"/>
      <c r="AS87" s="190"/>
      <c r="AT87" s="191"/>
      <c r="AU87" s="192"/>
      <c r="AV87" s="193"/>
      <c r="AW87" s="194"/>
      <c r="AX87" s="195"/>
      <c r="AY87" s="258"/>
      <c r="AZ87" s="259"/>
      <c r="BB87" s="197">
        <v>12</v>
      </c>
      <c r="BC87" s="187"/>
      <c r="BD87" s="188"/>
      <c r="BE87" s="189"/>
      <c r="BF87" s="190"/>
      <c r="BG87" s="191"/>
      <c r="BH87" s="192"/>
      <c r="BI87" s="193"/>
      <c r="BJ87" s="194"/>
      <c r="BK87" s="195"/>
      <c r="BL87" s="258"/>
      <c r="BM87" s="259"/>
      <c r="BO87" s="197">
        <v>12</v>
      </c>
      <c r="BP87" s="187"/>
      <c r="BQ87" s="188"/>
      <c r="BR87" s="189"/>
      <c r="BS87" s="190"/>
      <c r="BT87" s="191"/>
      <c r="BU87" s="192"/>
      <c r="BV87" s="193"/>
      <c r="BW87" s="194"/>
      <c r="BX87" s="195"/>
      <c r="BY87" s="258"/>
      <c r="BZ87" s="259"/>
    </row>
    <row r="89" spans="2:78" ht="15.75" thickBot="1" x14ac:dyDescent="0.3">
      <c r="B89" s="219">
        <v>5</v>
      </c>
      <c r="C89" s="254" t="s">
        <v>57</v>
      </c>
      <c r="D89" s="254"/>
      <c r="E89" s="254"/>
      <c r="F89" s="254"/>
      <c r="G89" s="254"/>
      <c r="H89" s="254"/>
      <c r="I89" s="254"/>
      <c r="J89" s="254"/>
      <c r="K89" s="254" t="s">
        <v>54</v>
      </c>
      <c r="L89" s="254"/>
      <c r="M89" s="254"/>
      <c r="O89" s="219">
        <v>5</v>
      </c>
      <c r="P89" s="254" t="s">
        <v>57</v>
      </c>
      <c r="Q89" s="254"/>
      <c r="R89" s="254"/>
      <c r="S89" s="254"/>
      <c r="T89" s="254"/>
      <c r="U89" s="254"/>
      <c r="V89" s="254"/>
      <c r="W89" s="254"/>
      <c r="X89" s="254" t="s">
        <v>54</v>
      </c>
      <c r="Y89" s="254"/>
      <c r="Z89" s="254"/>
      <c r="AB89" s="219">
        <v>5</v>
      </c>
      <c r="AC89" s="254" t="s">
        <v>57</v>
      </c>
      <c r="AD89" s="254"/>
      <c r="AE89" s="254"/>
      <c r="AF89" s="254"/>
      <c r="AG89" s="254"/>
      <c r="AH89" s="254"/>
      <c r="AI89" s="254"/>
      <c r="AJ89" s="254"/>
      <c r="AK89" s="254" t="s">
        <v>54</v>
      </c>
      <c r="AL89" s="254"/>
      <c r="AM89" s="254"/>
      <c r="AO89" s="219">
        <v>5</v>
      </c>
      <c r="AP89" s="254" t="s">
        <v>57</v>
      </c>
      <c r="AQ89" s="254"/>
      <c r="AR89" s="254"/>
      <c r="AS89" s="254"/>
      <c r="AT89" s="254"/>
      <c r="AU89" s="254"/>
      <c r="AV89" s="254"/>
      <c r="AW89" s="254"/>
      <c r="AX89" s="254" t="s">
        <v>54</v>
      </c>
      <c r="AY89" s="254"/>
      <c r="AZ89" s="254"/>
      <c r="BB89" s="219">
        <v>5</v>
      </c>
      <c r="BC89" s="254" t="s">
        <v>57</v>
      </c>
      <c r="BD89" s="254"/>
      <c r="BE89" s="254"/>
      <c r="BF89" s="254"/>
      <c r="BG89" s="254"/>
      <c r="BH89" s="254"/>
      <c r="BI89" s="254"/>
      <c r="BJ89" s="254"/>
      <c r="BK89" s="254" t="s">
        <v>54</v>
      </c>
      <c r="BL89" s="254"/>
      <c r="BM89" s="254"/>
      <c r="BO89" s="219">
        <v>5</v>
      </c>
      <c r="BP89" s="254" t="s">
        <v>57</v>
      </c>
      <c r="BQ89" s="254"/>
      <c r="BR89" s="254"/>
      <c r="BS89" s="254"/>
      <c r="BT89" s="254"/>
      <c r="BU89" s="254"/>
      <c r="BV89" s="254"/>
      <c r="BW89" s="254"/>
      <c r="BX89" s="254" t="s">
        <v>54</v>
      </c>
      <c r="BY89" s="254"/>
      <c r="BZ89" s="254"/>
    </row>
    <row r="90" spans="2:78" ht="16.5" thickTop="1" thickBot="1" x14ac:dyDescent="0.3">
      <c r="B90" s="217" t="s">
        <v>19</v>
      </c>
      <c r="C90" s="187" t="s">
        <v>49</v>
      </c>
      <c r="D90" s="188" t="s">
        <v>32</v>
      </c>
      <c r="E90" s="189" t="s">
        <v>15</v>
      </c>
      <c r="F90" s="190" t="s">
        <v>17</v>
      </c>
      <c r="G90" s="191" t="s">
        <v>33</v>
      </c>
      <c r="H90" s="192" t="s">
        <v>39</v>
      </c>
      <c r="I90" s="193" t="s">
        <v>40</v>
      </c>
      <c r="J90" s="194" t="s">
        <v>41</v>
      </c>
      <c r="K90" s="256" t="s">
        <v>10</v>
      </c>
      <c r="L90" s="257" t="s">
        <v>58</v>
      </c>
      <c r="M90" s="221" t="s">
        <v>59</v>
      </c>
      <c r="O90" s="217" t="s">
        <v>19</v>
      </c>
      <c r="P90" s="187" t="s">
        <v>49</v>
      </c>
      <c r="Q90" s="188" t="s">
        <v>32</v>
      </c>
      <c r="R90" s="189" t="s">
        <v>15</v>
      </c>
      <c r="S90" s="190" t="s">
        <v>17</v>
      </c>
      <c r="T90" s="191" t="s">
        <v>33</v>
      </c>
      <c r="U90" s="192" t="s">
        <v>39</v>
      </c>
      <c r="V90" s="193" t="s">
        <v>40</v>
      </c>
      <c r="W90" s="194" t="s">
        <v>41</v>
      </c>
      <c r="X90" s="256" t="s">
        <v>10</v>
      </c>
      <c r="Y90" s="257" t="s">
        <v>58</v>
      </c>
      <c r="Z90" s="221" t="s">
        <v>59</v>
      </c>
      <c r="AB90" s="217" t="s">
        <v>19</v>
      </c>
      <c r="AC90" s="187" t="s">
        <v>49</v>
      </c>
      <c r="AD90" s="188" t="s">
        <v>32</v>
      </c>
      <c r="AE90" s="189" t="s">
        <v>15</v>
      </c>
      <c r="AF90" s="190" t="s">
        <v>17</v>
      </c>
      <c r="AG90" s="191" t="s">
        <v>33</v>
      </c>
      <c r="AH90" s="192" t="s">
        <v>39</v>
      </c>
      <c r="AI90" s="193" t="s">
        <v>40</v>
      </c>
      <c r="AJ90" s="194" t="s">
        <v>41</v>
      </c>
      <c r="AK90" s="256" t="s">
        <v>10</v>
      </c>
      <c r="AL90" s="257" t="s">
        <v>58</v>
      </c>
      <c r="AM90" s="221" t="s">
        <v>59</v>
      </c>
      <c r="AO90" s="217" t="s">
        <v>19</v>
      </c>
      <c r="AP90" s="187" t="s">
        <v>49</v>
      </c>
      <c r="AQ90" s="188" t="s">
        <v>32</v>
      </c>
      <c r="AR90" s="189" t="s">
        <v>15</v>
      </c>
      <c r="AS90" s="190" t="s">
        <v>17</v>
      </c>
      <c r="AT90" s="191" t="s">
        <v>33</v>
      </c>
      <c r="AU90" s="192" t="s">
        <v>39</v>
      </c>
      <c r="AV90" s="193" t="s">
        <v>40</v>
      </c>
      <c r="AW90" s="194" t="s">
        <v>41</v>
      </c>
      <c r="AX90" s="256" t="s">
        <v>10</v>
      </c>
      <c r="AY90" s="257" t="s">
        <v>58</v>
      </c>
      <c r="AZ90" s="221" t="s">
        <v>59</v>
      </c>
      <c r="BB90" s="217" t="s">
        <v>19</v>
      </c>
      <c r="BC90" s="187" t="s">
        <v>49</v>
      </c>
      <c r="BD90" s="188" t="s">
        <v>32</v>
      </c>
      <c r="BE90" s="189" t="s">
        <v>15</v>
      </c>
      <c r="BF90" s="190" t="s">
        <v>17</v>
      </c>
      <c r="BG90" s="191" t="s">
        <v>33</v>
      </c>
      <c r="BH90" s="192" t="s">
        <v>39</v>
      </c>
      <c r="BI90" s="193" t="s">
        <v>40</v>
      </c>
      <c r="BJ90" s="194" t="s">
        <v>41</v>
      </c>
      <c r="BK90" s="256" t="s">
        <v>10</v>
      </c>
      <c r="BL90" s="257" t="s">
        <v>58</v>
      </c>
      <c r="BM90" s="221" t="s">
        <v>59</v>
      </c>
      <c r="BO90" s="217" t="s">
        <v>19</v>
      </c>
      <c r="BP90" s="187" t="s">
        <v>49</v>
      </c>
      <c r="BQ90" s="188" t="s">
        <v>32</v>
      </c>
      <c r="BR90" s="189" t="s">
        <v>15</v>
      </c>
      <c r="BS90" s="190" t="s">
        <v>17</v>
      </c>
      <c r="BT90" s="191" t="s">
        <v>33</v>
      </c>
      <c r="BU90" s="192" t="s">
        <v>39</v>
      </c>
      <c r="BV90" s="193" t="s">
        <v>40</v>
      </c>
      <c r="BW90" s="194" t="s">
        <v>41</v>
      </c>
      <c r="BX90" s="256" t="s">
        <v>10</v>
      </c>
      <c r="BY90" s="257" t="s">
        <v>58</v>
      </c>
      <c r="BZ90" s="221" t="s">
        <v>59</v>
      </c>
    </row>
    <row r="91" spans="2:78" ht="15.75" thickTop="1" x14ac:dyDescent="0.25">
      <c r="B91" s="196">
        <v>1</v>
      </c>
      <c r="C91" s="187"/>
      <c r="D91" s="188"/>
      <c r="E91" s="189"/>
      <c r="F91" s="190"/>
      <c r="G91" s="191"/>
      <c r="H91" s="192"/>
      <c r="I91" s="193"/>
      <c r="J91" s="194"/>
      <c r="K91" s="195"/>
      <c r="L91" s="258"/>
      <c r="M91" s="259"/>
      <c r="O91" s="196">
        <v>1</v>
      </c>
      <c r="P91" s="187"/>
      <c r="Q91" s="188"/>
      <c r="R91" s="189"/>
      <c r="S91" s="190"/>
      <c r="T91" s="191"/>
      <c r="U91" s="192"/>
      <c r="V91" s="193"/>
      <c r="W91" s="194"/>
      <c r="X91" s="195"/>
      <c r="Y91" s="258"/>
      <c r="Z91" s="259"/>
      <c r="AB91" s="196">
        <v>1</v>
      </c>
      <c r="AC91" s="187"/>
      <c r="AD91" s="188"/>
      <c r="AE91" s="189"/>
      <c r="AF91" s="190"/>
      <c r="AG91" s="191"/>
      <c r="AH91" s="192"/>
      <c r="AI91" s="193"/>
      <c r="AJ91" s="194"/>
      <c r="AK91" s="195"/>
      <c r="AL91" s="258"/>
      <c r="AM91" s="259"/>
      <c r="AO91" s="196">
        <v>1</v>
      </c>
      <c r="AP91" s="187"/>
      <c r="AQ91" s="188"/>
      <c r="AR91" s="189"/>
      <c r="AS91" s="190"/>
      <c r="AT91" s="191"/>
      <c r="AU91" s="192"/>
      <c r="AV91" s="193"/>
      <c r="AW91" s="194"/>
      <c r="AX91" s="195"/>
      <c r="AY91" s="258"/>
      <c r="AZ91" s="259"/>
      <c r="BB91" s="196">
        <v>1</v>
      </c>
      <c r="BC91" s="187"/>
      <c r="BD91" s="188"/>
      <c r="BE91" s="189"/>
      <c r="BF91" s="190"/>
      <c r="BG91" s="191"/>
      <c r="BH91" s="192"/>
      <c r="BI91" s="193"/>
      <c r="BJ91" s="194"/>
      <c r="BK91" s="195"/>
      <c r="BL91" s="258"/>
      <c r="BM91" s="259"/>
      <c r="BO91" s="196">
        <v>1</v>
      </c>
      <c r="BP91" s="187"/>
      <c r="BQ91" s="188"/>
      <c r="BR91" s="189"/>
      <c r="BS91" s="190"/>
      <c r="BT91" s="191"/>
      <c r="BU91" s="192"/>
      <c r="BV91" s="193"/>
      <c r="BW91" s="194"/>
      <c r="BX91" s="195"/>
      <c r="BY91" s="258"/>
      <c r="BZ91" s="259"/>
    </row>
    <row r="92" spans="2:78" x14ac:dyDescent="0.25">
      <c r="B92" s="185">
        <v>2</v>
      </c>
      <c r="C92" s="187"/>
      <c r="D92" s="188"/>
      <c r="E92" s="189"/>
      <c r="F92" s="190"/>
      <c r="G92" s="191"/>
      <c r="H92" s="192"/>
      <c r="I92" s="193"/>
      <c r="J92" s="194"/>
      <c r="K92" s="195"/>
      <c r="L92" s="258"/>
      <c r="M92" s="259"/>
      <c r="O92" s="222">
        <v>2</v>
      </c>
      <c r="P92" s="187"/>
      <c r="Q92" s="188"/>
      <c r="R92" s="189"/>
      <c r="S92" s="190"/>
      <c r="T92" s="191"/>
      <c r="U92" s="192"/>
      <c r="V92" s="193"/>
      <c r="W92" s="194"/>
      <c r="X92" s="195"/>
      <c r="Y92" s="258"/>
      <c r="Z92" s="259"/>
      <c r="AB92" s="222">
        <v>2</v>
      </c>
      <c r="AC92" s="187"/>
      <c r="AD92" s="188"/>
      <c r="AE92" s="189"/>
      <c r="AF92" s="190"/>
      <c r="AG92" s="191"/>
      <c r="AH92" s="192"/>
      <c r="AI92" s="193"/>
      <c r="AJ92" s="194"/>
      <c r="AK92" s="195"/>
      <c r="AL92" s="258"/>
      <c r="AM92" s="259"/>
      <c r="AO92" s="222">
        <v>2</v>
      </c>
      <c r="AP92" s="187"/>
      <c r="AQ92" s="188"/>
      <c r="AR92" s="189"/>
      <c r="AS92" s="190"/>
      <c r="AT92" s="191"/>
      <c r="AU92" s="192"/>
      <c r="AV92" s="193"/>
      <c r="AW92" s="194"/>
      <c r="AX92" s="195"/>
      <c r="AY92" s="258"/>
      <c r="AZ92" s="259"/>
      <c r="BB92" s="222">
        <v>2</v>
      </c>
      <c r="BC92" s="187"/>
      <c r="BD92" s="188"/>
      <c r="BE92" s="189"/>
      <c r="BF92" s="190"/>
      <c r="BG92" s="191"/>
      <c r="BH92" s="192"/>
      <c r="BI92" s="193"/>
      <c r="BJ92" s="194"/>
      <c r="BK92" s="195"/>
      <c r="BL92" s="258"/>
      <c r="BM92" s="259"/>
      <c r="BO92" s="222">
        <v>2</v>
      </c>
      <c r="BP92" s="187"/>
      <c r="BQ92" s="188"/>
      <c r="BR92" s="189"/>
      <c r="BS92" s="190"/>
      <c r="BT92" s="191"/>
      <c r="BU92" s="192"/>
      <c r="BV92" s="193"/>
      <c r="BW92" s="194"/>
      <c r="BX92" s="195"/>
      <c r="BY92" s="258"/>
      <c r="BZ92" s="259"/>
    </row>
    <row r="93" spans="2:78" x14ac:dyDescent="0.25">
      <c r="B93" s="185">
        <v>3</v>
      </c>
      <c r="C93" s="187"/>
      <c r="D93" s="188"/>
      <c r="E93" s="189"/>
      <c r="F93" s="190"/>
      <c r="G93" s="191"/>
      <c r="H93" s="192"/>
      <c r="I93" s="193"/>
      <c r="J93" s="194"/>
      <c r="K93" s="195"/>
      <c r="L93" s="258"/>
      <c r="M93" s="259"/>
      <c r="O93" s="222">
        <v>3</v>
      </c>
      <c r="P93" s="187"/>
      <c r="Q93" s="188"/>
      <c r="R93" s="189"/>
      <c r="S93" s="190"/>
      <c r="T93" s="191"/>
      <c r="U93" s="192"/>
      <c r="V93" s="193"/>
      <c r="W93" s="194"/>
      <c r="X93" s="195"/>
      <c r="Y93" s="258"/>
      <c r="Z93" s="259"/>
      <c r="AB93" s="222">
        <v>3</v>
      </c>
      <c r="AC93" s="187"/>
      <c r="AD93" s="188"/>
      <c r="AE93" s="189"/>
      <c r="AF93" s="190"/>
      <c r="AG93" s="191"/>
      <c r="AH93" s="192"/>
      <c r="AI93" s="193"/>
      <c r="AJ93" s="194"/>
      <c r="AK93" s="195"/>
      <c r="AL93" s="258"/>
      <c r="AM93" s="259"/>
      <c r="AO93" s="222">
        <v>3</v>
      </c>
      <c r="AP93" s="187"/>
      <c r="AQ93" s="188"/>
      <c r="AR93" s="189"/>
      <c r="AS93" s="190"/>
      <c r="AT93" s="191"/>
      <c r="AU93" s="192"/>
      <c r="AV93" s="193"/>
      <c r="AW93" s="194"/>
      <c r="AX93" s="195"/>
      <c r="AY93" s="258"/>
      <c r="AZ93" s="259"/>
      <c r="BB93" s="222">
        <v>3</v>
      </c>
      <c r="BC93" s="187"/>
      <c r="BD93" s="188"/>
      <c r="BE93" s="189"/>
      <c r="BF93" s="190"/>
      <c r="BG93" s="191"/>
      <c r="BH93" s="192"/>
      <c r="BI93" s="193"/>
      <c r="BJ93" s="194"/>
      <c r="BK93" s="195"/>
      <c r="BL93" s="258"/>
      <c r="BM93" s="259"/>
      <c r="BO93" s="222">
        <v>3</v>
      </c>
      <c r="BP93" s="187"/>
      <c r="BQ93" s="188"/>
      <c r="BR93" s="189"/>
      <c r="BS93" s="190"/>
      <c r="BT93" s="191"/>
      <c r="BU93" s="192"/>
      <c r="BV93" s="193"/>
      <c r="BW93" s="194"/>
      <c r="BX93" s="195"/>
      <c r="BY93" s="258"/>
      <c r="BZ93" s="259"/>
    </row>
    <row r="94" spans="2:78" x14ac:dyDescent="0.25">
      <c r="B94" s="185">
        <v>4</v>
      </c>
      <c r="C94" s="187"/>
      <c r="D94" s="188"/>
      <c r="E94" s="189"/>
      <c r="F94" s="190"/>
      <c r="G94" s="191"/>
      <c r="H94" s="192"/>
      <c r="I94" s="193"/>
      <c r="J94" s="194"/>
      <c r="K94" s="195"/>
      <c r="L94" s="258"/>
      <c r="M94" s="259"/>
      <c r="O94" s="222">
        <v>4</v>
      </c>
      <c r="P94" s="187"/>
      <c r="Q94" s="188"/>
      <c r="R94" s="189"/>
      <c r="S94" s="190"/>
      <c r="T94" s="191"/>
      <c r="U94" s="192"/>
      <c r="V94" s="193"/>
      <c r="W94" s="194"/>
      <c r="X94" s="195"/>
      <c r="Y94" s="258"/>
      <c r="Z94" s="259"/>
      <c r="AB94" s="222">
        <v>4</v>
      </c>
      <c r="AC94" s="187"/>
      <c r="AD94" s="188"/>
      <c r="AE94" s="189"/>
      <c r="AF94" s="190"/>
      <c r="AG94" s="191"/>
      <c r="AH94" s="192"/>
      <c r="AI94" s="193"/>
      <c r="AJ94" s="194"/>
      <c r="AK94" s="195"/>
      <c r="AL94" s="258"/>
      <c r="AM94" s="259"/>
      <c r="AO94" s="222">
        <v>4</v>
      </c>
      <c r="AP94" s="187"/>
      <c r="AQ94" s="188"/>
      <c r="AR94" s="189"/>
      <c r="AS94" s="190"/>
      <c r="AT94" s="191"/>
      <c r="AU94" s="192"/>
      <c r="AV94" s="193"/>
      <c r="AW94" s="194"/>
      <c r="AX94" s="195"/>
      <c r="AY94" s="258"/>
      <c r="AZ94" s="259"/>
      <c r="BB94" s="222">
        <v>4</v>
      </c>
      <c r="BC94" s="187"/>
      <c r="BD94" s="188"/>
      <c r="BE94" s="189"/>
      <c r="BF94" s="190"/>
      <c r="BG94" s="191"/>
      <c r="BH94" s="192"/>
      <c r="BI94" s="193"/>
      <c r="BJ94" s="194"/>
      <c r="BK94" s="195"/>
      <c r="BL94" s="258"/>
      <c r="BM94" s="259"/>
      <c r="BO94" s="222">
        <v>4</v>
      </c>
      <c r="BP94" s="187"/>
      <c r="BQ94" s="188"/>
      <c r="BR94" s="189"/>
      <c r="BS94" s="190"/>
      <c r="BT94" s="191"/>
      <c r="BU94" s="192"/>
      <c r="BV94" s="193"/>
      <c r="BW94" s="194"/>
      <c r="BX94" s="195"/>
      <c r="BY94" s="258"/>
      <c r="BZ94" s="259"/>
    </row>
    <row r="95" spans="2:78" x14ac:dyDescent="0.25">
      <c r="B95" s="185">
        <v>5</v>
      </c>
      <c r="C95" s="187"/>
      <c r="D95" s="188"/>
      <c r="E95" s="189"/>
      <c r="F95" s="190"/>
      <c r="G95" s="191"/>
      <c r="H95" s="192"/>
      <c r="I95" s="193"/>
      <c r="J95" s="194"/>
      <c r="K95" s="195"/>
      <c r="L95" s="258"/>
      <c r="M95" s="259"/>
      <c r="O95" s="222">
        <v>5</v>
      </c>
      <c r="P95" s="187"/>
      <c r="Q95" s="188"/>
      <c r="R95" s="189"/>
      <c r="S95" s="190"/>
      <c r="T95" s="191"/>
      <c r="U95" s="192"/>
      <c r="V95" s="193"/>
      <c r="W95" s="194"/>
      <c r="X95" s="195"/>
      <c r="Y95" s="258"/>
      <c r="Z95" s="259"/>
      <c r="AB95" s="222">
        <v>5</v>
      </c>
      <c r="AC95" s="187"/>
      <c r="AD95" s="188"/>
      <c r="AE95" s="189"/>
      <c r="AF95" s="190"/>
      <c r="AG95" s="191"/>
      <c r="AH95" s="192"/>
      <c r="AI95" s="193"/>
      <c r="AJ95" s="194"/>
      <c r="AK95" s="195"/>
      <c r="AL95" s="258"/>
      <c r="AM95" s="259"/>
      <c r="AO95" s="222">
        <v>5</v>
      </c>
      <c r="AP95" s="187"/>
      <c r="AQ95" s="188"/>
      <c r="AR95" s="189"/>
      <c r="AS95" s="190"/>
      <c r="AT95" s="191"/>
      <c r="AU95" s="192"/>
      <c r="AV95" s="193"/>
      <c r="AW95" s="194"/>
      <c r="AX95" s="195"/>
      <c r="AY95" s="258"/>
      <c r="AZ95" s="259"/>
      <c r="BB95" s="222">
        <v>5</v>
      </c>
      <c r="BC95" s="187"/>
      <c r="BD95" s="188"/>
      <c r="BE95" s="189"/>
      <c r="BF95" s="190"/>
      <c r="BG95" s="191"/>
      <c r="BH95" s="192"/>
      <c r="BI95" s="193"/>
      <c r="BJ95" s="194"/>
      <c r="BK95" s="195"/>
      <c r="BL95" s="258"/>
      <c r="BM95" s="259"/>
      <c r="BO95" s="222">
        <v>5</v>
      </c>
      <c r="BP95" s="187"/>
      <c r="BQ95" s="188"/>
      <c r="BR95" s="189"/>
      <c r="BS95" s="190"/>
      <c r="BT95" s="191"/>
      <c r="BU95" s="192"/>
      <c r="BV95" s="193"/>
      <c r="BW95" s="194"/>
      <c r="BX95" s="195"/>
      <c r="BY95" s="258"/>
      <c r="BZ95" s="259"/>
    </row>
    <row r="96" spans="2:78" x14ac:dyDescent="0.25">
      <c r="B96" s="185">
        <v>6</v>
      </c>
      <c r="C96" s="187"/>
      <c r="D96" s="188"/>
      <c r="E96" s="189"/>
      <c r="F96" s="190"/>
      <c r="G96" s="191"/>
      <c r="H96" s="192"/>
      <c r="I96" s="193"/>
      <c r="J96" s="194"/>
      <c r="K96" s="195"/>
      <c r="L96" s="258"/>
      <c r="M96" s="259"/>
      <c r="O96" s="222">
        <v>6</v>
      </c>
      <c r="P96" s="187"/>
      <c r="Q96" s="188"/>
      <c r="R96" s="189"/>
      <c r="S96" s="190"/>
      <c r="T96" s="191"/>
      <c r="U96" s="192"/>
      <c r="V96" s="193"/>
      <c r="W96" s="194"/>
      <c r="X96" s="195"/>
      <c r="Y96" s="258"/>
      <c r="Z96" s="259"/>
      <c r="AB96" s="222">
        <v>6</v>
      </c>
      <c r="AC96" s="187"/>
      <c r="AD96" s="188"/>
      <c r="AE96" s="189"/>
      <c r="AF96" s="190"/>
      <c r="AG96" s="191"/>
      <c r="AH96" s="192"/>
      <c r="AI96" s="193"/>
      <c r="AJ96" s="194"/>
      <c r="AK96" s="195"/>
      <c r="AL96" s="258"/>
      <c r="AM96" s="259"/>
      <c r="AO96" s="222">
        <v>6</v>
      </c>
      <c r="AP96" s="187"/>
      <c r="AQ96" s="188"/>
      <c r="AR96" s="189"/>
      <c r="AS96" s="190"/>
      <c r="AT96" s="191"/>
      <c r="AU96" s="192"/>
      <c r="AV96" s="193"/>
      <c r="AW96" s="194"/>
      <c r="AX96" s="195"/>
      <c r="AY96" s="258"/>
      <c r="AZ96" s="259"/>
      <c r="BB96" s="222">
        <v>6</v>
      </c>
      <c r="BC96" s="187"/>
      <c r="BD96" s="188"/>
      <c r="BE96" s="189"/>
      <c r="BF96" s="190"/>
      <c r="BG96" s="191"/>
      <c r="BH96" s="192"/>
      <c r="BI96" s="193"/>
      <c r="BJ96" s="194"/>
      <c r="BK96" s="195"/>
      <c r="BL96" s="258"/>
      <c r="BM96" s="259"/>
      <c r="BO96" s="222">
        <v>6</v>
      </c>
      <c r="BP96" s="187"/>
      <c r="BQ96" s="188"/>
      <c r="BR96" s="189"/>
      <c r="BS96" s="190"/>
      <c r="BT96" s="191"/>
      <c r="BU96" s="192"/>
      <c r="BV96" s="193"/>
      <c r="BW96" s="194"/>
      <c r="BX96" s="195"/>
      <c r="BY96" s="258"/>
      <c r="BZ96" s="259"/>
    </row>
    <row r="97" spans="2:78" x14ac:dyDescent="0.25">
      <c r="B97" s="185">
        <v>7</v>
      </c>
      <c r="C97" s="187"/>
      <c r="D97" s="188"/>
      <c r="E97" s="189"/>
      <c r="F97" s="190"/>
      <c r="G97" s="191"/>
      <c r="H97" s="192"/>
      <c r="I97" s="193"/>
      <c r="J97" s="194"/>
      <c r="K97" s="195"/>
      <c r="L97" s="258"/>
      <c r="M97" s="259"/>
      <c r="O97" s="222">
        <v>7</v>
      </c>
      <c r="P97" s="187"/>
      <c r="Q97" s="188"/>
      <c r="R97" s="189"/>
      <c r="S97" s="190"/>
      <c r="T97" s="191"/>
      <c r="U97" s="192"/>
      <c r="V97" s="193"/>
      <c r="W97" s="194"/>
      <c r="X97" s="195"/>
      <c r="Y97" s="258"/>
      <c r="Z97" s="259"/>
      <c r="AB97" s="222">
        <v>7</v>
      </c>
      <c r="AC97" s="187"/>
      <c r="AD97" s="188"/>
      <c r="AE97" s="189"/>
      <c r="AF97" s="190"/>
      <c r="AG97" s="191"/>
      <c r="AH97" s="192"/>
      <c r="AI97" s="193"/>
      <c r="AJ97" s="194"/>
      <c r="AK97" s="195"/>
      <c r="AL97" s="258"/>
      <c r="AM97" s="259"/>
      <c r="AO97" s="222">
        <v>7</v>
      </c>
      <c r="AP97" s="187"/>
      <c r="AQ97" s="188"/>
      <c r="AR97" s="189"/>
      <c r="AS97" s="190"/>
      <c r="AT97" s="191"/>
      <c r="AU97" s="192"/>
      <c r="AV97" s="193"/>
      <c r="AW97" s="194"/>
      <c r="AX97" s="195"/>
      <c r="AY97" s="258"/>
      <c r="AZ97" s="259"/>
      <c r="BB97" s="222">
        <v>7</v>
      </c>
      <c r="BC97" s="187"/>
      <c r="BD97" s="188"/>
      <c r="BE97" s="189"/>
      <c r="BF97" s="190"/>
      <c r="BG97" s="191"/>
      <c r="BH97" s="192"/>
      <c r="BI97" s="193"/>
      <c r="BJ97" s="194"/>
      <c r="BK97" s="195"/>
      <c r="BL97" s="258"/>
      <c r="BM97" s="259"/>
      <c r="BO97" s="222">
        <v>7</v>
      </c>
      <c r="BP97" s="187"/>
      <c r="BQ97" s="188"/>
      <c r="BR97" s="189"/>
      <c r="BS97" s="190"/>
      <c r="BT97" s="191"/>
      <c r="BU97" s="192"/>
      <c r="BV97" s="193"/>
      <c r="BW97" s="194"/>
      <c r="BX97" s="195"/>
      <c r="BY97" s="258"/>
      <c r="BZ97" s="259"/>
    </row>
    <row r="98" spans="2:78" x14ac:dyDescent="0.25">
      <c r="B98" s="185">
        <v>8</v>
      </c>
      <c r="C98" s="187"/>
      <c r="D98" s="188"/>
      <c r="E98" s="189"/>
      <c r="F98" s="190"/>
      <c r="G98" s="191"/>
      <c r="H98" s="192"/>
      <c r="I98" s="193"/>
      <c r="J98" s="194"/>
      <c r="K98" s="195"/>
      <c r="L98" s="258"/>
      <c r="M98" s="259"/>
      <c r="O98" s="222">
        <v>8</v>
      </c>
      <c r="P98" s="187"/>
      <c r="Q98" s="188"/>
      <c r="R98" s="189"/>
      <c r="S98" s="190"/>
      <c r="T98" s="191"/>
      <c r="U98" s="192"/>
      <c r="V98" s="193"/>
      <c r="W98" s="194"/>
      <c r="X98" s="195"/>
      <c r="Y98" s="258"/>
      <c r="Z98" s="259"/>
      <c r="AB98" s="222">
        <v>8</v>
      </c>
      <c r="AC98" s="187"/>
      <c r="AD98" s="188"/>
      <c r="AE98" s="189"/>
      <c r="AF98" s="190"/>
      <c r="AG98" s="191"/>
      <c r="AH98" s="192"/>
      <c r="AI98" s="193"/>
      <c r="AJ98" s="194"/>
      <c r="AK98" s="195"/>
      <c r="AL98" s="258"/>
      <c r="AM98" s="259"/>
      <c r="AO98" s="222">
        <v>8</v>
      </c>
      <c r="AP98" s="187"/>
      <c r="AQ98" s="188"/>
      <c r="AR98" s="189"/>
      <c r="AS98" s="190"/>
      <c r="AT98" s="191"/>
      <c r="AU98" s="192"/>
      <c r="AV98" s="193"/>
      <c r="AW98" s="194"/>
      <c r="AX98" s="195"/>
      <c r="AY98" s="258"/>
      <c r="AZ98" s="259"/>
      <c r="BB98" s="222">
        <v>8</v>
      </c>
      <c r="BC98" s="187"/>
      <c r="BD98" s="188"/>
      <c r="BE98" s="189"/>
      <c r="BF98" s="190"/>
      <c r="BG98" s="191"/>
      <c r="BH98" s="192"/>
      <c r="BI98" s="193"/>
      <c r="BJ98" s="194"/>
      <c r="BK98" s="195"/>
      <c r="BL98" s="258"/>
      <c r="BM98" s="259"/>
      <c r="BO98" s="222">
        <v>8</v>
      </c>
      <c r="BP98" s="187"/>
      <c r="BQ98" s="188"/>
      <c r="BR98" s="189"/>
      <c r="BS98" s="190"/>
      <c r="BT98" s="191"/>
      <c r="BU98" s="192"/>
      <c r="BV98" s="193"/>
      <c r="BW98" s="194"/>
      <c r="BX98" s="195"/>
      <c r="BY98" s="258"/>
      <c r="BZ98" s="259"/>
    </row>
    <row r="99" spans="2:78" x14ac:dyDescent="0.25">
      <c r="B99" s="185">
        <v>9</v>
      </c>
      <c r="C99" s="187"/>
      <c r="D99" s="188"/>
      <c r="E99" s="189"/>
      <c r="F99" s="190"/>
      <c r="G99" s="191"/>
      <c r="H99" s="192"/>
      <c r="I99" s="193"/>
      <c r="J99" s="194"/>
      <c r="K99" s="195"/>
      <c r="L99" s="258"/>
      <c r="M99" s="259"/>
      <c r="O99" s="222">
        <v>9</v>
      </c>
      <c r="P99" s="187"/>
      <c r="Q99" s="188"/>
      <c r="R99" s="189"/>
      <c r="S99" s="190"/>
      <c r="T99" s="191"/>
      <c r="U99" s="192"/>
      <c r="V99" s="193"/>
      <c r="W99" s="194"/>
      <c r="X99" s="195"/>
      <c r="Y99" s="258"/>
      <c r="Z99" s="259"/>
      <c r="AB99" s="222">
        <v>9</v>
      </c>
      <c r="AC99" s="187"/>
      <c r="AD99" s="188"/>
      <c r="AE99" s="189"/>
      <c r="AF99" s="190"/>
      <c r="AG99" s="191"/>
      <c r="AH99" s="192"/>
      <c r="AI99" s="193"/>
      <c r="AJ99" s="194"/>
      <c r="AK99" s="195"/>
      <c r="AL99" s="258"/>
      <c r="AM99" s="259"/>
      <c r="AO99" s="222">
        <v>9</v>
      </c>
      <c r="AP99" s="187"/>
      <c r="AQ99" s="188"/>
      <c r="AR99" s="189"/>
      <c r="AS99" s="190"/>
      <c r="AT99" s="191"/>
      <c r="AU99" s="192"/>
      <c r="AV99" s="193"/>
      <c r="AW99" s="194"/>
      <c r="AX99" s="195"/>
      <c r="AY99" s="258"/>
      <c r="AZ99" s="259"/>
      <c r="BB99" s="222">
        <v>9</v>
      </c>
      <c r="BC99" s="187"/>
      <c r="BD99" s="188"/>
      <c r="BE99" s="189"/>
      <c r="BF99" s="190"/>
      <c r="BG99" s="191"/>
      <c r="BH99" s="192"/>
      <c r="BI99" s="193"/>
      <c r="BJ99" s="194"/>
      <c r="BK99" s="195"/>
      <c r="BL99" s="258"/>
      <c r="BM99" s="259"/>
      <c r="BO99" s="222">
        <v>9</v>
      </c>
      <c r="BP99" s="187"/>
      <c r="BQ99" s="188"/>
      <c r="BR99" s="189"/>
      <c r="BS99" s="190"/>
      <c r="BT99" s="191"/>
      <c r="BU99" s="192"/>
      <c r="BV99" s="193"/>
      <c r="BW99" s="194"/>
      <c r="BX99" s="195"/>
      <c r="BY99" s="258"/>
      <c r="BZ99" s="259"/>
    </row>
    <row r="100" spans="2:78" x14ac:dyDescent="0.25">
      <c r="B100" s="185">
        <v>10</v>
      </c>
      <c r="C100" s="187"/>
      <c r="D100" s="188"/>
      <c r="E100" s="189"/>
      <c r="F100" s="190"/>
      <c r="G100" s="191"/>
      <c r="H100" s="192"/>
      <c r="I100" s="193"/>
      <c r="J100" s="194"/>
      <c r="K100" s="195"/>
      <c r="L100" s="258"/>
      <c r="M100" s="259"/>
      <c r="O100" s="222">
        <v>10</v>
      </c>
      <c r="P100" s="187"/>
      <c r="Q100" s="188"/>
      <c r="R100" s="189"/>
      <c r="S100" s="190"/>
      <c r="T100" s="191"/>
      <c r="U100" s="192"/>
      <c r="V100" s="193"/>
      <c r="W100" s="194"/>
      <c r="X100" s="195"/>
      <c r="Y100" s="258"/>
      <c r="Z100" s="259"/>
      <c r="AB100" s="222">
        <v>10</v>
      </c>
      <c r="AC100" s="187"/>
      <c r="AD100" s="188"/>
      <c r="AE100" s="189"/>
      <c r="AF100" s="190"/>
      <c r="AG100" s="191"/>
      <c r="AH100" s="192"/>
      <c r="AI100" s="193"/>
      <c r="AJ100" s="194"/>
      <c r="AK100" s="195"/>
      <c r="AL100" s="258"/>
      <c r="AM100" s="259"/>
      <c r="AO100" s="222">
        <v>10</v>
      </c>
      <c r="AP100" s="187"/>
      <c r="AQ100" s="188"/>
      <c r="AR100" s="189"/>
      <c r="AS100" s="190"/>
      <c r="AT100" s="191"/>
      <c r="AU100" s="192"/>
      <c r="AV100" s="193"/>
      <c r="AW100" s="194"/>
      <c r="AX100" s="195"/>
      <c r="AY100" s="258"/>
      <c r="AZ100" s="259"/>
      <c r="BB100" s="222">
        <v>10</v>
      </c>
      <c r="BC100" s="187"/>
      <c r="BD100" s="188"/>
      <c r="BE100" s="189"/>
      <c r="BF100" s="190"/>
      <c r="BG100" s="191"/>
      <c r="BH100" s="192"/>
      <c r="BI100" s="193"/>
      <c r="BJ100" s="194"/>
      <c r="BK100" s="195"/>
      <c r="BL100" s="258"/>
      <c r="BM100" s="259"/>
      <c r="BO100" s="222">
        <v>10</v>
      </c>
      <c r="BP100" s="187"/>
      <c r="BQ100" s="188"/>
      <c r="BR100" s="189"/>
      <c r="BS100" s="190"/>
      <c r="BT100" s="191"/>
      <c r="BU100" s="192"/>
      <c r="BV100" s="193"/>
      <c r="BW100" s="194"/>
      <c r="BX100" s="195"/>
      <c r="BY100" s="258"/>
      <c r="BZ100" s="259"/>
    </row>
    <row r="101" spans="2:78" x14ac:dyDescent="0.25">
      <c r="B101" s="185">
        <v>11</v>
      </c>
      <c r="C101" s="187"/>
      <c r="D101" s="188"/>
      <c r="E101" s="189"/>
      <c r="F101" s="190"/>
      <c r="G101" s="191"/>
      <c r="H101" s="192"/>
      <c r="I101" s="193"/>
      <c r="J101" s="194"/>
      <c r="K101" s="195"/>
      <c r="L101" s="258"/>
      <c r="M101" s="259"/>
      <c r="O101" s="222">
        <v>11</v>
      </c>
      <c r="P101" s="187"/>
      <c r="Q101" s="188"/>
      <c r="R101" s="189"/>
      <c r="S101" s="190"/>
      <c r="T101" s="191"/>
      <c r="U101" s="192"/>
      <c r="V101" s="193"/>
      <c r="W101" s="194"/>
      <c r="X101" s="195"/>
      <c r="Y101" s="258"/>
      <c r="Z101" s="259"/>
      <c r="AB101" s="222">
        <v>11</v>
      </c>
      <c r="AC101" s="187"/>
      <c r="AD101" s="188"/>
      <c r="AE101" s="189"/>
      <c r="AF101" s="190"/>
      <c r="AG101" s="191"/>
      <c r="AH101" s="192"/>
      <c r="AI101" s="193"/>
      <c r="AJ101" s="194"/>
      <c r="AK101" s="195"/>
      <c r="AL101" s="258"/>
      <c r="AM101" s="259"/>
      <c r="AO101" s="222">
        <v>11</v>
      </c>
      <c r="AP101" s="187"/>
      <c r="AQ101" s="188"/>
      <c r="AR101" s="189"/>
      <c r="AS101" s="190"/>
      <c r="AT101" s="191"/>
      <c r="AU101" s="192"/>
      <c r="AV101" s="193"/>
      <c r="AW101" s="194"/>
      <c r="AX101" s="195"/>
      <c r="AY101" s="258"/>
      <c r="AZ101" s="259"/>
      <c r="BB101" s="222">
        <v>11</v>
      </c>
      <c r="BC101" s="187"/>
      <c r="BD101" s="188"/>
      <c r="BE101" s="189"/>
      <c r="BF101" s="190"/>
      <c r="BG101" s="191"/>
      <c r="BH101" s="192"/>
      <c r="BI101" s="193"/>
      <c r="BJ101" s="194"/>
      <c r="BK101" s="195"/>
      <c r="BL101" s="258"/>
      <c r="BM101" s="259"/>
      <c r="BO101" s="222">
        <v>11</v>
      </c>
      <c r="BP101" s="187"/>
      <c r="BQ101" s="188"/>
      <c r="BR101" s="189"/>
      <c r="BS101" s="190"/>
      <c r="BT101" s="191"/>
      <c r="BU101" s="192"/>
      <c r="BV101" s="193"/>
      <c r="BW101" s="194"/>
      <c r="BX101" s="195"/>
      <c r="BY101" s="258"/>
      <c r="BZ101" s="259"/>
    </row>
    <row r="102" spans="2:78" x14ac:dyDescent="0.25">
      <c r="B102" s="197">
        <v>12</v>
      </c>
      <c r="C102" s="187"/>
      <c r="D102" s="188"/>
      <c r="E102" s="189"/>
      <c r="F102" s="190"/>
      <c r="G102" s="191"/>
      <c r="H102" s="192"/>
      <c r="I102" s="193"/>
      <c r="J102" s="194"/>
      <c r="K102" s="195"/>
      <c r="L102" s="258"/>
      <c r="M102" s="259"/>
      <c r="O102" s="197">
        <v>12</v>
      </c>
      <c r="P102" s="187"/>
      <c r="Q102" s="188"/>
      <c r="R102" s="189"/>
      <c r="S102" s="190"/>
      <c r="T102" s="191"/>
      <c r="U102" s="192"/>
      <c r="V102" s="193"/>
      <c r="W102" s="194"/>
      <c r="X102" s="195"/>
      <c r="Y102" s="258"/>
      <c r="Z102" s="259"/>
      <c r="AB102" s="197">
        <v>12</v>
      </c>
      <c r="AC102" s="187"/>
      <c r="AD102" s="188"/>
      <c r="AE102" s="189"/>
      <c r="AF102" s="190"/>
      <c r="AG102" s="191"/>
      <c r="AH102" s="192"/>
      <c r="AI102" s="193"/>
      <c r="AJ102" s="194"/>
      <c r="AK102" s="195"/>
      <c r="AL102" s="258"/>
      <c r="AM102" s="259"/>
      <c r="AO102" s="197">
        <v>12</v>
      </c>
      <c r="AP102" s="187"/>
      <c r="AQ102" s="188"/>
      <c r="AR102" s="189"/>
      <c r="AS102" s="190"/>
      <c r="AT102" s="191"/>
      <c r="AU102" s="192"/>
      <c r="AV102" s="193"/>
      <c r="AW102" s="194"/>
      <c r="AX102" s="195"/>
      <c r="AY102" s="258"/>
      <c r="AZ102" s="259"/>
      <c r="BB102" s="197">
        <v>12</v>
      </c>
      <c r="BC102" s="187"/>
      <c r="BD102" s="188"/>
      <c r="BE102" s="189"/>
      <c r="BF102" s="190"/>
      <c r="BG102" s="191"/>
      <c r="BH102" s="192"/>
      <c r="BI102" s="193"/>
      <c r="BJ102" s="194"/>
      <c r="BK102" s="195"/>
      <c r="BL102" s="258"/>
      <c r="BM102" s="259"/>
      <c r="BO102" s="197">
        <v>12</v>
      </c>
      <c r="BP102" s="187"/>
      <c r="BQ102" s="188"/>
      <c r="BR102" s="189"/>
      <c r="BS102" s="190"/>
      <c r="BT102" s="191"/>
      <c r="BU102" s="192"/>
      <c r="BV102" s="193"/>
      <c r="BW102" s="194"/>
      <c r="BX102" s="195"/>
      <c r="BY102" s="258"/>
      <c r="BZ102" s="259"/>
    </row>
    <row r="104" spans="2:78" ht="15.75" thickBot="1" x14ac:dyDescent="0.3">
      <c r="B104" s="219">
        <v>6</v>
      </c>
      <c r="C104" s="254" t="s">
        <v>57</v>
      </c>
      <c r="D104" s="254"/>
      <c r="E104" s="254"/>
      <c r="F104" s="254"/>
      <c r="G104" s="254"/>
      <c r="H104" s="254"/>
      <c r="I104" s="254"/>
      <c r="J104" s="254"/>
      <c r="K104" s="254" t="s">
        <v>54</v>
      </c>
      <c r="L104" s="254"/>
      <c r="M104" s="254"/>
      <c r="O104" s="219">
        <v>6</v>
      </c>
      <c r="P104" s="254" t="s">
        <v>57</v>
      </c>
      <c r="Q104" s="254"/>
      <c r="R104" s="254"/>
      <c r="S104" s="254"/>
      <c r="T104" s="254"/>
      <c r="U104" s="254"/>
      <c r="V104" s="254"/>
      <c r="W104" s="254"/>
      <c r="X104" s="254" t="s">
        <v>54</v>
      </c>
      <c r="Y104" s="254"/>
      <c r="Z104" s="254"/>
      <c r="AB104" s="219">
        <v>6</v>
      </c>
      <c r="AC104" s="254" t="s">
        <v>57</v>
      </c>
      <c r="AD104" s="254"/>
      <c r="AE104" s="254"/>
      <c r="AF104" s="254"/>
      <c r="AG104" s="254"/>
      <c r="AH104" s="254"/>
      <c r="AI104" s="254"/>
      <c r="AJ104" s="254"/>
      <c r="AK104" s="254" t="s">
        <v>54</v>
      </c>
      <c r="AL104" s="254"/>
      <c r="AM104" s="254"/>
      <c r="AO104" s="219">
        <v>6</v>
      </c>
      <c r="AP104" s="254" t="s">
        <v>57</v>
      </c>
      <c r="AQ104" s="254"/>
      <c r="AR104" s="254"/>
      <c r="AS104" s="254"/>
      <c r="AT104" s="254"/>
      <c r="AU104" s="254"/>
      <c r="AV104" s="254"/>
      <c r="AW104" s="254"/>
      <c r="AX104" s="254" t="s">
        <v>54</v>
      </c>
      <c r="AY104" s="254"/>
      <c r="AZ104" s="254"/>
      <c r="BB104" s="219">
        <v>6</v>
      </c>
      <c r="BC104" s="254" t="s">
        <v>57</v>
      </c>
      <c r="BD104" s="254"/>
      <c r="BE104" s="254"/>
      <c r="BF104" s="254"/>
      <c r="BG104" s="254"/>
      <c r="BH104" s="254"/>
      <c r="BI104" s="254"/>
      <c r="BJ104" s="254"/>
      <c r="BK104" s="254" t="s">
        <v>54</v>
      </c>
      <c r="BL104" s="254"/>
      <c r="BM104" s="254"/>
      <c r="BO104" s="219">
        <v>6</v>
      </c>
      <c r="BP104" s="254" t="s">
        <v>57</v>
      </c>
      <c r="BQ104" s="254"/>
      <c r="BR104" s="254"/>
      <c r="BS104" s="254"/>
      <c r="BT104" s="254"/>
      <c r="BU104" s="254"/>
      <c r="BV104" s="254"/>
      <c r="BW104" s="254"/>
      <c r="BX104" s="254" t="s">
        <v>54</v>
      </c>
      <c r="BY104" s="254"/>
      <c r="BZ104" s="254"/>
    </row>
    <row r="105" spans="2:78" ht="16.5" thickTop="1" thickBot="1" x14ac:dyDescent="0.3">
      <c r="B105" s="217" t="s">
        <v>19</v>
      </c>
      <c r="C105" s="187" t="s">
        <v>49</v>
      </c>
      <c r="D105" s="188" t="s">
        <v>32</v>
      </c>
      <c r="E105" s="189" t="s">
        <v>15</v>
      </c>
      <c r="F105" s="190" t="s">
        <v>17</v>
      </c>
      <c r="G105" s="191" t="s">
        <v>33</v>
      </c>
      <c r="H105" s="192" t="s">
        <v>39</v>
      </c>
      <c r="I105" s="193" t="s">
        <v>40</v>
      </c>
      <c r="J105" s="194" t="s">
        <v>41</v>
      </c>
      <c r="K105" s="256" t="s">
        <v>10</v>
      </c>
      <c r="L105" s="257" t="s">
        <v>58</v>
      </c>
      <c r="M105" s="221" t="s">
        <v>59</v>
      </c>
      <c r="O105" s="217" t="s">
        <v>19</v>
      </c>
      <c r="P105" s="187" t="s">
        <v>49</v>
      </c>
      <c r="Q105" s="188" t="s">
        <v>32</v>
      </c>
      <c r="R105" s="189" t="s">
        <v>15</v>
      </c>
      <c r="S105" s="190" t="s">
        <v>17</v>
      </c>
      <c r="T105" s="191" t="s">
        <v>33</v>
      </c>
      <c r="U105" s="192" t="s">
        <v>39</v>
      </c>
      <c r="V105" s="193" t="s">
        <v>40</v>
      </c>
      <c r="W105" s="194" t="s">
        <v>41</v>
      </c>
      <c r="X105" s="256" t="s">
        <v>10</v>
      </c>
      <c r="Y105" s="257" t="s">
        <v>58</v>
      </c>
      <c r="Z105" s="221" t="s">
        <v>59</v>
      </c>
      <c r="AB105" s="217" t="s">
        <v>19</v>
      </c>
      <c r="AC105" s="187" t="s">
        <v>49</v>
      </c>
      <c r="AD105" s="188" t="s">
        <v>32</v>
      </c>
      <c r="AE105" s="189" t="s">
        <v>15</v>
      </c>
      <c r="AF105" s="190" t="s">
        <v>17</v>
      </c>
      <c r="AG105" s="191" t="s">
        <v>33</v>
      </c>
      <c r="AH105" s="192" t="s">
        <v>39</v>
      </c>
      <c r="AI105" s="193" t="s">
        <v>40</v>
      </c>
      <c r="AJ105" s="194" t="s">
        <v>41</v>
      </c>
      <c r="AK105" s="256" t="s">
        <v>10</v>
      </c>
      <c r="AL105" s="257" t="s">
        <v>58</v>
      </c>
      <c r="AM105" s="221" t="s">
        <v>59</v>
      </c>
      <c r="AO105" s="217" t="s">
        <v>19</v>
      </c>
      <c r="AP105" s="187" t="s">
        <v>49</v>
      </c>
      <c r="AQ105" s="188" t="s">
        <v>32</v>
      </c>
      <c r="AR105" s="189" t="s">
        <v>15</v>
      </c>
      <c r="AS105" s="190" t="s">
        <v>17</v>
      </c>
      <c r="AT105" s="191" t="s">
        <v>33</v>
      </c>
      <c r="AU105" s="192" t="s">
        <v>39</v>
      </c>
      <c r="AV105" s="193" t="s">
        <v>40</v>
      </c>
      <c r="AW105" s="194" t="s">
        <v>41</v>
      </c>
      <c r="AX105" s="256" t="s">
        <v>10</v>
      </c>
      <c r="AY105" s="257" t="s">
        <v>58</v>
      </c>
      <c r="AZ105" s="221" t="s">
        <v>59</v>
      </c>
      <c r="BB105" s="217" t="s">
        <v>19</v>
      </c>
      <c r="BC105" s="187" t="s">
        <v>49</v>
      </c>
      <c r="BD105" s="188" t="s">
        <v>32</v>
      </c>
      <c r="BE105" s="189" t="s">
        <v>15</v>
      </c>
      <c r="BF105" s="190" t="s">
        <v>17</v>
      </c>
      <c r="BG105" s="191" t="s">
        <v>33</v>
      </c>
      <c r="BH105" s="192" t="s">
        <v>39</v>
      </c>
      <c r="BI105" s="193" t="s">
        <v>40</v>
      </c>
      <c r="BJ105" s="194" t="s">
        <v>41</v>
      </c>
      <c r="BK105" s="256" t="s">
        <v>10</v>
      </c>
      <c r="BL105" s="257" t="s">
        <v>58</v>
      </c>
      <c r="BM105" s="221" t="s">
        <v>59</v>
      </c>
      <c r="BO105" s="217" t="s">
        <v>19</v>
      </c>
      <c r="BP105" s="187" t="s">
        <v>49</v>
      </c>
      <c r="BQ105" s="188" t="s">
        <v>32</v>
      </c>
      <c r="BR105" s="189" t="s">
        <v>15</v>
      </c>
      <c r="BS105" s="190" t="s">
        <v>17</v>
      </c>
      <c r="BT105" s="191" t="s">
        <v>33</v>
      </c>
      <c r="BU105" s="192" t="s">
        <v>39</v>
      </c>
      <c r="BV105" s="193" t="s">
        <v>40</v>
      </c>
      <c r="BW105" s="194" t="s">
        <v>41</v>
      </c>
      <c r="BX105" s="256" t="s">
        <v>10</v>
      </c>
      <c r="BY105" s="257" t="s">
        <v>58</v>
      </c>
      <c r="BZ105" s="221" t="s">
        <v>59</v>
      </c>
    </row>
    <row r="106" spans="2:78" ht="15.75" thickTop="1" x14ac:dyDescent="0.25">
      <c r="B106" s="196">
        <v>1</v>
      </c>
      <c r="C106" s="187"/>
      <c r="D106" s="188"/>
      <c r="E106" s="189"/>
      <c r="F106" s="190"/>
      <c r="G106" s="191"/>
      <c r="H106" s="192"/>
      <c r="I106" s="193"/>
      <c r="J106" s="194"/>
      <c r="K106" s="195"/>
      <c r="L106" s="258"/>
      <c r="M106" s="259"/>
      <c r="O106" s="196">
        <v>1</v>
      </c>
      <c r="P106" s="187"/>
      <c r="Q106" s="188"/>
      <c r="R106" s="189"/>
      <c r="S106" s="190"/>
      <c r="T106" s="191"/>
      <c r="U106" s="192"/>
      <c r="V106" s="193"/>
      <c r="W106" s="194"/>
      <c r="X106" s="195"/>
      <c r="Y106" s="258"/>
      <c r="Z106" s="259"/>
      <c r="AB106" s="196">
        <v>1</v>
      </c>
      <c r="AC106" s="187"/>
      <c r="AD106" s="188"/>
      <c r="AE106" s="189"/>
      <c r="AF106" s="190"/>
      <c r="AG106" s="191"/>
      <c r="AH106" s="192"/>
      <c r="AI106" s="193"/>
      <c r="AJ106" s="194"/>
      <c r="AK106" s="195"/>
      <c r="AL106" s="258"/>
      <c r="AM106" s="259"/>
      <c r="AO106" s="196">
        <v>1</v>
      </c>
      <c r="AP106" s="187"/>
      <c r="AQ106" s="188"/>
      <c r="AR106" s="189"/>
      <c r="AS106" s="190"/>
      <c r="AT106" s="191"/>
      <c r="AU106" s="192"/>
      <c r="AV106" s="193"/>
      <c r="AW106" s="194"/>
      <c r="AX106" s="195"/>
      <c r="AY106" s="258"/>
      <c r="AZ106" s="259"/>
      <c r="BB106" s="196">
        <v>1</v>
      </c>
      <c r="BC106" s="187"/>
      <c r="BD106" s="188"/>
      <c r="BE106" s="189"/>
      <c r="BF106" s="190"/>
      <c r="BG106" s="191"/>
      <c r="BH106" s="192"/>
      <c r="BI106" s="193"/>
      <c r="BJ106" s="194"/>
      <c r="BK106" s="195"/>
      <c r="BL106" s="258"/>
      <c r="BM106" s="259"/>
      <c r="BO106" s="196">
        <v>1</v>
      </c>
      <c r="BP106" s="187"/>
      <c r="BQ106" s="188"/>
      <c r="BR106" s="189"/>
      <c r="BS106" s="190"/>
      <c r="BT106" s="191"/>
      <c r="BU106" s="192"/>
      <c r="BV106" s="193"/>
      <c r="BW106" s="194"/>
      <c r="BX106" s="195"/>
      <c r="BY106" s="258"/>
      <c r="BZ106" s="259"/>
    </row>
    <row r="107" spans="2:78" x14ac:dyDescent="0.25">
      <c r="B107" s="185">
        <v>2</v>
      </c>
      <c r="C107" s="187"/>
      <c r="D107" s="188"/>
      <c r="E107" s="189"/>
      <c r="F107" s="190"/>
      <c r="G107" s="191"/>
      <c r="H107" s="192"/>
      <c r="I107" s="193"/>
      <c r="J107" s="194"/>
      <c r="K107" s="195"/>
      <c r="L107" s="258"/>
      <c r="M107" s="259"/>
      <c r="O107" s="222">
        <v>2</v>
      </c>
      <c r="P107" s="187"/>
      <c r="Q107" s="188"/>
      <c r="R107" s="189"/>
      <c r="S107" s="190"/>
      <c r="T107" s="191"/>
      <c r="U107" s="192"/>
      <c r="V107" s="193"/>
      <c r="W107" s="194"/>
      <c r="X107" s="195"/>
      <c r="Y107" s="258"/>
      <c r="Z107" s="259"/>
      <c r="AB107" s="222">
        <v>2</v>
      </c>
      <c r="AC107" s="187"/>
      <c r="AD107" s="188"/>
      <c r="AE107" s="189"/>
      <c r="AF107" s="190"/>
      <c r="AG107" s="191"/>
      <c r="AH107" s="192"/>
      <c r="AI107" s="193"/>
      <c r="AJ107" s="194"/>
      <c r="AK107" s="195"/>
      <c r="AL107" s="258"/>
      <c r="AM107" s="259"/>
      <c r="AO107" s="222">
        <v>2</v>
      </c>
      <c r="AP107" s="187"/>
      <c r="AQ107" s="188"/>
      <c r="AR107" s="189"/>
      <c r="AS107" s="190"/>
      <c r="AT107" s="191"/>
      <c r="AU107" s="192"/>
      <c r="AV107" s="193"/>
      <c r="AW107" s="194"/>
      <c r="AX107" s="195"/>
      <c r="AY107" s="258"/>
      <c r="AZ107" s="259"/>
      <c r="BB107" s="222">
        <v>2</v>
      </c>
      <c r="BC107" s="187"/>
      <c r="BD107" s="188"/>
      <c r="BE107" s="189"/>
      <c r="BF107" s="190"/>
      <c r="BG107" s="191"/>
      <c r="BH107" s="192"/>
      <c r="BI107" s="193"/>
      <c r="BJ107" s="194"/>
      <c r="BK107" s="195"/>
      <c r="BL107" s="258"/>
      <c r="BM107" s="259"/>
      <c r="BO107" s="222">
        <v>2</v>
      </c>
      <c r="BP107" s="187"/>
      <c r="BQ107" s="188"/>
      <c r="BR107" s="189"/>
      <c r="BS107" s="190"/>
      <c r="BT107" s="191"/>
      <c r="BU107" s="192"/>
      <c r="BV107" s="193"/>
      <c r="BW107" s="194"/>
      <c r="BX107" s="195"/>
      <c r="BY107" s="258"/>
      <c r="BZ107" s="259"/>
    </row>
    <row r="108" spans="2:78" x14ac:dyDescent="0.25">
      <c r="B108" s="185">
        <v>3</v>
      </c>
      <c r="C108" s="187"/>
      <c r="D108" s="188"/>
      <c r="E108" s="189"/>
      <c r="F108" s="190"/>
      <c r="G108" s="191"/>
      <c r="H108" s="192"/>
      <c r="I108" s="193"/>
      <c r="J108" s="194"/>
      <c r="K108" s="195"/>
      <c r="L108" s="258"/>
      <c r="M108" s="259"/>
      <c r="O108" s="222">
        <v>3</v>
      </c>
      <c r="P108" s="187"/>
      <c r="Q108" s="188"/>
      <c r="R108" s="189"/>
      <c r="S108" s="190"/>
      <c r="T108" s="191"/>
      <c r="U108" s="192"/>
      <c r="V108" s="193"/>
      <c r="W108" s="194"/>
      <c r="X108" s="195"/>
      <c r="Y108" s="258"/>
      <c r="Z108" s="259"/>
      <c r="AB108" s="222">
        <v>3</v>
      </c>
      <c r="AC108" s="187"/>
      <c r="AD108" s="188"/>
      <c r="AE108" s="189"/>
      <c r="AF108" s="190"/>
      <c r="AG108" s="191"/>
      <c r="AH108" s="192"/>
      <c r="AI108" s="193"/>
      <c r="AJ108" s="194"/>
      <c r="AK108" s="195"/>
      <c r="AL108" s="258"/>
      <c r="AM108" s="259"/>
      <c r="AO108" s="222">
        <v>3</v>
      </c>
      <c r="AP108" s="187"/>
      <c r="AQ108" s="188"/>
      <c r="AR108" s="189"/>
      <c r="AS108" s="190"/>
      <c r="AT108" s="191"/>
      <c r="AU108" s="192"/>
      <c r="AV108" s="193"/>
      <c r="AW108" s="194"/>
      <c r="AX108" s="195"/>
      <c r="AY108" s="258"/>
      <c r="AZ108" s="259"/>
      <c r="BB108" s="222">
        <v>3</v>
      </c>
      <c r="BC108" s="187"/>
      <c r="BD108" s="188"/>
      <c r="BE108" s="189"/>
      <c r="BF108" s="190"/>
      <c r="BG108" s="191"/>
      <c r="BH108" s="192"/>
      <c r="BI108" s="193"/>
      <c r="BJ108" s="194"/>
      <c r="BK108" s="195"/>
      <c r="BL108" s="258"/>
      <c r="BM108" s="259"/>
      <c r="BO108" s="222">
        <v>3</v>
      </c>
      <c r="BP108" s="187"/>
      <c r="BQ108" s="188"/>
      <c r="BR108" s="189"/>
      <c r="BS108" s="190"/>
      <c r="BT108" s="191"/>
      <c r="BU108" s="192"/>
      <c r="BV108" s="193"/>
      <c r="BW108" s="194"/>
      <c r="BX108" s="195"/>
      <c r="BY108" s="258"/>
      <c r="BZ108" s="259"/>
    </row>
    <row r="109" spans="2:78" x14ac:dyDescent="0.25">
      <c r="B109" s="185">
        <v>4</v>
      </c>
      <c r="C109" s="187"/>
      <c r="D109" s="188"/>
      <c r="E109" s="189"/>
      <c r="F109" s="190"/>
      <c r="G109" s="191"/>
      <c r="H109" s="192"/>
      <c r="I109" s="193"/>
      <c r="J109" s="194"/>
      <c r="K109" s="195"/>
      <c r="L109" s="258"/>
      <c r="M109" s="259"/>
      <c r="O109" s="222">
        <v>4</v>
      </c>
      <c r="P109" s="187"/>
      <c r="Q109" s="188"/>
      <c r="R109" s="189"/>
      <c r="S109" s="190"/>
      <c r="T109" s="191"/>
      <c r="U109" s="192"/>
      <c r="V109" s="193"/>
      <c r="W109" s="194"/>
      <c r="X109" s="195"/>
      <c r="Y109" s="258"/>
      <c r="Z109" s="259"/>
      <c r="AB109" s="222">
        <v>4</v>
      </c>
      <c r="AC109" s="187"/>
      <c r="AD109" s="188"/>
      <c r="AE109" s="189"/>
      <c r="AF109" s="190"/>
      <c r="AG109" s="191"/>
      <c r="AH109" s="192"/>
      <c r="AI109" s="193"/>
      <c r="AJ109" s="194"/>
      <c r="AK109" s="195"/>
      <c r="AL109" s="258"/>
      <c r="AM109" s="259"/>
      <c r="AO109" s="222">
        <v>4</v>
      </c>
      <c r="AP109" s="187"/>
      <c r="AQ109" s="188"/>
      <c r="AR109" s="189"/>
      <c r="AS109" s="190"/>
      <c r="AT109" s="191"/>
      <c r="AU109" s="192"/>
      <c r="AV109" s="193"/>
      <c r="AW109" s="194"/>
      <c r="AX109" s="195"/>
      <c r="AY109" s="258"/>
      <c r="AZ109" s="259"/>
      <c r="BB109" s="222">
        <v>4</v>
      </c>
      <c r="BC109" s="187"/>
      <c r="BD109" s="188"/>
      <c r="BE109" s="189"/>
      <c r="BF109" s="190"/>
      <c r="BG109" s="191"/>
      <c r="BH109" s="192"/>
      <c r="BI109" s="193"/>
      <c r="BJ109" s="194"/>
      <c r="BK109" s="195"/>
      <c r="BL109" s="258"/>
      <c r="BM109" s="259"/>
      <c r="BO109" s="222">
        <v>4</v>
      </c>
      <c r="BP109" s="187"/>
      <c r="BQ109" s="188"/>
      <c r="BR109" s="189"/>
      <c r="BS109" s="190"/>
      <c r="BT109" s="191"/>
      <c r="BU109" s="192"/>
      <c r="BV109" s="193"/>
      <c r="BW109" s="194"/>
      <c r="BX109" s="195"/>
      <c r="BY109" s="258"/>
      <c r="BZ109" s="259"/>
    </row>
    <row r="110" spans="2:78" x14ac:dyDescent="0.25">
      <c r="B110" s="185">
        <v>5</v>
      </c>
      <c r="C110" s="187"/>
      <c r="D110" s="188"/>
      <c r="E110" s="189"/>
      <c r="F110" s="190"/>
      <c r="G110" s="191"/>
      <c r="H110" s="192"/>
      <c r="I110" s="193"/>
      <c r="J110" s="194"/>
      <c r="K110" s="195"/>
      <c r="L110" s="258"/>
      <c r="M110" s="259"/>
      <c r="O110" s="222">
        <v>5</v>
      </c>
      <c r="P110" s="187"/>
      <c r="Q110" s="188"/>
      <c r="R110" s="189"/>
      <c r="S110" s="190"/>
      <c r="T110" s="191"/>
      <c r="U110" s="192"/>
      <c r="V110" s="193"/>
      <c r="W110" s="194"/>
      <c r="X110" s="195"/>
      <c r="Y110" s="258"/>
      <c r="Z110" s="259"/>
      <c r="AB110" s="222">
        <v>5</v>
      </c>
      <c r="AC110" s="187"/>
      <c r="AD110" s="188"/>
      <c r="AE110" s="189"/>
      <c r="AF110" s="190"/>
      <c r="AG110" s="191"/>
      <c r="AH110" s="192"/>
      <c r="AI110" s="193"/>
      <c r="AJ110" s="194"/>
      <c r="AK110" s="195"/>
      <c r="AL110" s="258"/>
      <c r="AM110" s="259"/>
      <c r="AO110" s="222">
        <v>5</v>
      </c>
      <c r="AP110" s="187"/>
      <c r="AQ110" s="188"/>
      <c r="AR110" s="189"/>
      <c r="AS110" s="190"/>
      <c r="AT110" s="191"/>
      <c r="AU110" s="192"/>
      <c r="AV110" s="193"/>
      <c r="AW110" s="194"/>
      <c r="AX110" s="195"/>
      <c r="AY110" s="258"/>
      <c r="AZ110" s="259"/>
      <c r="BB110" s="222">
        <v>5</v>
      </c>
      <c r="BC110" s="187"/>
      <c r="BD110" s="188"/>
      <c r="BE110" s="189"/>
      <c r="BF110" s="190"/>
      <c r="BG110" s="191"/>
      <c r="BH110" s="192"/>
      <c r="BI110" s="193"/>
      <c r="BJ110" s="194"/>
      <c r="BK110" s="195"/>
      <c r="BL110" s="258"/>
      <c r="BM110" s="259"/>
      <c r="BO110" s="222">
        <v>5</v>
      </c>
      <c r="BP110" s="187"/>
      <c r="BQ110" s="188"/>
      <c r="BR110" s="189"/>
      <c r="BS110" s="190"/>
      <c r="BT110" s="191"/>
      <c r="BU110" s="192"/>
      <c r="BV110" s="193"/>
      <c r="BW110" s="194"/>
      <c r="BX110" s="195"/>
      <c r="BY110" s="258"/>
      <c r="BZ110" s="259"/>
    </row>
    <row r="111" spans="2:78" x14ac:dyDescent="0.25">
      <c r="B111" s="185">
        <v>6</v>
      </c>
      <c r="C111" s="187"/>
      <c r="D111" s="188"/>
      <c r="E111" s="189"/>
      <c r="F111" s="190"/>
      <c r="G111" s="191"/>
      <c r="H111" s="192"/>
      <c r="I111" s="193"/>
      <c r="J111" s="194"/>
      <c r="K111" s="195"/>
      <c r="L111" s="258"/>
      <c r="M111" s="259"/>
      <c r="O111" s="222">
        <v>6</v>
      </c>
      <c r="P111" s="187"/>
      <c r="Q111" s="188"/>
      <c r="R111" s="189"/>
      <c r="S111" s="190"/>
      <c r="T111" s="191"/>
      <c r="U111" s="192"/>
      <c r="V111" s="193"/>
      <c r="W111" s="194"/>
      <c r="X111" s="195"/>
      <c r="Y111" s="258"/>
      <c r="Z111" s="259"/>
      <c r="AB111" s="222">
        <v>6</v>
      </c>
      <c r="AC111" s="187"/>
      <c r="AD111" s="188"/>
      <c r="AE111" s="189"/>
      <c r="AF111" s="190"/>
      <c r="AG111" s="191"/>
      <c r="AH111" s="192"/>
      <c r="AI111" s="193"/>
      <c r="AJ111" s="194"/>
      <c r="AK111" s="195"/>
      <c r="AL111" s="258"/>
      <c r="AM111" s="259"/>
      <c r="AO111" s="222">
        <v>6</v>
      </c>
      <c r="AP111" s="187"/>
      <c r="AQ111" s="188"/>
      <c r="AR111" s="189"/>
      <c r="AS111" s="190"/>
      <c r="AT111" s="191"/>
      <c r="AU111" s="192"/>
      <c r="AV111" s="193"/>
      <c r="AW111" s="194"/>
      <c r="AX111" s="195"/>
      <c r="AY111" s="258"/>
      <c r="AZ111" s="259"/>
      <c r="BB111" s="222">
        <v>6</v>
      </c>
      <c r="BC111" s="187"/>
      <c r="BD111" s="188"/>
      <c r="BE111" s="189"/>
      <c r="BF111" s="190"/>
      <c r="BG111" s="191"/>
      <c r="BH111" s="192"/>
      <c r="BI111" s="193"/>
      <c r="BJ111" s="194"/>
      <c r="BK111" s="195"/>
      <c r="BL111" s="258"/>
      <c r="BM111" s="259"/>
      <c r="BO111" s="222">
        <v>6</v>
      </c>
      <c r="BP111" s="187"/>
      <c r="BQ111" s="188"/>
      <c r="BR111" s="189"/>
      <c r="BS111" s="190"/>
      <c r="BT111" s="191"/>
      <c r="BU111" s="192"/>
      <c r="BV111" s="193"/>
      <c r="BW111" s="194"/>
      <c r="BX111" s="195"/>
      <c r="BY111" s="258"/>
      <c r="BZ111" s="259"/>
    </row>
    <row r="112" spans="2:78" x14ac:dyDescent="0.25">
      <c r="B112" s="185">
        <v>7</v>
      </c>
      <c r="C112" s="187"/>
      <c r="D112" s="188"/>
      <c r="E112" s="189"/>
      <c r="F112" s="190"/>
      <c r="G112" s="191"/>
      <c r="H112" s="192"/>
      <c r="I112" s="193"/>
      <c r="J112" s="194"/>
      <c r="K112" s="195"/>
      <c r="L112" s="258"/>
      <c r="M112" s="259"/>
      <c r="O112" s="222">
        <v>7</v>
      </c>
      <c r="P112" s="187"/>
      <c r="Q112" s="188"/>
      <c r="R112" s="189"/>
      <c r="S112" s="190"/>
      <c r="T112" s="191"/>
      <c r="U112" s="192"/>
      <c r="V112" s="193"/>
      <c r="W112" s="194"/>
      <c r="X112" s="195"/>
      <c r="Y112" s="258"/>
      <c r="Z112" s="259"/>
      <c r="AB112" s="222">
        <v>7</v>
      </c>
      <c r="AC112" s="187"/>
      <c r="AD112" s="188"/>
      <c r="AE112" s="189"/>
      <c r="AF112" s="190"/>
      <c r="AG112" s="191"/>
      <c r="AH112" s="192"/>
      <c r="AI112" s="193"/>
      <c r="AJ112" s="194"/>
      <c r="AK112" s="195"/>
      <c r="AL112" s="258"/>
      <c r="AM112" s="259"/>
      <c r="AO112" s="222">
        <v>7</v>
      </c>
      <c r="AP112" s="187"/>
      <c r="AQ112" s="188"/>
      <c r="AR112" s="189"/>
      <c r="AS112" s="190"/>
      <c r="AT112" s="191"/>
      <c r="AU112" s="192"/>
      <c r="AV112" s="193"/>
      <c r="AW112" s="194"/>
      <c r="AX112" s="195"/>
      <c r="AY112" s="258"/>
      <c r="AZ112" s="259"/>
      <c r="BB112" s="222">
        <v>7</v>
      </c>
      <c r="BC112" s="187"/>
      <c r="BD112" s="188"/>
      <c r="BE112" s="189"/>
      <c r="BF112" s="190"/>
      <c r="BG112" s="191"/>
      <c r="BH112" s="192"/>
      <c r="BI112" s="193"/>
      <c r="BJ112" s="194"/>
      <c r="BK112" s="195"/>
      <c r="BL112" s="258"/>
      <c r="BM112" s="259"/>
      <c r="BO112" s="222">
        <v>7</v>
      </c>
      <c r="BP112" s="187"/>
      <c r="BQ112" s="188"/>
      <c r="BR112" s="189"/>
      <c r="BS112" s="190"/>
      <c r="BT112" s="191"/>
      <c r="BU112" s="192"/>
      <c r="BV112" s="193"/>
      <c r="BW112" s="194"/>
      <c r="BX112" s="195"/>
      <c r="BY112" s="258"/>
      <c r="BZ112" s="259"/>
    </row>
    <row r="113" spans="2:78" x14ac:dyDescent="0.25">
      <c r="B113" s="185">
        <v>8</v>
      </c>
      <c r="C113" s="187"/>
      <c r="D113" s="188"/>
      <c r="E113" s="189"/>
      <c r="F113" s="190"/>
      <c r="G113" s="191"/>
      <c r="H113" s="192"/>
      <c r="I113" s="193"/>
      <c r="J113" s="194"/>
      <c r="K113" s="195"/>
      <c r="L113" s="258"/>
      <c r="M113" s="259"/>
      <c r="O113" s="222">
        <v>8</v>
      </c>
      <c r="P113" s="187"/>
      <c r="Q113" s="188"/>
      <c r="R113" s="189"/>
      <c r="S113" s="190"/>
      <c r="T113" s="191"/>
      <c r="U113" s="192"/>
      <c r="V113" s="193"/>
      <c r="W113" s="194"/>
      <c r="X113" s="195"/>
      <c r="Y113" s="258"/>
      <c r="Z113" s="259"/>
      <c r="AB113" s="222">
        <v>8</v>
      </c>
      <c r="AC113" s="187"/>
      <c r="AD113" s="188"/>
      <c r="AE113" s="189"/>
      <c r="AF113" s="190"/>
      <c r="AG113" s="191"/>
      <c r="AH113" s="192"/>
      <c r="AI113" s="193"/>
      <c r="AJ113" s="194"/>
      <c r="AK113" s="195"/>
      <c r="AL113" s="258"/>
      <c r="AM113" s="259"/>
      <c r="AO113" s="222">
        <v>8</v>
      </c>
      <c r="AP113" s="187"/>
      <c r="AQ113" s="188"/>
      <c r="AR113" s="189"/>
      <c r="AS113" s="190"/>
      <c r="AT113" s="191"/>
      <c r="AU113" s="192"/>
      <c r="AV113" s="193"/>
      <c r="AW113" s="194"/>
      <c r="AX113" s="195"/>
      <c r="AY113" s="258"/>
      <c r="AZ113" s="259"/>
      <c r="BB113" s="222">
        <v>8</v>
      </c>
      <c r="BC113" s="187"/>
      <c r="BD113" s="188"/>
      <c r="BE113" s="189"/>
      <c r="BF113" s="190"/>
      <c r="BG113" s="191"/>
      <c r="BH113" s="192"/>
      <c r="BI113" s="193"/>
      <c r="BJ113" s="194"/>
      <c r="BK113" s="195"/>
      <c r="BL113" s="258"/>
      <c r="BM113" s="259"/>
      <c r="BO113" s="222">
        <v>8</v>
      </c>
      <c r="BP113" s="187"/>
      <c r="BQ113" s="188"/>
      <c r="BR113" s="189"/>
      <c r="BS113" s="190"/>
      <c r="BT113" s="191"/>
      <c r="BU113" s="192"/>
      <c r="BV113" s="193"/>
      <c r="BW113" s="194"/>
      <c r="BX113" s="195"/>
      <c r="BY113" s="258"/>
      <c r="BZ113" s="259"/>
    </row>
    <row r="114" spans="2:78" x14ac:dyDescent="0.25">
      <c r="B114" s="185">
        <v>9</v>
      </c>
      <c r="C114" s="187"/>
      <c r="D114" s="188"/>
      <c r="E114" s="189"/>
      <c r="F114" s="190"/>
      <c r="G114" s="191"/>
      <c r="H114" s="192"/>
      <c r="I114" s="193"/>
      <c r="J114" s="194"/>
      <c r="K114" s="195"/>
      <c r="L114" s="258"/>
      <c r="M114" s="259"/>
      <c r="O114" s="222">
        <v>9</v>
      </c>
      <c r="P114" s="187"/>
      <c r="Q114" s="188"/>
      <c r="R114" s="189"/>
      <c r="S114" s="190"/>
      <c r="T114" s="191"/>
      <c r="U114" s="192"/>
      <c r="V114" s="193"/>
      <c r="W114" s="194"/>
      <c r="X114" s="195"/>
      <c r="Y114" s="258"/>
      <c r="Z114" s="259"/>
      <c r="AB114" s="222">
        <v>9</v>
      </c>
      <c r="AC114" s="187"/>
      <c r="AD114" s="188"/>
      <c r="AE114" s="189"/>
      <c r="AF114" s="190"/>
      <c r="AG114" s="191"/>
      <c r="AH114" s="192"/>
      <c r="AI114" s="193"/>
      <c r="AJ114" s="194"/>
      <c r="AK114" s="195"/>
      <c r="AL114" s="258"/>
      <c r="AM114" s="259"/>
      <c r="AO114" s="222">
        <v>9</v>
      </c>
      <c r="AP114" s="187"/>
      <c r="AQ114" s="188"/>
      <c r="AR114" s="189"/>
      <c r="AS114" s="190"/>
      <c r="AT114" s="191"/>
      <c r="AU114" s="192"/>
      <c r="AV114" s="193"/>
      <c r="AW114" s="194"/>
      <c r="AX114" s="195"/>
      <c r="AY114" s="258"/>
      <c r="AZ114" s="259"/>
      <c r="BB114" s="222">
        <v>9</v>
      </c>
      <c r="BC114" s="187"/>
      <c r="BD114" s="188"/>
      <c r="BE114" s="189"/>
      <c r="BF114" s="190"/>
      <c r="BG114" s="191"/>
      <c r="BH114" s="192"/>
      <c r="BI114" s="193"/>
      <c r="BJ114" s="194"/>
      <c r="BK114" s="195"/>
      <c r="BL114" s="258"/>
      <c r="BM114" s="259"/>
      <c r="BO114" s="222">
        <v>9</v>
      </c>
      <c r="BP114" s="187"/>
      <c r="BQ114" s="188"/>
      <c r="BR114" s="189"/>
      <c r="BS114" s="190"/>
      <c r="BT114" s="191"/>
      <c r="BU114" s="192"/>
      <c r="BV114" s="193"/>
      <c r="BW114" s="194"/>
      <c r="BX114" s="195"/>
      <c r="BY114" s="258"/>
      <c r="BZ114" s="259"/>
    </row>
    <row r="115" spans="2:78" x14ac:dyDescent="0.25">
      <c r="B115" s="185">
        <v>10</v>
      </c>
      <c r="C115" s="187"/>
      <c r="D115" s="188"/>
      <c r="E115" s="189"/>
      <c r="F115" s="190"/>
      <c r="G115" s="191"/>
      <c r="H115" s="192"/>
      <c r="I115" s="193"/>
      <c r="J115" s="194"/>
      <c r="K115" s="195"/>
      <c r="L115" s="258"/>
      <c r="M115" s="259"/>
      <c r="O115" s="222">
        <v>10</v>
      </c>
      <c r="P115" s="187"/>
      <c r="Q115" s="188"/>
      <c r="R115" s="189"/>
      <c r="S115" s="190"/>
      <c r="T115" s="191"/>
      <c r="U115" s="192"/>
      <c r="V115" s="193"/>
      <c r="W115" s="194"/>
      <c r="X115" s="195"/>
      <c r="Y115" s="258"/>
      <c r="Z115" s="259"/>
      <c r="AB115" s="222">
        <v>10</v>
      </c>
      <c r="AC115" s="187"/>
      <c r="AD115" s="188"/>
      <c r="AE115" s="189"/>
      <c r="AF115" s="190"/>
      <c r="AG115" s="191"/>
      <c r="AH115" s="192"/>
      <c r="AI115" s="193"/>
      <c r="AJ115" s="194"/>
      <c r="AK115" s="195"/>
      <c r="AL115" s="258"/>
      <c r="AM115" s="259"/>
      <c r="AO115" s="222">
        <v>10</v>
      </c>
      <c r="AP115" s="187"/>
      <c r="AQ115" s="188"/>
      <c r="AR115" s="189"/>
      <c r="AS115" s="190"/>
      <c r="AT115" s="191"/>
      <c r="AU115" s="192"/>
      <c r="AV115" s="193"/>
      <c r="AW115" s="194"/>
      <c r="AX115" s="195"/>
      <c r="AY115" s="258"/>
      <c r="AZ115" s="259"/>
      <c r="BB115" s="222">
        <v>10</v>
      </c>
      <c r="BC115" s="187"/>
      <c r="BD115" s="188"/>
      <c r="BE115" s="189"/>
      <c r="BF115" s="190"/>
      <c r="BG115" s="191"/>
      <c r="BH115" s="192"/>
      <c r="BI115" s="193"/>
      <c r="BJ115" s="194"/>
      <c r="BK115" s="195"/>
      <c r="BL115" s="258"/>
      <c r="BM115" s="259"/>
      <c r="BO115" s="222">
        <v>10</v>
      </c>
      <c r="BP115" s="187"/>
      <c r="BQ115" s="188"/>
      <c r="BR115" s="189"/>
      <c r="BS115" s="190"/>
      <c r="BT115" s="191"/>
      <c r="BU115" s="192"/>
      <c r="BV115" s="193"/>
      <c r="BW115" s="194"/>
      <c r="BX115" s="195"/>
      <c r="BY115" s="258"/>
      <c r="BZ115" s="259"/>
    </row>
    <row r="116" spans="2:78" x14ac:dyDescent="0.25">
      <c r="B116" s="185">
        <v>11</v>
      </c>
      <c r="C116" s="187"/>
      <c r="D116" s="188"/>
      <c r="E116" s="189"/>
      <c r="F116" s="190"/>
      <c r="G116" s="191"/>
      <c r="H116" s="192"/>
      <c r="I116" s="193"/>
      <c r="J116" s="194"/>
      <c r="K116" s="195"/>
      <c r="L116" s="258"/>
      <c r="M116" s="259"/>
      <c r="O116" s="222">
        <v>11</v>
      </c>
      <c r="P116" s="187"/>
      <c r="Q116" s="188"/>
      <c r="R116" s="189"/>
      <c r="S116" s="190"/>
      <c r="T116" s="191"/>
      <c r="U116" s="192"/>
      <c r="V116" s="193"/>
      <c r="W116" s="194"/>
      <c r="X116" s="195"/>
      <c r="Y116" s="258"/>
      <c r="Z116" s="259"/>
      <c r="AB116" s="222">
        <v>11</v>
      </c>
      <c r="AC116" s="187"/>
      <c r="AD116" s="188"/>
      <c r="AE116" s="189"/>
      <c r="AF116" s="190"/>
      <c r="AG116" s="191"/>
      <c r="AH116" s="192"/>
      <c r="AI116" s="193"/>
      <c r="AJ116" s="194"/>
      <c r="AK116" s="195"/>
      <c r="AL116" s="258"/>
      <c r="AM116" s="259"/>
      <c r="AO116" s="222">
        <v>11</v>
      </c>
      <c r="AP116" s="187"/>
      <c r="AQ116" s="188"/>
      <c r="AR116" s="189"/>
      <c r="AS116" s="190"/>
      <c r="AT116" s="191"/>
      <c r="AU116" s="192"/>
      <c r="AV116" s="193"/>
      <c r="AW116" s="194"/>
      <c r="AX116" s="195"/>
      <c r="AY116" s="258"/>
      <c r="AZ116" s="259"/>
      <c r="BB116" s="222">
        <v>11</v>
      </c>
      <c r="BC116" s="187"/>
      <c r="BD116" s="188"/>
      <c r="BE116" s="189"/>
      <c r="BF116" s="190"/>
      <c r="BG116" s="191"/>
      <c r="BH116" s="192"/>
      <c r="BI116" s="193"/>
      <c r="BJ116" s="194"/>
      <c r="BK116" s="195"/>
      <c r="BL116" s="258"/>
      <c r="BM116" s="259"/>
      <c r="BO116" s="222">
        <v>11</v>
      </c>
      <c r="BP116" s="187"/>
      <c r="BQ116" s="188"/>
      <c r="BR116" s="189"/>
      <c r="BS116" s="190"/>
      <c r="BT116" s="191"/>
      <c r="BU116" s="192"/>
      <c r="BV116" s="193"/>
      <c r="BW116" s="194"/>
      <c r="BX116" s="195"/>
      <c r="BY116" s="258"/>
      <c r="BZ116" s="259"/>
    </row>
    <row r="117" spans="2:78" x14ac:dyDescent="0.25">
      <c r="B117" s="197">
        <v>12</v>
      </c>
      <c r="C117" s="187"/>
      <c r="D117" s="188"/>
      <c r="E117" s="189"/>
      <c r="F117" s="190"/>
      <c r="G117" s="191"/>
      <c r="H117" s="192"/>
      <c r="I117" s="193"/>
      <c r="J117" s="194"/>
      <c r="K117" s="195"/>
      <c r="L117" s="258"/>
      <c r="M117" s="259"/>
      <c r="O117" s="197">
        <v>12</v>
      </c>
      <c r="P117" s="187"/>
      <c r="Q117" s="188"/>
      <c r="R117" s="189"/>
      <c r="S117" s="190"/>
      <c r="T117" s="191"/>
      <c r="U117" s="192"/>
      <c r="V117" s="193"/>
      <c r="W117" s="194"/>
      <c r="X117" s="195"/>
      <c r="Y117" s="258"/>
      <c r="Z117" s="259"/>
      <c r="AB117" s="197">
        <v>12</v>
      </c>
      <c r="AC117" s="187"/>
      <c r="AD117" s="188"/>
      <c r="AE117" s="189"/>
      <c r="AF117" s="190"/>
      <c r="AG117" s="191"/>
      <c r="AH117" s="192"/>
      <c r="AI117" s="193"/>
      <c r="AJ117" s="194"/>
      <c r="AK117" s="195"/>
      <c r="AL117" s="258"/>
      <c r="AM117" s="259"/>
      <c r="AO117" s="197">
        <v>12</v>
      </c>
      <c r="AP117" s="187"/>
      <c r="AQ117" s="188"/>
      <c r="AR117" s="189"/>
      <c r="AS117" s="190"/>
      <c r="AT117" s="191"/>
      <c r="AU117" s="192"/>
      <c r="AV117" s="193"/>
      <c r="AW117" s="194"/>
      <c r="AX117" s="195"/>
      <c r="AY117" s="258"/>
      <c r="AZ117" s="259"/>
      <c r="BB117" s="197">
        <v>12</v>
      </c>
      <c r="BC117" s="187"/>
      <c r="BD117" s="188"/>
      <c r="BE117" s="189"/>
      <c r="BF117" s="190"/>
      <c r="BG117" s="191"/>
      <c r="BH117" s="192"/>
      <c r="BI117" s="193"/>
      <c r="BJ117" s="194"/>
      <c r="BK117" s="195"/>
      <c r="BL117" s="258"/>
      <c r="BM117" s="259"/>
      <c r="BO117" s="197">
        <v>12</v>
      </c>
      <c r="BP117" s="187"/>
      <c r="BQ117" s="188"/>
      <c r="BR117" s="189"/>
      <c r="BS117" s="190"/>
      <c r="BT117" s="191"/>
      <c r="BU117" s="192"/>
      <c r="BV117" s="193"/>
      <c r="BW117" s="194"/>
      <c r="BX117" s="195"/>
      <c r="BY117" s="258"/>
      <c r="BZ117" s="259"/>
    </row>
    <row r="119" spans="2:78" ht="15.75" thickBot="1" x14ac:dyDescent="0.3">
      <c r="B119" s="219">
        <v>7</v>
      </c>
      <c r="C119" s="254" t="s">
        <v>57</v>
      </c>
      <c r="D119" s="254"/>
      <c r="E119" s="254"/>
      <c r="F119" s="254"/>
      <c r="G119" s="254"/>
      <c r="H119" s="254"/>
      <c r="I119" s="254"/>
      <c r="J119" s="254"/>
      <c r="K119" s="254" t="s">
        <v>54</v>
      </c>
      <c r="L119" s="254"/>
      <c r="M119" s="254"/>
      <c r="O119" s="219">
        <v>7</v>
      </c>
      <c r="P119" s="254" t="s">
        <v>57</v>
      </c>
      <c r="Q119" s="254"/>
      <c r="R119" s="254"/>
      <c r="S119" s="254"/>
      <c r="T119" s="254"/>
      <c r="U119" s="254"/>
      <c r="V119" s="254"/>
      <c r="W119" s="254"/>
      <c r="X119" s="254" t="s">
        <v>54</v>
      </c>
      <c r="Y119" s="254"/>
      <c r="Z119" s="254"/>
      <c r="AB119" s="219">
        <v>7</v>
      </c>
      <c r="AC119" s="254" t="s">
        <v>57</v>
      </c>
      <c r="AD119" s="254"/>
      <c r="AE119" s="254"/>
      <c r="AF119" s="254"/>
      <c r="AG119" s="254"/>
      <c r="AH119" s="254"/>
      <c r="AI119" s="254"/>
      <c r="AJ119" s="254"/>
      <c r="AK119" s="254" t="s">
        <v>54</v>
      </c>
      <c r="AL119" s="254"/>
      <c r="AM119" s="254"/>
      <c r="AO119" s="219">
        <v>7</v>
      </c>
      <c r="AP119" s="254" t="s">
        <v>57</v>
      </c>
      <c r="AQ119" s="254"/>
      <c r="AR119" s="254"/>
      <c r="AS119" s="254"/>
      <c r="AT119" s="254"/>
      <c r="AU119" s="254"/>
      <c r="AV119" s="254"/>
      <c r="AW119" s="254"/>
      <c r="AX119" s="254" t="s">
        <v>54</v>
      </c>
      <c r="AY119" s="254"/>
      <c r="AZ119" s="254"/>
      <c r="BB119" s="219">
        <v>7</v>
      </c>
      <c r="BC119" s="254" t="s">
        <v>57</v>
      </c>
      <c r="BD119" s="254"/>
      <c r="BE119" s="254"/>
      <c r="BF119" s="254"/>
      <c r="BG119" s="254"/>
      <c r="BH119" s="254"/>
      <c r="BI119" s="254"/>
      <c r="BJ119" s="254"/>
      <c r="BK119" s="254" t="s">
        <v>54</v>
      </c>
      <c r="BL119" s="254"/>
      <c r="BM119" s="254"/>
      <c r="BO119" s="219">
        <v>7</v>
      </c>
      <c r="BP119" s="254" t="s">
        <v>57</v>
      </c>
      <c r="BQ119" s="254"/>
      <c r="BR119" s="254"/>
      <c r="BS119" s="254"/>
      <c r="BT119" s="254"/>
      <c r="BU119" s="254"/>
      <c r="BV119" s="254"/>
      <c r="BW119" s="254"/>
      <c r="BX119" s="254" t="s">
        <v>54</v>
      </c>
      <c r="BY119" s="254"/>
      <c r="BZ119" s="254"/>
    </row>
    <row r="120" spans="2:78" ht="16.5" thickTop="1" thickBot="1" x14ac:dyDescent="0.3">
      <c r="B120" s="217" t="s">
        <v>19</v>
      </c>
      <c r="C120" s="187" t="s">
        <v>49</v>
      </c>
      <c r="D120" s="188" t="s">
        <v>32</v>
      </c>
      <c r="E120" s="189" t="s">
        <v>15</v>
      </c>
      <c r="F120" s="190" t="s">
        <v>17</v>
      </c>
      <c r="G120" s="191" t="s">
        <v>33</v>
      </c>
      <c r="H120" s="192" t="s">
        <v>39</v>
      </c>
      <c r="I120" s="193" t="s">
        <v>40</v>
      </c>
      <c r="J120" s="194" t="s">
        <v>41</v>
      </c>
      <c r="K120" s="256" t="s">
        <v>10</v>
      </c>
      <c r="L120" s="257" t="s">
        <v>58</v>
      </c>
      <c r="M120" s="221" t="s">
        <v>59</v>
      </c>
      <c r="O120" s="217" t="s">
        <v>19</v>
      </c>
      <c r="P120" s="187" t="s">
        <v>49</v>
      </c>
      <c r="Q120" s="188" t="s">
        <v>32</v>
      </c>
      <c r="R120" s="189" t="s">
        <v>15</v>
      </c>
      <c r="S120" s="190" t="s">
        <v>17</v>
      </c>
      <c r="T120" s="191" t="s">
        <v>33</v>
      </c>
      <c r="U120" s="192" t="s">
        <v>39</v>
      </c>
      <c r="V120" s="193" t="s">
        <v>40</v>
      </c>
      <c r="W120" s="194" t="s">
        <v>41</v>
      </c>
      <c r="X120" s="256" t="s">
        <v>10</v>
      </c>
      <c r="Y120" s="257" t="s">
        <v>58</v>
      </c>
      <c r="Z120" s="221" t="s">
        <v>59</v>
      </c>
      <c r="AB120" s="217" t="s">
        <v>19</v>
      </c>
      <c r="AC120" s="187" t="s">
        <v>49</v>
      </c>
      <c r="AD120" s="188" t="s">
        <v>32</v>
      </c>
      <c r="AE120" s="189" t="s">
        <v>15</v>
      </c>
      <c r="AF120" s="190" t="s">
        <v>17</v>
      </c>
      <c r="AG120" s="191" t="s">
        <v>33</v>
      </c>
      <c r="AH120" s="192" t="s">
        <v>39</v>
      </c>
      <c r="AI120" s="193" t="s">
        <v>40</v>
      </c>
      <c r="AJ120" s="194" t="s">
        <v>41</v>
      </c>
      <c r="AK120" s="256" t="s">
        <v>10</v>
      </c>
      <c r="AL120" s="257" t="s">
        <v>58</v>
      </c>
      <c r="AM120" s="221" t="s">
        <v>59</v>
      </c>
      <c r="AO120" s="217" t="s">
        <v>19</v>
      </c>
      <c r="AP120" s="187" t="s">
        <v>49</v>
      </c>
      <c r="AQ120" s="188" t="s">
        <v>32</v>
      </c>
      <c r="AR120" s="189" t="s">
        <v>15</v>
      </c>
      <c r="AS120" s="190" t="s">
        <v>17</v>
      </c>
      <c r="AT120" s="191" t="s">
        <v>33</v>
      </c>
      <c r="AU120" s="192" t="s">
        <v>39</v>
      </c>
      <c r="AV120" s="193" t="s">
        <v>40</v>
      </c>
      <c r="AW120" s="194" t="s">
        <v>41</v>
      </c>
      <c r="AX120" s="256" t="s">
        <v>10</v>
      </c>
      <c r="AY120" s="257" t="s">
        <v>58</v>
      </c>
      <c r="AZ120" s="221" t="s">
        <v>59</v>
      </c>
      <c r="BB120" s="217" t="s">
        <v>19</v>
      </c>
      <c r="BC120" s="187" t="s">
        <v>49</v>
      </c>
      <c r="BD120" s="188" t="s">
        <v>32</v>
      </c>
      <c r="BE120" s="189" t="s">
        <v>15</v>
      </c>
      <c r="BF120" s="190" t="s">
        <v>17</v>
      </c>
      <c r="BG120" s="191" t="s">
        <v>33</v>
      </c>
      <c r="BH120" s="192" t="s">
        <v>39</v>
      </c>
      <c r="BI120" s="193" t="s">
        <v>40</v>
      </c>
      <c r="BJ120" s="194" t="s">
        <v>41</v>
      </c>
      <c r="BK120" s="256" t="s">
        <v>10</v>
      </c>
      <c r="BL120" s="257" t="s">
        <v>58</v>
      </c>
      <c r="BM120" s="221" t="s">
        <v>59</v>
      </c>
      <c r="BO120" s="217" t="s">
        <v>19</v>
      </c>
      <c r="BP120" s="187" t="s">
        <v>49</v>
      </c>
      <c r="BQ120" s="188" t="s">
        <v>32</v>
      </c>
      <c r="BR120" s="189" t="s">
        <v>15</v>
      </c>
      <c r="BS120" s="190" t="s">
        <v>17</v>
      </c>
      <c r="BT120" s="191" t="s">
        <v>33</v>
      </c>
      <c r="BU120" s="192" t="s">
        <v>39</v>
      </c>
      <c r="BV120" s="193" t="s">
        <v>40</v>
      </c>
      <c r="BW120" s="194" t="s">
        <v>41</v>
      </c>
      <c r="BX120" s="256" t="s">
        <v>10</v>
      </c>
      <c r="BY120" s="257" t="s">
        <v>58</v>
      </c>
      <c r="BZ120" s="221" t="s">
        <v>59</v>
      </c>
    </row>
    <row r="121" spans="2:78" ht="15.75" thickTop="1" x14ac:dyDescent="0.25">
      <c r="B121" s="196">
        <v>1</v>
      </c>
      <c r="C121" s="187"/>
      <c r="D121" s="188"/>
      <c r="E121" s="189"/>
      <c r="F121" s="190"/>
      <c r="G121" s="191"/>
      <c r="H121" s="192"/>
      <c r="I121" s="193"/>
      <c r="J121" s="194"/>
      <c r="K121" s="195"/>
      <c r="L121" s="258"/>
      <c r="M121" s="259"/>
      <c r="O121" s="196">
        <v>1</v>
      </c>
      <c r="P121" s="187"/>
      <c r="Q121" s="188"/>
      <c r="R121" s="189"/>
      <c r="S121" s="190"/>
      <c r="T121" s="191"/>
      <c r="U121" s="192"/>
      <c r="V121" s="193"/>
      <c r="W121" s="194"/>
      <c r="X121" s="195"/>
      <c r="Y121" s="258"/>
      <c r="Z121" s="259"/>
      <c r="AB121" s="196">
        <v>1</v>
      </c>
      <c r="AC121" s="187"/>
      <c r="AD121" s="188"/>
      <c r="AE121" s="189"/>
      <c r="AF121" s="190"/>
      <c r="AG121" s="191"/>
      <c r="AH121" s="192"/>
      <c r="AI121" s="193"/>
      <c r="AJ121" s="194"/>
      <c r="AK121" s="195"/>
      <c r="AL121" s="258"/>
      <c r="AM121" s="259"/>
      <c r="AO121" s="196">
        <v>1</v>
      </c>
      <c r="AP121" s="187"/>
      <c r="AQ121" s="188"/>
      <c r="AR121" s="189"/>
      <c r="AS121" s="190"/>
      <c r="AT121" s="191"/>
      <c r="AU121" s="192"/>
      <c r="AV121" s="193"/>
      <c r="AW121" s="194"/>
      <c r="AX121" s="195"/>
      <c r="AY121" s="258"/>
      <c r="AZ121" s="259"/>
      <c r="BB121" s="196">
        <v>1</v>
      </c>
      <c r="BC121" s="187"/>
      <c r="BD121" s="188"/>
      <c r="BE121" s="189"/>
      <c r="BF121" s="190"/>
      <c r="BG121" s="191"/>
      <c r="BH121" s="192"/>
      <c r="BI121" s="193"/>
      <c r="BJ121" s="194"/>
      <c r="BK121" s="195"/>
      <c r="BL121" s="258"/>
      <c r="BM121" s="259"/>
      <c r="BO121" s="196">
        <v>1</v>
      </c>
      <c r="BP121" s="187"/>
      <c r="BQ121" s="188"/>
      <c r="BR121" s="189"/>
      <c r="BS121" s="190"/>
      <c r="BT121" s="191"/>
      <c r="BU121" s="192"/>
      <c r="BV121" s="193"/>
      <c r="BW121" s="194"/>
      <c r="BX121" s="195"/>
      <c r="BY121" s="258"/>
      <c r="BZ121" s="259"/>
    </row>
    <row r="122" spans="2:78" x14ac:dyDescent="0.25">
      <c r="B122" s="185">
        <v>2</v>
      </c>
      <c r="C122" s="187"/>
      <c r="D122" s="188"/>
      <c r="E122" s="189"/>
      <c r="F122" s="190"/>
      <c r="G122" s="191"/>
      <c r="H122" s="192"/>
      <c r="I122" s="193"/>
      <c r="J122" s="194"/>
      <c r="K122" s="195"/>
      <c r="L122" s="258"/>
      <c r="M122" s="259"/>
      <c r="O122" s="222">
        <v>2</v>
      </c>
      <c r="P122" s="187"/>
      <c r="Q122" s="188"/>
      <c r="R122" s="189"/>
      <c r="S122" s="190"/>
      <c r="T122" s="191"/>
      <c r="U122" s="192"/>
      <c r="V122" s="193"/>
      <c r="W122" s="194"/>
      <c r="X122" s="195"/>
      <c r="Y122" s="258"/>
      <c r="Z122" s="259"/>
      <c r="AB122" s="222">
        <v>2</v>
      </c>
      <c r="AC122" s="187"/>
      <c r="AD122" s="188"/>
      <c r="AE122" s="189"/>
      <c r="AF122" s="190"/>
      <c r="AG122" s="191"/>
      <c r="AH122" s="192"/>
      <c r="AI122" s="193"/>
      <c r="AJ122" s="194"/>
      <c r="AK122" s="195"/>
      <c r="AL122" s="258"/>
      <c r="AM122" s="259"/>
      <c r="AO122" s="222">
        <v>2</v>
      </c>
      <c r="AP122" s="187"/>
      <c r="AQ122" s="188"/>
      <c r="AR122" s="189"/>
      <c r="AS122" s="190"/>
      <c r="AT122" s="191"/>
      <c r="AU122" s="192"/>
      <c r="AV122" s="193"/>
      <c r="AW122" s="194"/>
      <c r="AX122" s="195"/>
      <c r="AY122" s="258"/>
      <c r="AZ122" s="259"/>
      <c r="BB122" s="222">
        <v>2</v>
      </c>
      <c r="BC122" s="187"/>
      <c r="BD122" s="188"/>
      <c r="BE122" s="189"/>
      <c r="BF122" s="190"/>
      <c r="BG122" s="191"/>
      <c r="BH122" s="192"/>
      <c r="BI122" s="193"/>
      <c r="BJ122" s="194"/>
      <c r="BK122" s="195"/>
      <c r="BL122" s="258"/>
      <c r="BM122" s="259"/>
      <c r="BO122" s="222">
        <v>2</v>
      </c>
      <c r="BP122" s="187"/>
      <c r="BQ122" s="188"/>
      <c r="BR122" s="189"/>
      <c r="BS122" s="190"/>
      <c r="BT122" s="191"/>
      <c r="BU122" s="192"/>
      <c r="BV122" s="193"/>
      <c r="BW122" s="194"/>
      <c r="BX122" s="195"/>
      <c r="BY122" s="258"/>
      <c r="BZ122" s="259"/>
    </row>
    <row r="123" spans="2:78" x14ac:dyDescent="0.25">
      <c r="B123" s="185">
        <v>3</v>
      </c>
      <c r="C123" s="187"/>
      <c r="D123" s="188"/>
      <c r="E123" s="189"/>
      <c r="F123" s="190"/>
      <c r="G123" s="191"/>
      <c r="H123" s="192"/>
      <c r="I123" s="193"/>
      <c r="J123" s="194"/>
      <c r="K123" s="195"/>
      <c r="L123" s="258"/>
      <c r="M123" s="259"/>
      <c r="O123" s="222">
        <v>3</v>
      </c>
      <c r="P123" s="187"/>
      <c r="Q123" s="188"/>
      <c r="R123" s="189"/>
      <c r="S123" s="190"/>
      <c r="T123" s="191"/>
      <c r="U123" s="192"/>
      <c r="V123" s="193"/>
      <c r="W123" s="194"/>
      <c r="X123" s="195"/>
      <c r="Y123" s="258"/>
      <c r="Z123" s="259"/>
      <c r="AB123" s="222">
        <v>3</v>
      </c>
      <c r="AC123" s="187"/>
      <c r="AD123" s="188"/>
      <c r="AE123" s="189"/>
      <c r="AF123" s="190"/>
      <c r="AG123" s="191"/>
      <c r="AH123" s="192"/>
      <c r="AI123" s="193"/>
      <c r="AJ123" s="194"/>
      <c r="AK123" s="195"/>
      <c r="AL123" s="258"/>
      <c r="AM123" s="259"/>
      <c r="AO123" s="222">
        <v>3</v>
      </c>
      <c r="AP123" s="187"/>
      <c r="AQ123" s="188"/>
      <c r="AR123" s="189"/>
      <c r="AS123" s="190"/>
      <c r="AT123" s="191"/>
      <c r="AU123" s="192"/>
      <c r="AV123" s="193"/>
      <c r="AW123" s="194"/>
      <c r="AX123" s="195"/>
      <c r="AY123" s="258"/>
      <c r="AZ123" s="259"/>
      <c r="BB123" s="222">
        <v>3</v>
      </c>
      <c r="BC123" s="187"/>
      <c r="BD123" s="188"/>
      <c r="BE123" s="189"/>
      <c r="BF123" s="190"/>
      <c r="BG123" s="191"/>
      <c r="BH123" s="192"/>
      <c r="BI123" s="193"/>
      <c r="BJ123" s="194"/>
      <c r="BK123" s="195"/>
      <c r="BL123" s="258"/>
      <c r="BM123" s="259"/>
      <c r="BO123" s="222">
        <v>3</v>
      </c>
      <c r="BP123" s="187"/>
      <c r="BQ123" s="188"/>
      <c r="BR123" s="189"/>
      <c r="BS123" s="190"/>
      <c r="BT123" s="191"/>
      <c r="BU123" s="192"/>
      <c r="BV123" s="193"/>
      <c r="BW123" s="194"/>
      <c r="BX123" s="195"/>
      <c r="BY123" s="258"/>
      <c r="BZ123" s="259"/>
    </row>
    <row r="124" spans="2:78" x14ac:dyDescent="0.25">
      <c r="B124" s="185">
        <v>4</v>
      </c>
      <c r="C124" s="187"/>
      <c r="D124" s="188"/>
      <c r="E124" s="189"/>
      <c r="F124" s="190"/>
      <c r="G124" s="191"/>
      <c r="H124" s="192"/>
      <c r="I124" s="193"/>
      <c r="J124" s="194"/>
      <c r="K124" s="195"/>
      <c r="L124" s="258"/>
      <c r="M124" s="259"/>
      <c r="O124" s="222">
        <v>4</v>
      </c>
      <c r="P124" s="187"/>
      <c r="Q124" s="188"/>
      <c r="R124" s="189"/>
      <c r="S124" s="190"/>
      <c r="T124" s="191"/>
      <c r="U124" s="192"/>
      <c r="V124" s="193"/>
      <c r="W124" s="194"/>
      <c r="X124" s="195"/>
      <c r="Y124" s="258"/>
      <c r="Z124" s="259"/>
      <c r="AB124" s="222">
        <v>4</v>
      </c>
      <c r="AC124" s="187"/>
      <c r="AD124" s="188"/>
      <c r="AE124" s="189"/>
      <c r="AF124" s="190"/>
      <c r="AG124" s="191"/>
      <c r="AH124" s="192"/>
      <c r="AI124" s="193"/>
      <c r="AJ124" s="194"/>
      <c r="AK124" s="195"/>
      <c r="AL124" s="258"/>
      <c r="AM124" s="259"/>
      <c r="AO124" s="222">
        <v>4</v>
      </c>
      <c r="AP124" s="187"/>
      <c r="AQ124" s="188"/>
      <c r="AR124" s="189"/>
      <c r="AS124" s="190"/>
      <c r="AT124" s="191"/>
      <c r="AU124" s="192"/>
      <c r="AV124" s="193"/>
      <c r="AW124" s="194"/>
      <c r="AX124" s="195"/>
      <c r="AY124" s="258"/>
      <c r="AZ124" s="259"/>
      <c r="BB124" s="222">
        <v>4</v>
      </c>
      <c r="BC124" s="187"/>
      <c r="BD124" s="188"/>
      <c r="BE124" s="189"/>
      <c r="BF124" s="190"/>
      <c r="BG124" s="191"/>
      <c r="BH124" s="192"/>
      <c r="BI124" s="193"/>
      <c r="BJ124" s="194"/>
      <c r="BK124" s="195"/>
      <c r="BL124" s="258"/>
      <c r="BM124" s="259"/>
      <c r="BO124" s="222">
        <v>4</v>
      </c>
      <c r="BP124" s="187"/>
      <c r="BQ124" s="188"/>
      <c r="BR124" s="189"/>
      <c r="BS124" s="190"/>
      <c r="BT124" s="191"/>
      <c r="BU124" s="192"/>
      <c r="BV124" s="193"/>
      <c r="BW124" s="194"/>
      <c r="BX124" s="195"/>
      <c r="BY124" s="258"/>
      <c r="BZ124" s="259"/>
    </row>
    <row r="125" spans="2:78" x14ac:dyDescent="0.25">
      <c r="B125" s="185">
        <v>5</v>
      </c>
      <c r="C125" s="187"/>
      <c r="D125" s="188"/>
      <c r="E125" s="189"/>
      <c r="F125" s="190"/>
      <c r="G125" s="191"/>
      <c r="H125" s="192"/>
      <c r="I125" s="193"/>
      <c r="J125" s="194"/>
      <c r="K125" s="195"/>
      <c r="L125" s="258"/>
      <c r="M125" s="259"/>
      <c r="O125" s="222">
        <v>5</v>
      </c>
      <c r="P125" s="187"/>
      <c r="Q125" s="188"/>
      <c r="R125" s="189"/>
      <c r="S125" s="190"/>
      <c r="T125" s="191"/>
      <c r="U125" s="192"/>
      <c r="V125" s="193"/>
      <c r="W125" s="194"/>
      <c r="X125" s="195"/>
      <c r="Y125" s="258"/>
      <c r="Z125" s="259"/>
      <c r="AB125" s="222">
        <v>5</v>
      </c>
      <c r="AC125" s="187"/>
      <c r="AD125" s="188"/>
      <c r="AE125" s="189"/>
      <c r="AF125" s="190"/>
      <c r="AG125" s="191"/>
      <c r="AH125" s="192"/>
      <c r="AI125" s="193"/>
      <c r="AJ125" s="194"/>
      <c r="AK125" s="195"/>
      <c r="AL125" s="258"/>
      <c r="AM125" s="259"/>
      <c r="AO125" s="222">
        <v>5</v>
      </c>
      <c r="AP125" s="187"/>
      <c r="AQ125" s="188"/>
      <c r="AR125" s="189"/>
      <c r="AS125" s="190"/>
      <c r="AT125" s="191"/>
      <c r="AU125" s="192"/>
      <c r="AV125" s="193"/>
      <c r="AW125" s="194"/>
      <c r="AX125" s="195"/>
      <c r="AY125" s="258"/>
      <c r="AZ125" s="259"/>
      <c r="BB125" s="222">
        <v>5</v>
      </c>
      <c r="BC125" s="187"/>
      <c r="BD125" s="188"/>
      <c r="BE125" s="189"/>
      <c r="BF125" s="190"/>
      <c r="BG125" s="191"/>
      <c r="BH125" s="192"/>
      <c r="BI125" s="193"/>
      <c r="BJ125" s="194"/>
      <c r="BK125" s="195"/>
      <c r="BL125" s="258"/>
      <c r="BM125" s="259"/>
      <c r="BO125" s="222">
        <v>5</v>
      </c>
      <c r="BP125" s="187"/>
      <c r="BQ125" s="188"/>
      <c r="BR125" s="189"/>
      <c r="BS125" s="190"/>
      <c r="BT125" s="191"/>
      <c r="BU125" s="192"/>
      <c r="BV125" s="193"/>
      <c r="BW125" s="194"/>
      <c r="BX125" s="195"/>
      <c r="BY125" s="258"/>
      <c r="BZ125" s="259"/>
    </row>
    <row r="126" spans="2:78" x14ac:dyDescent="0.25">
      <c r="B126" s="185">
        <v>6</v>
      </c>
      <c r="C126" s="187"/>
      <c r="D126" s="188"/>
      <c r="E126" s="189"/>
      <c r="F126" s="190"/>
      <c r="G126" s="191"/>
      <c r="H126" s="192"/>
      <c r="I126" s="193"/>
      <c r="J126" s="194"/>
      <c r="K126" s="195"/>
      <c r="L126" s="258"/>
      <c r="M126" s="259"/>
      <c r="O126" s="222">
        <v>6</v>
      </c>
      <c r="P126" s="187"/>
      <c r="Q126" s="188"/>
      <c r="R126" s="189"/>
      <c r="S126" s="190"/>
      <c r="T126" s="191"/>
      <c r="U126" s="192"/>
      <c r="V126" s="193"/>
      <c r="W126" s="194"/>
      <c r="X126" s="195"/>
      <c r="Y126" s="258"/>
      <c r="Z126" s="259"/>
      <c r="AB126" s="222">
        <v>6</v>
      </c>
      <c r="AC126" s="187"/>
      <c r="AD126" s="188"/>
      <c r="AE126" s="189"/>
      <c r="AF126" s="190"/>
      <c r="AG126" s="191"/>
      <c r="AH126" s="192"/>
      <c r="AI126" s="193"/>
      <c r="AJ126" s="194"/>
      <c r="AK126" s="195"/>
      <c r="AL126" s="258"/>
      <c r="AM126" s="259"/>
      <c r="AO126" s="222">
        <v>6</v>
      </c>
      <c r="AP126" s="187"/>
      <c r="AQ126" s="188"/>
      <c r="AR126" s="189"/>
      <c r="AS126" s="190"/>
      <c r="AT126" s="191"/>
      <c r="AU126" s="192"/>
      <c r="AV126" s="193"/>
      <c r="AW126" s="194"/>
      <c r="AX126" s="195"/>
      <c r="AY126" s="258"/>
      <c r="AZ126" s="259"/>
      <c r="BB126" s="222">
        <v>6</v>
      </c>
      <c r="BC126" s="187"/>
      <c r="BD126" s="188"/>
      <c r="BE126" s="189"/>
      <c r="BF126" s="190"/>
      <c r="BG126" s="191"/>
      <c r="BH126" s="192"/>
      <c r="BI126" s="193"/>
      <c r="BJ126" s="194"/>
      <c r="BK126" s="195"/>
      <c r="BL126" s="258"/>
      <c r="BM126" s="259"/>
      <c r="BO126" s="222">
        <v>6</v>
      </c>
      <c r="BP126" s="187"/>
      <c r="BQ126" s="188"/>
      <c r="BR126" s="189"/>
      <c r="BS126" s="190"/>
      <c r="BT126" s="191"/>
      <c r="BU126" s="192"/>
      <c r="BV126" s="193"/>
      <c r="BW126" s="194"/>
      <c r="BX126" s="195"/>
      <c r="BY126" s="258"/>
      <c r="BZ126" s="259"/>
    </row>
    <row r="127" spans="2:78" x14ac:dyDescent="0.25">
      <c r="B127" s="185">
        <v>7</v>
      </c>
      <c r="C127" s="187"/>
      <c r="D127" s="188"/>
      <c r="E127" s="189"/>
      <c r="F127" s="190"/>
      <c r="G127" s="191"/>
      <c r="H127" s="192"/>
      <c r="I127" s="193"/>
      <c r="J127" s="194"/>
      <c r="K127" s="195"/>
      <c r="L127" s="258"/>
      <c r="M127" s="259"/>
      <c r="O127" s="222">
        <v>7</v>
      </c>
      <c r="P127" s="187"/>
      <c r="Q127" s="188"/>
      <c r="R127" s="189"/>
      <c r="S127" s="190"/>
      <c r="T127" s="191"/>
      <c r="U127" s="192"/>
      <c r="V127" s="193"/>
      <c r="W127" s="194"/>
      <c r="X127" s="195"/>
      <c r="Y127" s="258"/>
      <c r="Z127" s="259"/>
      <c r="AB127" s="222">
        <v>7</v>
      </c>
      <c r="AC127" s="187"/>
      <c r="AD127" s="188"/>
      <c r="AE127" s="189"/>
      <c r="AF127" s="190"/>
      <c r="AG127" s="191"/>
      <c r="AH127" s="192"/>
      <c r="AI127" s="193"/>
      <c r="AJ127" s="194"/>
      <c r="AK127" s="195"/>
      <c r="AL127" s="258"/>
      <c r="AM127" s="259"/>
      <c r="AO127" s="222">
        <v>7</v>
      </c>
      <c r="AP127" s="187"/>
      <c r="AQ127" s="188"/>
      <c r="AR127" s="189"/>
      <c r="AS127" s="190"/>
      <c r="AT127" s="191"/>
      <c r="AU127" s="192"/>
      <c r="AV127" s="193"/>
      <c r="AW127" s="194"/>
      <c r="AX127" s="195"/>
      <c r="AY127" s="258"/>
      <c r="AZ127" s="259"/>
      <c r="BB127" s="222">
        <v>7</v>
      </c>
      <c r="BC127" s="187"/>
      <c r="BD127" s="188"/>
      <c r="BE127" s="189"/>
      <c r="BF127" s="190"/>
      <c r="BG127" s="191"/>
      <c r="BH127" s="192"/>
      <c r="BI127" s="193"/>
      <c r="BJ127" s="194"/>
      <c r="BK127" s="195"/>
      <c r="BL127" s="258"/>
      <c r="BM127" s="259"/>
      <c r="BO127" s="222">
        <v>7</v>
      </c>
      <c r="BP127" s="187"/>
      <c r="BQ127" s="188"/>
      <c r="BR127" s="189"/>
      <c r="BS127" s="190"/>
      <c r="BT127" s="191"/>
      <c r="BU127" s="192"/>
      <c r="BV127" s="193"/>
      <c r="BW127" s="194"/>
      <c r="BX127" s="195"/>
      <c r="BY127" s="258"/>
      <c r="BZ127" s="259"/>
    </row>
    <row r="128" spans="2:78" x14ac:dyDescent="0.25">
      <c r="B128" s="185">
        <v>8</v>
      </c>
      <c r="C128" s="187"/>
      <c r="D128" s="188"/>
      <c r="E128" s="189"/>
      <c r="F128" s="190"/>
      <c r="G128" s="191"/>
      <c r="H128" s="192"/>
      <c r="I128" s="193"/>
      <c r="J128" s="194"/>
      <c r="K128" s="195"/>
      <c r="L128" s="258"/>
      <c r="M128" s="259"/>
      <c r="O128" s="222">
        <v>8</v>
      </c>
      <c r="P128" s="187"/>
      <c r="Q128" s="188"/>
      <c r="R128" s="189"/>
      <c r="S128" s="190"/>
      <c r="T128" s="191"/>
      <c r="U128" s="192"/>
      <c r="V128" s="193"/>
      <c r="W128" s="194"/>
      <c r="X128" s="195"/>
      <c r="Y128" s="258"/>
      <c r="Z128" s="259"/>
      <c r="AB128" s="222">
        <v>8</v>
      </c>
      <c r="AC128" s="187"/>
      <c r="AD128" s="188"/>
      <c r="AE128" s="189"/>
      <c r="AF128" s="190"/>
      <c r="AG128" s="191"/>
      <c r="AH128" s="192"/>
      <c r="AI128" s="193"/>
      <c r="AJ128" s="194"/>
      <c r="AK128" s="195"/>
      <c r="AL128" s="258"/>
      <c r="AM128" s="259"/>
      <c r="AO128" s="222">
        <v>8</v>
      </c>
      <c r="AP128" s="187"/>
      <c r="AQ128" s="188"/>
      <c r="AR128" s="189"/>
      <c r="AS128" s="190"/>
      <c r="AT128" s="191"/>
      <c r="AU128" s="192"/>
      <c r="AV128" s="193"/>
      <c r="AW128" s="194"/>
      <c r="AX128" s="195"/>
      <c r="AY128" s="258"/>
      <c r="AZ128" s="259"/>
      <c r="BB128" s="222">
        <v>8</v>
      </c>
      <c r="BC128" s="187"/>
      <c r="BD128" s="188"/>
      <c r="BE128" s="189"/>
      <c r="BF128" s="190"/>
      <c r="BG128" s="191"/>
      <c r="BH128" s="192"/>
      <c r="BI128" s="193"/>
      <c r="BJ128" s="194"/>
      <c r="BK128" s="195"/>
      <c r="BL128" s="258"/>
      <c r="BM128" s="259"/>
      <c r="BO128" s="222">
        <v>8</v>
      </c>
      <c r="BP128" s="187"/>
      <c r="BQ128" s="188"/>
      <c r="BR128" s="189"/>
      <c r="BS128" s="190"/>
      <c r="BT128" s="191"/>
      <c r="BU128" s="192"/>
      <c r="BV128" s="193"/>
      <c r="BW128" s="194"/>
      <c r="BX128" s="195"/>
      <c r="BY128" s="258"/>
      <c r="BZ128" s="259"/>
    </row>
    <row r="129" spans="2:78" x14ac:dyDescent="0.25">
      <c r="B129" s="185">
        <v>9</v>
      </c>
      <c r="C129" s="187"/>
      <c r="D129" s="188"/>
      <c r="E129" s="189"/>
      <c r="F129" s="190"/>
      <c r="G129" s="191"/>
      <c r="H129" s="192"/>
      <c r="I129" s="193"/>
      <c r="J129" s="194"/>
      <c r="K129" s="195"/>
      <c r="L129" s="258"/>
      <c r="M129" s="259"/>
      <c r="O129" s="222">
        <v>9</v>
      </c>
      <c r="P129" s="187"/>
      <c r="Q129" s="188"/>
      <c r="R129" s="189"/>
      <c r="S129" s="190"/>
      <c r="T129" s="191"/>
      <c r="U129" s="192"/>
      <c r="V129" s="193"/>
      <c r="W129" s="194"/>
      <c r="X129" s="195"/>
      <c r="Y129" s="258"/>
      <c r="Z129" s="259"/>
      <c r="AB129" s="222">
        <v>9</v>
      </c>
      <c r="AC129" s="187"/>
      <c r="AD129" s="188"/>
      <c r="AE129" s="189"/>
      <c r="AF129" s="190"/>
      <c r="AG129" s="191"/>
      <c r="AH129" s="192"/>
      <c r="AI129" s="193"/>
      <c r="AJ129" s="194"/>
      <c r="AK129" s="195"/>
      <c r="AL129" s="258"/>
      <c r="AM129" s="259"/>
      <c r="AO129" s="222">
        <v>9</v>
      </c>
      <c r="AP129" s="187"/>
      <c r="AQ129" s="188"/>
      <c r="AR129" s="189"/>
      <c r="AS129" s="190"/>
      <c r="AT129" s="191"/>
      <c r="AU129" s="192"/>
      <c r="AV129" s="193"/>
      <c r="AW129" s="194"/>
      <c r="AX129" s="195"/>
      <c r="AY129" s="258"/>
      <c r="AZ129" s="259"/>
      <c r="BB129" s="222">
        <v>9</v>
      </c>
      <c r="BC129" s="187"/>
      <c r="BD129" s="188"/>
      <c r="BE129" s="189"/>
      <c r="BF129" s="190"/>
      <c r="BG129" s="191"/>
      <c r="BH129" s="192"/>
      <c r="BI129" s="193"/>
      <c r="BJ129" s="194"/>
      <c r="BK129" s="195"/>
      <c r="BL129" s="258"/>
      <c r="BM129" s="259"/>
      <c r="BO129" s="222">
        <v>9</v>
      </c>
      <c r="BP129" s="187"/>
      <c r="BQ129" s="188"/>
      <c r="BR129" s="189"/>
      <c r="BS129" s="190"/>
      <c r="BT129" s="191"/>
      <c r="BU129" s="192"/>
      <c r="BV129" s="193"/>
      <c r="BW129" s="194"/>
      <c r="BX129" s="195"/>
      <c r="BY129" s="258"/>
      <c r="BZ129" s="259"/>
    </row>
    <row r="130" spans="2:78" x14ac:dyDescent="0.25">
      <c r="B130" s="185">
        <v>10</v>
      </c>
      <c r="C130" s="187"/>
      <c r="D130" s="188"/>
      <c r="E130" s="189"/>
      <c r="F130" s="190"/>
      <c r="G130" s="191"/>
      <c r="H130" s="192"/>
      <c r="I130" s="193"/>
      <c r="J130" s="194"/>
      <c r="K130" s="195"/>
      <c r="L130" s="258"/>
      <c r="M130" s="259"/>
      <c r="O130" s="222">
        <v>10</v>
      </c>
      <c r="P130" s="187"/>
      <c r="Q130" s="188"/>
      <c r="R130" s="189"/>
      <c r="S130" s="190"/>
      <c r="T130" s="191"/>
      <c r="U130" s="192"/>
      <c r="V130" s="193"/>
      <c r="W130" s="194"/>
      <c r="X130" s="195"/>
      <c r="Y130" s="258"/>
      <c r="Z130" s="259"/>
      <c r="AB130" s="222">
        <v>10</v>
      </c>
      <c r="AC130" s="187"/>
      <c r="AD130" s="188"/>
      <c r="AE130" s="189"/>
      <c r="AF130" s="190"/>
      <c r="AG130" s="191"/>
      <c r="AH130" s="192"/>
      <c r="AI130" s="193"/>
      <c r="AJ130" s="194"/>
      <c r="AK130" s="195"/>
      <c r="AL130" s="258"/>
      <c r="AM130" s="259"/>
      <c r="AO130" s="222">
        <v>10</v>
      </c>
      <c r="AP130" s="187"/>
      <c r="AQ130" s="188"/>
      <c r="AR130" s="189"/>
      <c r="AS130" s="190"/>
      <c r="AT130" s="191"/>
      <c r="AU130" s="192"/>
      <c r="AV130" s="193"/>
      <c r="AW130" s="194"/>
      <c r="AX130" s="195"/>
      <c r="AY130" s="258"/>
      <c r="AZ130" s="259"/>
      <c r="BB130" s="222">
        <v>10</v>
      </c>
      <c r="BC130" s="187"/>
      <c r="BD130" s="188"/>
      <c r="BE130" s="189"/>
      <c r="BF130" s="190"/>
      <c r="BG130" s="191"/>
      <c r="BH130" s="192"/>
      <c r="BI130" s="193"/>
      <c r="BJ130" s="194"/>
      <c r="BK130" s="195"/>
      <c r="BL130" s="258"/>
      <c r="BM130" s="259"/>
      <c r="BO130" s="222">
        <v>10</v>
      </c>
      <c r="BP130" s="187"/>
      <c r="BQ130" s="188"/>
      <c r="BR130" s="189"/>
      <c r="BS130" s="190"/>
      <c r="BT130" s="191"/>
      <c r="BU130" s="192"/>
      <c r="BV130" s="193"/>
      <c r="BW130" s="194"/>
      <c r="BX130" s="195"/>
      <c r="BY130" s="258"/>
      <c r="BZ130" s="259"/>
    </row>
    <row r="131" spans="2:78" x14ac:dyDescent="0.25">
      <c r="B131" s="185">
        <v>11</v>
      </c>
      <c r="C131" s="187"/>
      <c r="D131" s="188"/>
      <c r="E131" s="189"/>
      <c r="F131" s="190"/>
      <c r="G131" s="191"/>
      <c r="H131" s="192"/>
      <c r="I131" s="193"/>
      <c r="J131" s="194"/>
      <c r="K131" s="195"/>
      <c r="L131" s="258"/>
      <c r="M131" s="259"/>
      <c r="O131" s="222">
        <v>11</v>
      </c>
      <c r="P131" s="187"/>
      <c r="Q131" s="188"/>
      <c r="R131" s="189"/>
      <c r="S131" s="190"/>
      <c r="T131" s="191"/>
      <c r="U131" s="192"/>
      <c r="V131" s="193"/>
      <c r="W131" s="194"/>
      <c r="X131" s="195"/>
      <c r="Y131" s="258"/>
      <c r="Z131" s="259"/>
      <c r="AB131" s="222">
        <v>11</v>
      </c>
      <c r="AC131" s="187"/>
      <c r="AD131" s="188"/>
      <c r="AE131" s="189"/>
      <c r="AF131" s="190"/>
      <c r="AG131" s="191"/>
      <c r="AH131" s="192"/>
      <c r="AI131" s="193"/>
      <c r="AJ131" s="194"/>
      <c r="AK131" s="195"/>
      <c r="AL131" s="258"/>
      <c r="AM131" s="259"/>
      <c r="AO131" s="222">
        <v>11</v>
      </c>
      <c r="AP131" s="187"/>
      <c r="AQ131" s="188"/>
      <c r="AR131" s="189"/>
      <c r="AS131" s="190"/>
      <c r="AT131" s="191"/>
      <c r="AU131" s="192"/>
      <c r="AV131" s="193"/>
      <c r="AW131" s="194"/>
      <c r="AX131" s="195"/>
      <c r="AY131" s="258"/>
      <c r="AZ131" s="259"/>
      <c r="BB131" s="222">
        <v>11</v>
      </c>
      <c r="BC131" s="187"/>
      <c r="BD131" s="188"/>
      <c r="BE131" s="189"/>
      <c r="BF131" s="190"/>
      <c r="BG131" s="191"/>
      <c r="BH131" s="192"/>
      <c r="BI131" s="193"/>
      <c r="BJ131" s="194"/>
      <c r="BK131" s="195"/>
      <c r="BL131" s="258"/>
      <c r="BM131" s="259"/>
      <c r="BO131" s="222">
        <v>11</v>
      </c>
      <c r="BP131" s="187"/>
      <c r="BQ131" s="188"/>
      <c r="BR131" s="189"/>
      <c r="BS131" s="190"/>
      <c r="BT131" s="191"/>
      <c r="BU131" s="192"/>
      <c r="BV131" s="193"/>
      <c r="BW131" s="194"/>
      <c r="BX131" s="195"/>
      <c r="BY131" s="258"/>
      <c r="BZ131" s="259"/>
    </row>
    <row r="132" spans="2:78" x14ac:dyDescent="0.25">
      <c r="B132" s="197">
        <v>12</v>
      </c>
      <c r="C132" s="187"/>
      <c r="D132" s="188"/>
      <c r="E132" s="189"/>
      <c r="F132" s="190"/>
      <c r="G132" s="191"/>
      <c r="H132" s="192"/>
      <c r="I132" s="193"/>
      <c r="J132" s="194"/>
      <c r="K132" s="195"/>
      <c r="L132" s="258"/>
      <c r="M132" s="259"/>
      <c r="O132" s="197">
        <v>12</v>
      </c>
      <c r="P132" s="187"/>
      <c r="Q132" s="188"/>
      <c r="R132" s="189"/>
      <c r="S132" s="190"/>
      <c r="T132" s="191"/>
      <c r="U132" s="192"/>
      <c r="V132" s="193"/>
      <c r="W132" s="194"/>
      <c r="X132" s="195"/>
      <c r="Y132" s="258"/>
      <c r="Z132" s="259"/>
      <c r="AB132" s="197">
        <v>12</v>
      </c>
      <c r="AC132" s="187"/>
      <c r="AD132" s="188"/>
      <c r="AE132" s="189"/>
      <c r="AF132" s="190"/>
      <c r="AG132" s="191"/>
      <c r="AH132" s="192"/>
      <c r="AI132" s="193"/>
      <c r="AJ132" s="194"/>
      <c r="AK132" s="195"/>
      <c r="AL132" s="258"/>
      <c r="AM132" s="259"/>
      <c r="AO132" s="197">
        <v>12</v>
      </c>
      <c r="AP132" s="187"/>
      <c r="AQ132" s="188"/>
      <c r="AR132" s="189"/>
      <c r="AS132" s="190"/>
      <c r="AT132" s="191"/>
      <c r="AU132" s="192"/>
      <c r="AV132" s="193"/>
      <c r="AW132" s="194"/>
      <c r="AX132" s="195"/>
      <c r="AY132" s="258"/>
      <c r="AZ132" s="259"/>
      <c r="BB132" s="197">
        <v>12</v>
      </c>
      <c r="BC132" s="187"/>
      <c r="BD132" s="188"/>
      <c r="BE132" s="189"/>
      <c r="BF132" s="190"/>
      <c r="BG132" s="191"/>
      <c r="BH132" s="192"/>
      <c r="BI132" s="193"/>
      <c r="BJ132" s="194"/>
      <c r="BK132" s="195"/>
      <c r="BL132" s="258"/>
      <c r="BM132" s="259"/>
      <c r="BO132" s="197">
        <v>12</v>
      </c>
      <c r="BP132" s="187"/>
      <c r="BQ132" s="188"/>
      <c r="BR132" s="189"/>
      <c r="BS132" s="190"/>
      <c r="BT132" s="191"/>
      <c r="BU132" s="192"/>
      <c r="BV132" s="193"/>
      <c r="BW132" s="194"/>
      <c r="BX132" s="195"/>
      <c r="BY132" s="258"/>
      <c r="BZ132" s="259"/>
    </row>
    <row r="134" spans="2:78" ht="15.75" thickBot="1" x14ac:dyDescent="0.3">
      <c r="B134" s="219">
        <v>8</v>
      </c>
      <c r="C134" s="254" t="s">
        <v>57</v>
      </c>
      <c r="D134" s="254"/>
      <c r="E134" s="254"/>
      <c r="F134" s="254"/>
      <c r="G134" s="254"/>
      <c r="H134" s="254"/>
      <c r="I134" s="254"/>
      <c r="J134" s="254"/>
      <c r="K134" s="254" t="s">
        <v>54</v>
      </c>
      <c r="L134" s="254"/>
      <c r="M134" s="254"/>
      <c r="O134" s="219">
        <v>8</v>
      </c>
      <c r="P134" s="254" t="s">
        <v>57</v>
      </c>
      <c r="Q134" s="254"/>
      <c r="R134" s="254"/>
      <c r="S134" s="254"/>
      <c r="T134" s="254"/>
      <c r="U134" s="254"/>
      <c r="V134" s="254"/>
      <c r="W134" s="254"/>
      <c r="X134" s="254" t="s">
        <v>54</v>
      </c>
      <c r="Y134" s="254"/>
      <c r="Z134" s="254"/>
      <c r="AB134" s="219">
        <v>8</v>
      </c>
      <c r="AC134" s="254" t="s">
        <v>57</v>
      </c>
      <c r="AD134" s="254"/>
      <c r="AE134" s="254"/>
      <c r="AF134" s="254"/>
      <c r="AG134" s="254"/>
      <c r="AH134" s="254"/>
      <c r="AI134" s="254"/>
      <c r="AJ134" s="254"/>
      <c r="AK134" s="254" t="s">
        <v>54</v>
      </c>
      <c r="AL134" s="254"/>
      <c r="AM134" s="254"/>
      <c r="AO134" s="219">
        <v>8</v>
      </c>
      <c r="AP134" s="254" t="s">
        <v>57</v>
      </c>
      <c r="AQ134" s="254"/>
      <c r="AR134" s="254"/>
      <c r="AS134" s="254"/>
      <c r="AT134" s="254"/>
      <c r="AU134" s="254"/>
      <c r="AV134" s="254"/>
      <c r="AW134" s="254"/>
      <c r="AX134" s="254" t="s">
        <v>54</v>
      </c>
      <c r="AY134" s="254"/>
      <c r="AZ134" s="254"/>
      <c r="BB134" s="219">
        <v>8</v>
      </c>
      <c r="BC134" s="254" t="s">
        <v>57</v>
      </c>
      <c r="BD134" s="254"/>
      <c r="BE134" s="254"/>
      <c r="BF134" s="254"/>
      <c r="BG134" s="254"/>
      <c r="BH134" s="254"/>
      <c r="BI134" s="254"/>
      <c r="BJ134" s="254"/>
      <c r="BK134" s="254" t="s">
        <v>54</v>
      </c>
      <c r="BL134" s="254"/>
      <c r="BM134" s="254"/>
      <c r="BO134" s="219">
        <v>8</v>
      </c>
      <c r="BP134" s="254" t="s">
        <v>57</v>
      </c>
      <c r="BQ134" s="254"/>
      <c r="BR134" s="254"/>
      <c r="BS134" s="254"/>
      <c r="BT134" s="254"/>
      <c r="BU134" s="254"/>
      <c r="BV134" s="254"/>
      <c r="BW134" s="254"/>
      <c r="BX134" s="254" t="s">
        <v>54</v>
      </c>
      <c r="BY134" s="254"/>
      <c r="BZ134" s="254"/>
    </row>
    <row r="135" spans="2:78" ht="16.5" thickTop="1" thickBot="1" x14ac:dyDescent="0.3">
      <c r="B135" s="217" t="s">
        <v>19</v>
      </c>
      <c r="C135" s="187" t="s">
        <v>49</v>
      </c>
      <c r="D135" s="188" t="s">
        <v>32</v>
      </c>
      <c r="E135" s="189" t="s">
        <v>15</v>
      </c>
      <c r="F135" s="190" t="s">
        <v>17</v>
      </c>
      <c r="G135" s="191" t="s">
        <v>33</v>
      </c>
      <c r="H135" s="192" t="s">
        <v>39</v>
      </c>
      <c r="I135" s="193" t="s">
        <v>40</v>
      </c>
      <c r="J135" s="194" t="s">
        <v>41</v>
      </c>
      <c r="K135" s="256" t="s">
        <v>10</v>
      </c>
      <c r="L135" s="257" t="s">
        <v>58</v>
      </c>
      <c r="M135" s="221" t="s">
        <v>59</v>
      </c>
      <c r="O135" s="217" t="s">
        <v>19</v>
      </c>
      <c r="P135" s="187" t="s">
        <v>49</v>
      </c>
      <c r="Q135" s="188" t="s">
        <v>32</v>
      </c>
      <c r="R135" s="189" t="s">
        <v>15</v>
      </c>
      <c r="S135" s="190" t="s">
        <v>17</v>
      </c>
      <c r="T135" s="191" t="s">
        <v>33</v>
      </c>
      <c r="U135" s="192" t="s">
        <v>39</v>
      </c>
      <c r="V135" s="193" t="s">
        <v>40</v>
      </c>
      <c r="W135" s="194" t="s">
        <v>41</v>
      </c>
      <c r="X135" s="256" t="s">
        <v>10</v>
      </c>
      <c r="Y135" s="257" t="s">
        <v>58</v>
      </c>
      <c r="Z135" s="221" t="s">
        <v>59</v>
      </c>
      <c r="AB135" s="217" t="s">
        <v>19</v>
      </c>
      <c r="AC135" s="187" t="s">
        <v>49</v>
      </c>
      <c r="AD135" s="188" t="s">
        <v>32</v>
      </c>
      <c r="AE135" s="189" t="s">
        <v>15</v>
      </c>
      <c r="AF135" s="190" t="s">
        <v>17</v>
      </c>
      <c r="AG135" s="191" t="s">
        <v>33</v>
      </c>
      <c r="AH135" s="192" t="s">
        <v>39</v>
      </c>
      <c r="AI135" s="193" t="s">
        <v>40</v>
      </c>
      <c r="AJ135" s="194" t="s">
        <v>41</v>
      </c>
      <c r="AK135" s="256" t="s">
        <v>10</v>
      </c>
      <c r="AL135" s="257" t="s">
        <v>58</v>
      </c>
      <c r="AM135" s="221" t="s">
        <v>59</v>
      </c>
      <c r="AO135" s="217" t="s">
        <v>19</v>
      </c>
      <c r="AP135" s="187" t="s">
        <v>49</v>
      </c>
      <c r="AQ135" s="188" t="s">
        <v>32</v>
      </c>
      <c r="AR135" s="189" t="s">
        <v>15</v>
      </c>
      <c r="AS135" s="190" t="s">
        <v>17</v>
      </c>
      <c r="AT135" s="191" t="s">
        <v>33</v>
      </c>
      <c r="AU135" s="192" t="s">
        <v>39</v>
      </c>
      <c r="AV135" s="193" t="s">
        <v>40</v>
      </c>
      <c r="AW135" s="194" t="s">
        <v>41</v>
      </c>
      <c r="AX135" s="256" t="s">
        <v>10</v>
      </c>
      <c r="AY135" s="257" t="s">
        <v>58</v>
      </c>
      <c r="AZ135" s="221" t="s">
        <v>59</v>
      </c>
      <c r="BB135" s="217" t="s">
        <v>19</v>
      </c>
      <c r="BC135" s="187" t="s">
        <v>49</v>
      </c>
      <c r="BD135" s="188" t="s">
        <v>32</v>
      </c>
      <c r="BE135" s="189" t="s">
        <v>15</v>
      </c>
      <c r="BF135" s="190" t="s">
        <v>17</v>
      </c>
      <c r="BG135" s="191" t="s">
        <v>33</v>
      </c>
      <c r="BH135" s="192" t="s">
        <v>39</v>
      </c>
      <c r="BI135" s="193" t="s">
        <v>40</v>
      </c>
      <c r="BJ135" s="194" t="s">
        <v>41</v>
      </c>
      <c r="BK135" s="256" t="s">
        <v>10</v>
      </c>
      <c r="BL135" s="257" t="s">
        <v>58</v>
      </c>
      <c r="BM135" s="221" t="s">
        <v>59</v>
      </c>
      <c r="BO135" s="217" t="s">
        <v>19</v>
      </c>
      <c r="BP135" s="187" t="s">
        <v>49</v>
      </c>
      <c r="BQ135" s="188" t="s">
        <v>32</v>
      </c>
      <c r="BR135" s="189" t="s">
        <v>15</v>
      </c>
      <c r="BS135" s="190" t="s">
        <v>17</v>
      </c>
      <c r="BT135" s="191" t="s">
        <v>33</v>
      </c>
      <c r="BU135" s="192" t="s">
        <v>39</v>
      </c>
      <c r="BV135" s="193" t="s">
        <v>40</v>
      </c>
      <c r="BW135" s="194" t="s">
        <v>41</v>
      </c>
      <c r="BX135" s="256" t="s">
        <v>10</v>
      </c>
      <c r="BY135" s="257" t="s">
        <v>58</v>
      </c>
      <c r="BZ135" s="221" t="s">
        <v>59</v>
      </c>
    </row>
    <row r="136" spans="2:78" ht="15.75" thickTop="1" x14ac:dyDescent="0.25">
      <c r="B136" s="196">
        <v>1</v>
      </c>
      <c r="C136" s="187"/>
      <c r="D136" s="188"/>
      <c r="E136" s="189"/>
      <c r="F136" s="190"/>
      <c r="G136" s="191"/>
      <c r="H136" s="192"/>
      <c r="I136" s="193"/>
      <c r="J136" s="194"/>
      <c r="K136" s="195"/>
      <c r="L136" s="258"/>
      <c r="M136" s="259"/>
      <c r="O136" s="196">
        <v>1</v>
      </c>
      <c r="P136" s="187"/>
      <c r="Q136" s="188"/>
      <c r="R136" s="189"/>
      <c r="S136" s="190"/>
      <c r="T136" s="191"/>
      <c r="U136" s="192"/>
      <c r="V136" s="193"/>
      <c r="W136" s="194"/>
      <c r="X136" s="195"/>
      <c r="Y136" s="258"/>
      <c r="Z136" s="259"/>
      <c r="AB136" s="196">
        <v>1</v>
      </c>
      <c r="AC136" s="187"/>
      <c r="AD136" s="188"/>
      <c r="AE136" s="189"/>
      <c r="AF136" s="190"/>
      <c r="AG136" s="191"/>
      <c r="AH136" s="192"/>
      <c r="AI136" s="193"/>
      <c r="AJ136" s="194"/>
      <c r="AK136" s="195"/>
      <c r="AL136" s="258"/>
      <c r="AM136" s="259"/>
      <c r="AO136" s="196">
        <v>1</v>
      </c>
      <c r="AP136" s="187"/>
      <c r="AQ136" s="188"/>
      <c r="AR136" s="189"/>
      <c r="AS136" s="190"/>
      <c r="AT136" s="191"/>
      <c r="AU136" s="192"/>
      <c r="AV136" s="193"/>
      <c r="AW136" s="194"/>
      <c r="AX136" s="195"/>
      <c r="AY136" s="258"/>
      <c r="AZ136" s="259"/>
      <c r="BB136" s="196">
        <v>1</v>
      </c>
      <c r="BC136" s="187"/>
      <c r="BD136" s="188"/>
      <c r="BE136" s="189"/>
      <c r="BF136" s="190"/>
      <c r="BG136" s="191"/>
      <c r="BH136" s="192"/>
      <c r="BI136" s="193"/>
      <c r="BJ136" s="194"/>
      <c r="BK136" s="195"/>
      <c r="BL136" s="258"/>
      <c r="BM136" s="259"/>
      <c r="BO136" s="196">
        <v>1</v>
      </c>
      <c r="BP136" s="187"/>
      <c r="BQ136" s="188"/>
      <c r="BR136" s="189"/>
      <c r="BS136" s="190"/>
      <c r="BT136" s="191"/>
      <c r="BU136" s="192"/>
      <c r="BV136" s="193"/>
      <c r="BW136" s="194"/>
      <c r="BX136" s="195"/>
      <c r="BY136" s="258"/>
      <c r="BZ136" s="259"/>
    </row>
    <row r="137" spans="2:78" x14ac:dyDescent="0.25">
      <c r="B137" s="185">
        <v>2</v>
      </c>
      <c r="C137" s="187"/>
      <c r="D137" s="188"/>
      <c r="E137" s="189"/>
      <c r="F137" s="190"/>
      <c r="G137" s="191"/>
      <c r="H137" s="192"/>
      <c r="I137" s="193"/>
      <c r="J137" s="194"/>
      <c r="K137" s="195"/>
      <c r="L137" s="258"/>
      <c r="M137" s="259"/>
      <c r="O137" s="222">
        <v>2</v>
      </c>
      <c r="P137" s="187"/>
      <c r="Q137" s="188"/>
      <c r="R137" s="189"/>
      <c r="S137" s="190"/>
      <c r="T137" s="191"/>
      <c r="U137" s="192"/>
      <c r="V137" s="193"/>
      <c r="W137" s="194"/>
      <c r="X137" s="195"/>
      <c r="Y137" s="258"/>
      <c r="Z137" s="259"/>
      <c r="AB137" s="222">
        <v>2</v>
      </c>
      <c r="AC137" s="187"/>
      <c r="AD137" s="188"/>
      <c r="AE137" s="189"/>
      <c r="AF137" s="190"/>
      <c r="AG137" s="191"/>
      <c r="AH137" s="192"/>
      <c r="AI137" s="193"/>
      <c r="AJ137" s="194"/>
      <c r="AK137" s="195"/>
      <c r="AL137" s="258"/>
      <c r="AM137" s="259"/>
      <c r="AO137" s="222">
        <v>2</v>
      </c>
      <c r="AP137" s="187"/>
      <c r="AQ137" s="188"/>
      <c r="AR137" s="189"/>
      <c r="AS137" s="190"/>
      <c r="AT137" s="191"/>
      <c r="AU137" s="192"/>
      <c r="AV137" s="193"/>
      <c r="AW137" s="194"/>
      <c r="AX137" s="195"/>
      <c r="AY137" s="258"/>
      <c r="AZ137" s="259"/>
      <c r="BB137" s="222">
        <v>2</v>
      </c>
      <c r="BC137" s="187"/>
      <c r="BD137" s="188"/>
      <c r="BE137" s="189"/>
      <c r="BF137" s="190"/>
      <c r="BG137" s="191"/>
      <c r="BH137" s="192"/>
      <c r="BI137" s="193"/>
      <c r="BJ137" s="194"/>
      <c r="BK137" s="195"/>
      <c r="BL137" s="258"/>
      <c r="BM137" s="259"/>
      <c r="BO137" s="222">
        <v>2</v>
      </c>
      <c r="BP137" s="187"/>
      <c r="BQ137" s="188"/>
      <c r="BR137" s="189"/>
      <c r="BS137" s="190"/>
      <c r="BT137" s="191"/>
      <c r="BU137" s="192"/>
      <c r="BV137" s="193"/>
      <c r="BW137" s="194"/>
      <c r="BX137" s="195"/>
      <c r="BY137" s="258"/>
      <c r="BZ137" s="259"/>
    </row>
    <row r="138" spans="2:78" x14ac:dyDescent="0.25">
      <c r="B138" s="185">
        <v>3</v>
      </c>
      <c r="C138" s="187"/>
      <c r="D138" s="188"/>
      <c r="E138" s="189"/>
      <c r="F138" s="190"/>
      <c r="G138" s="191"/>
      <c r="H138" s="192"/>
      <c r="I138" s="193"/>
      <c r="J138" s="194"/>
      <c r="K138" s="195"/>
      <c r="L138" s="258"/>
      <c r="M138" s="259"/>
      <c r="O138" s="222">
        <v>3</v>
      </c>
      <c r="P138" s="187"/>
      <c r="Q138" s="188"/>
      <c r="R138" s="189"/>
      <c r="S138" s="190"/>
      <c r="T138" s="191"/>
      <c r="U138" s="192"/>
      <c r="V138" s="193"/>
      <c r="W138" s="194"/>
      <c r="X138" s="195"/>
      <c r="Y138" s="258"/>
      <c r="Z138" s="259"/>
      <c r="AB138" s="222">
        <v>3</v>
      </c>
      <c r="AC138" s="187"/>
      <c r="AD138" s="188"/>
      <c r="AE138" s="189"/>
      <c r="AF138" s="190"/>
      <c r="AG138" s="191"/>
      <c r="AH138" s="192"/>
      <c r="AI138" s="193"/>
      <c r="AJ138" s="194"/>
      <c r="AK138" s="195"/>
      <c r="AL138" s="258"/>
      <c r="AM138" s="259"/>
      <c r="AO138" s="222">
        <v>3</v>
      </c>
      <c r="AP138" s="187"/>
      <c r="AQ138" s="188"/>
      <c r="AR138" s="189"/>
      <c r="AS138" s="190"/>
      <c r="AT138" s="191"/>
      <c r="AU138" s="192"/>
      <c r="AV138" s="193"/>
      <c r="AW138" s="194"/>
      <c r="AX138" s="195"/>
      <c r="AY138" s="258"/>
      <c r="AZ138" s="259"/>
      <c r="BB138" s="222">
        <v>3</v>
      </c>
      <c r="BC138" s="187"/>
      <c r="BD138" s="188"/>
      <c r="BE138" s="189"/>
      <c r="BF138" s="190"/>
      <c r="BG138" s="191"/>
      <c r="BH138" s="192"/>
      <c r="BI138" s="193"/>
      <c r="BJ138" s="194"/>
      <c r="BK138" s="195"/>
      <c r="BL138" s="258"/>
      <c r="BM138" s="259"/>
      <c r="BO138" s="222">
        <v>3</v>
      </c>
      <c r="BP138" s="187"/>
      <c r="BQ138" s="188"/>
      <c r="BR138" s="189"/>
      <c r="BS138" s="190"/>
      <c r="BT138" s="191"/>
      <c r="BU138" s="192"/>
      <c r="BV138" s="193"/>
      <c r="BW138" s="194"/>
      <c r="BX138" s="195"/>
      <c r="BY138" s="258"/>
      <c r="BZ138" s="259"/>
    </row>
    <row r="139" spans="2:78" x14ac:dyDescent="0.25">
      <c r="B139" s="185">
        <v>4</v>
      </c>
      <c r="C139" s="187"/>
      <c r="D139" s="188"/>
      <c r="E139" s="189"/>
      <c r="F139" s="190"/>
      <c r="G139" s="191"/>
      <c r="H139" s="192"/>
      <c r="I139" s="193"/>
      <c r="J139" s="194"/>
      <c r="K139" s="195"/>
      <c r="L139" s="258"/>
      <c r="M139" s="259"/>
      <c r="O139" s="222">
        <v>4</v>
      </c>
      <c r="P139" s="187"/>
      <c r="Q139" s="188"/>
      <c r="R139" s="189"/>
      <c r="S139" s="190"/>
      <c r="T139" s="191"/>
      <c r="U139" s="192"/>
      <c r="V139" s="193"/>
      <c r="W139" s="194"/>
      <c r="X139" s="195"/>
      <c r="Y139" s="258"/>
      <c r="Z139" s="259"/>
      <c r="AB139" s="222">
        <v>4</v>
      </c>
      <c r="AC139" s="187"/>
      <c r="AD139" s="188"/>
      <c r="AE139" s="189"/>
      <c r="AF139" s="190"/>
      <c r="AG139" s="191"/>
      <c r="AH139" s="192"/>
      <c r="AI139" s="193"/>
      <c r="AJ139" s="194"/>
      <c r="AK139" s="195"/>
      <c r="AL139" s="258"/>
      <c r="AM139" s="259"/>
      <c r="AO139" s="222">
        <v>4</v>
      </c>
      <c r="AP139" s="187"/>
      <c r="AQ139" s="188"/>
      <c r="AR139" s="189"/>
      <c r="AS139" s="190"/>
      <c r="AT139" s="191"/>
      <c r="AU139" s="192"/>
      <c r="AV139" s="193"/>
      <c r="AW139" s="194"/>
      <c r="AX139" s="195"/>
      <c r="AY139" s="258"/>
      <c r="AZ139" s="259"/>
      <c r="BB139" s="222">
        <v>4</v>
      </c>
      <c r="BC139" s="187"/>
      <c r="BD139" s="188"/>
      <c r="BE139" s="189"/>
      <c r="BF139" s="190"/>
      <c r="BG139" s="191"/>
      <c r="BH139" s="192"/>
      <c r="BI139" s="193"/>
      <c r="BJ139" s="194"/>
      <c r="BK139" s="195"/>
      <c r="BL139" s="258"/>
      <c r="BM139" s="259"/>
      <c r="BO139" s="222">
        <v>4</v>
      </c>
      <c r="BP139" s="187"/>
      <c r="BQ139" s="188"/>
      <c r="BR139" s="189"/>
      <c r="BS139" s="190"/>
      <c r="BT139" s="191"/>
      <c r="BU139" s="192"/>
      <c r="BV139" s="193"/>
      <c r="BW139" s="194"/>
      <c r="BX139" s="195"/>
      <c r="BY139" s="258"/>
      <c r="BZ139" s="259"/>
    </row>
    <row r="140" spans="2:78" x14ac:dyDescent="0.25">
      <c r="B140" s="185">
        <v>5</v>
      </c>
      <c r="C140" s="187"/>
      <c r="D140" s="188"/>
      <c r="E140" s="189"/>
      <c r="F140" s="190"/>
      <c r="G140" s="191"/>
      <c r="H140" s="192"/>
      <c r="I140" s="193"/>
      <c r="J140" s="194"/>
      <c r="K140" s="195"/>
      <c r="L140" s="258"/>
      <c r="M140" s="259"/>
      <c r="O140" s="222">
        <v>5</v>
      </c>
      <c r="P140" s="187"/>
      <c r="Q140" s="188"/>
      <c r="R140" s="189"/>
      <c r="S140" s="190"/>
      <c r="T140" s="191"/>
      <c r="U140" s="192"/>
      <c r="V140" s="193"/>
      <c r="W140" s="194"/>
      <c r="X140" s="195"/>
      <c r="Y140" s="258"/>
      <c r="Z140" s="259"/>
      <c r="AB140" s="222">
        <v>5</v>
      </c>
      <c r="AC140" s="187"/>
      <c r="AD140" s="188"/>
      <c r="AE140" s="189"/>
      <c r="AF140" s="190"/>
      <c r="AG140" s="191"/>
      <c r="AH140" s="192"/>
      <c r="AI140" s="193"/>
      <c r="AJ140" s="194"/>
      <c r="AK140" s="195"/>
      <c r="AL140" s="258"/>
      <c r="AM140" s="259"/>
      <c r="AO140" s="222">
        <v>5</v>
      </c>
      <c r="AP140" s="187"/>
      <c r="AQ140" s="188"/>
      <c r="AR140" s="189"/>
      <c r="AS140" s="190"/>
      <c r="AT140" s="191"/>
      <c r="AU140" s="192"/>
      <c r="AV140" s="193"/>
      <c r="AW140" s="194"/>
      <c r="AX140" s="195"/>
      <c r="AY140" s="258"/>
      <c r="AZ140" s="259"/>
      <c r="BB140" s="222">
        <v>5</v>
      </c>
      <c r="BC140" s="187"/>
      <c r="BD140" s="188"/>
      <c r="BE140" s="189"/>
      <c r="BF140" s="190"/>
      <c r="BG140" s="191"/>
      <c r="BH140" s="192"/>
      <c r="BI140" s="193"/>
      <c r="BJ140" s="194"/>
      <c r="BK140" s="195"/>
      <c r="BL140" s="258"/>
      <c r="BM140" s="259"/>
      <c r="BO140" s="222">
        <v>5</v>
      </c>
      <c r="BP140" s="187"/>
      <c r="BQ140" s="188"/>
      <c r="BR140" s="189"/>
      <c r="BS140" s="190"/>
      <c r="BT140" s="191"/>
      <c r="BU140" s="192"/>
      <c r="BV140" s="193"/>
      <c r="BW140" s="194"/>
      <c r="BX140" s="195"/>
      <c r="BY140" s="258"/>
      <c r="BZ140" s="259"/>
    </row>
    <row r="141" spans="2:78" x14ac:dyDescent="0.25">
      <c r="B141" s="185">
        <v>6</v>
      </c>
      <c r="C141" s="187"/>
      <c r="D141" s="188"/>
      <c r="E141" s="189"/>
      <c r="F141" s="190"/>
      <c r="G141" s="191"/>
      <c r="H141" s="192"/>
      <c r="I141" s="193"/>
      <c r="J141" s="194"/>
      <c r="K141" s="195"/>
      <c r="L141" s="258"/>
      <c r="M141" s="259"/>
      <c r="O141" s="222">
        <v>6</v>
      </c>
      <c r="P141" s="187"/>
      <c r="Q141" s="188"/>
      <c r="R141" s="189"/>
      <c r="S141" s="190"/>
      <c r="T141" s="191"/>
      <c r="U141" s="192"/>
      <c r="V141" s="193"/>
      <c r="W141" s="194"/>
      <c r="X141" s="195"/>
      <c r="Y141" s="258"/>
      <c r="Z141" s="259"/>
      <c r="AB141" s="222">
        <v>6</v>
      </c>
      <c r="AC141" s="187"/>
      <c r="AD141" s="188"/>
      <c r="AE141" s="189"/>
      <c r="AF141" s="190"/>
      <c r="AG141" s="191"/>
      <c r="AH141" s="192"/>
      <c r="AI141" s="193"/>
      <c r="AJ141" s="194"/>
      <c r="AK141" s="195"/>
      <c r="AL141" s="258"/>
      <c r="AM141" s="259"/>
      <c r="AO141" s="222">
        <v>6</v>
      </c>
      <c r="AP141" s="187"/>
      <c r="AQ141" s="188"/>
      <c r="AR141" s="189"/>
      <c r="AS141" s="190"/>
      <c r="AT141" s="191"/>
      <c r="AU141" s="192"/>
      <c r="AV141" s="193"/>
      <c r="AW141" s="194"/>
      <c r="AX141" s="195"/>
      <c r="AY141" s="258"/>
      <c r="AZ141" s="259"/>
      <c r="BB141" s="222">
        <v>6</v>
      </c>
      <c r="BC141" s="187"/>
      <c r="BD141" s="188"/>
      <c r="BE141" s="189"/>
      <c r="BF141" s="190"/>
      <c r="BG141" s="191"/>
      <c r="BH141" s="192"/>
      <c r="BI141" s="193"/>
      <c r="BJ141" s="194"/>
      <c r="BK141" s="195"/>
      <c r="BL141" s="258"/>
      <c r="BM141" s="259"/>
      <c r="BO141" s="222">
        <v>6</v>
      </c>
      <c r="BP141" s="187"/>
      <c r="BQ141" s="188"/>
      <c r="BR141" s="189"/>
      <c r="BS141" s="190"/>
      <c r="BT141" s="191"/>
      <c r="BU141" s="192"/>
      <c r="BV141" s="193"/>
      <c r="BW141" s="194"/>
      <c r="BX141" s="195"/>
      <c r="BY141" s="258"/>
      <c r="BZ141" s="259"/>
    </row>
    <row r="142" spans="2:78" x14ac:dyDescent="0.25">
      <c r="B142" s="185">
        <v>7</v>
      </c>
      <c r="C142" s="187"/>
      <c r="D142" s="188"/>
      <c r="E142" s="189"/>
      <c r="F142" s="190"/>
      <c r="G142" s="191"/>
      <c r="H142" s="192"/>
      <c r="I142" s="193"/>
      <c r="J142" s="194"/>
      <c r="K142" s="195"/>
      <c r="L142" s="258"/>
      <c r="M142" s="259"/>
      <c r="O142" s="222">
        <v>7</v>
      </c>
      <c r="P142" s="187"/>
      <c r="Q142" s="188"/>
      <c r="R142" s="189"/>
      <c r="S142" s="190"/>
      <c r="T142" s="191"/>
      <c r="U142" s="192"/>
      <c r="V142" s="193"/>
      <c r="W142" s="194"/>
      <c r="X142" s="195"/>
      <c r="Y142" s="258"/>
      <c r="Z142" s="259"/>
      <c r="AB142" s="222">
        <v>7</v>
      </c>
      <c r="AC142" s="187"/>
      <c r="AD142" s="188"/>
      <c r="AE142" s="189"/>
      <c r="AF142" s="190"/>
      <c r="AG142" s="191"/>
      <c r="AH142" s="192"/>
      <c r="AI142" s="193"/>
      <c r="AJ142" s="194"/>
      <c r="AK142" s="195"/>
      <c r="AL142" s="258"/>
      <c r="AM142" s="259"/>
      <c r="AO142" s="222">
        <v>7</v>
      </c>
      <c r="AP142" s="187"/>
      <c r="AQ142" s="188"/>
      <c r="AR142" s="189"/>
      <c r="AS142" s="190"/>
      <c r="AT142" s="191"/>
      <c r="AU142" s="192"/>
      <c r="AV142" s="193"/>
      <c r="AW142" s="194"/>
      <c r="AX142" s="195"/>
      <c r="AY142" s="258"/>
      <c r="AZ142" s="259"/>
      <c r="BB142" s="222">
        <v>7</v>
      </c>
      <c r="BC142" s="187"/>
      <c r="BD142" s="188"/>
      <c r="BE142" s="189"/>
      <c r="BF142" s="190"/>
      <c r="BG142" s="191"/>
      <c r="BH142" s="192"/>
      <c r="BI142" s="193"/>
      <c r="BJ142" s="194"/>
      <c r="BK142" s="195"/>
      <c r="BL142" s="258"/>
      <c r="BM142" s="259"/>
      <c r="BO142" s="222">
        <v>7</v>
      </c>
      <c r="BP142" s="187"/>
      <c r="BQ142" s="188"/>
      <c r="BR142" s="189"/>
      <c r="BS142" s="190"/>
      <c r="BT142" s="191"/>
      <c r="BU142" s="192"/>
      <c r="BV142" s="193"/>
      <c r="BW142" s="194"/>
      <c r="BX142" s="195"/>
      <c r="BY142" s="258"/>
      <c r="BZ142" s="259"/>
    </row>
    <row r="143" spans="2:78" x14ac:dyDescent="0.25">
      <c r="B143" s="185">
        <v>8</v>
      </c>
      <c r="C143" s="187"/>
      <c r="D143" s="188"/>
      <c r="E143" s="189"/>
      <c r="F143" s="190"/>
      <c r="G143" s="191"/>
      <c r="H143" s="192"/>
      <c r="I143" s="193"/>
      <c r="J143" s="194"/>
      <c r="K143" s="195"/>
      <c r="L143" s="258"/>
      <c r="M143" s="259"/>
      <c r="O143" s="222">
        <v>8</v>
      </c>
      <c r="P143" s="187"/>
      <c r="Q143" s="188"/>
      <c r="R143" s="189"/>
      <c r="S143" s="190"/>
      <c r="T143" s="191"/>
      <c r="U143" s="192"/>
      <c r="V143" s="193"/>
      <c r="W143" s="194"/>
      <c r="X143" s="195"/>
      <c r="Y143" s="258"/>
      <c r="Z143" s="259"/>
      <c r="AB143" s="222">
        <v>8</v>
      </c>
      <c r="AC143" s="187"/>
      <c r="AD143" s="188"/>
      <c r="AE143" s="189"/>
      <c r="AF143" s="190"/>
      <c r="AG143" s="191"/>
      <c r="AH143" s="192"/>
      <c r="AI143" s="193"/>
      <c r="AJ143" s="194"/>
      <c r="AK143" s="195"/>
      <c r="AL143" s="258"/>
      <c r="AM143" s="259"/>
      <c r="AO143" s="222">
        <v>8</v>
      </c>
      <c r="AP143" s="187"/>
      <c r="AQ143" s="188"/>
      <c r="AR143" s="189"/>
      <c r="AS143" s="190"/>
      <c r="AT143" s="191"/>
      <c r="AU143" s="192"/>
      <c r="AV143" s="193"/>
      <c r="AW143" s="194"/>
      <c r="AX143" s="195"/>
      <c r="AY143" s="258"/>
      <c r="AZ143" s="259"/>
      <c r="BB143" s="222">
        <v>8</v>
      </c>
      <c r="BC143" s="187"/>
      <c r="BD143" s="188"/>
      <c r="BE143" s="189"/>
      <c r="BF143" s="190"/>
      <c r="BG143" s="191"/>
      <c r="BH143" s="192"/>
      <c r="BI143" s="193"/>
      <c r="BJ143" s="194"/>
      <c r="BK143" s="195"/>
      <c r="BL143" s="258"/>
      <c r="BM143" s="259"/>
      <c r="BO143" s="222">
        <v>8</v>
      </c>
      <c r="BP143" s="187"/>
      <c r="BQ143" s="188"/>
      <c r="BR143" s="189"/>
      <c r="BS143" s="190"/>
      <c r="BT143" s="191"/>
      <c r="BU143" s="192"/>
      <c r="BV143" s="193"/>
      <c r="BW143" s="194"/>
      <c r="BX143" s="195"/>
      <c r="BY143" s="258"/>
      <c r="BZ143" s="259"/>
    </row>
    <row r="144" spans="2:78" x14ac:dyDescent="0.25">
      <c r="B144" s="185">
        <v>9</v>
      </c>
      <c r="C144" s="187"/>
      <c r="D144" s="188"/>
      <c r="E144" s="189"/>
      <c r="F144" s="190"/>
      <c r="G144" s="191"/>
      <c r="H144" s="192"/>
      <c r="I144" s="193"/>
      <c r="J144" s="194"/>
      <c r="K144" s="195"/>
      <c r="L144" s="258"/>
      <c r="M144" s="259"/>
      <c r="O144" s="222">
        <v>9</v>
      </c>
      <c r="P144" s="187"/>
      <c r="Q144" s="188"/>
      <c r="R144" s="189"/>
      <c r="S144" s="190"/>
      <c r="T144" s="191"/>
      <c r="U144" s="192"/>
      <c r="V144" s="193"/>
      <c r="W144" s="194"/>
      <c r="X144" s="195"/>
      <c r="Y144" s="258"/>
      <c r="Z144" s="259"/>
      <c r="AB144" s="222">
        <v>9</v>
      </c>
      <c r="AC144" s="187"/>
      <c r="AD144" s="188"/>
      <c r="AE144" s="189"/>
      <c r="AF144" s="190"/>
      <c r="AG144" s="191"/>
      <c r="AH144" s="192"/>
      <c r="AI144" s="193"/>
      <c r="AJ144" s="194"/>
      <c r="AK144" s="195"/>
      <c r="AL144" s="258"/>
      <c r="AM144" s="259"/>
      <c r="AO144" s="222">
        <v>9</v>
      </c>
      <c r="AP144" s="187"/>
      <c r="AQ144" s="188"/>
      <c r="AR144" s="189"/>
      <c r="AS144" s="190"/>
      <c r="AT144" s="191"/>
      <c r="AU144" s="192"/>
      <c r="AV144" s="193"/>
      <c r="AW144" s="194"/>
      <c r="AX144" s="195"/>
      <c r="AY144" s="258"/>
      <c r="AZ144" s="259"/>
      <c r="BB144" s="222">
        <v>9</v>
      </c>
      <c r="BC144" s="187"/>
      <c r="BD144" s="188"/>
      <c r="BE144" s="189"/>
      <c r="BF144" s="190"/>
      <c r="BG144" s="191"/>
      <c r="BH144" s="192"/>
      <c r="BI144" s="193"/>
      <c r="BJ144" s="194"/>
      <c r="BK144" s="195"/>
      <c r="BL144" s="258"/>
      <c r="BM144" s="259"/>
      <c r="BO144" s="222">
        <v>9</v>
      </c>
      <c r="BP144" s="187"/>
      <c r="BQ144" s="188"/>
      <c r="BR144" s="189"/>
      <c r="BS144" s="190"/>
      <c r="BT144" s="191"/>
      <c r="BU144" s="192"/>
      <c r="BV144" s="193"/>
      <c r="BW144" s="194"/>
      <c r="BX144" s="195"/>
      <c r="BY144" s="258"/>
      <c r="BZ144" s="259"/>
    </row>
    <row r="145" spans="2:78" x14ac:dyDescent="0.25">
      <c r="B145" s="185">
        <v>10</v>
      </c>
      <c r="C145" s="187"/>
      <c r="D145" s="188"/>
      <c r="E145" s="189"/>
      <c r="F145" s="190"/>
      <c r="G145" s="191"/>
      <c r="H145" s="192"/>
      <c r="I145" s="193"/>
      <c r="J145" s="194"/>
      <c r="K145" s="195"/>
      <c r="L145" s="258"/>
      <c r="M145" s="259"/>
      <c r="O145" s="222">
        <v>10</v>
      </c>
      <c r="P145" s="187"/>
      <c r="Q145" s="188"/>
      <c r="R145" s="189"/>
      <c r="S145" s="190"/>
      <c r="T145" s="191"/>
      <c r="U145" s="192"/>
      <c r="V145" s="193"/>
      <c r="W145" s="194"/>
      <c r="X145" s="195"/>
      <c r="Y145" s="258"/>
      <c r="Z145" s="259"/>
      <c r="AB145" s="222">
        <v>10</v>
      </c>
      <c r="AC145" s="187"/>
      <c r="AD145" s="188"/>
      <c r="AE145" s="189"/>
      <c r="AF145" s="190"/>
      <c r="AG145" s="191"/>
      <c r="AH145" s="192"/>
      <c r="AI145" s="193"/>
      <c r="AJ145" s="194"/>
      <c r="AK145" s="195"/>
      <c r="AL145" s="258"/>
      <c r="AM145" s="259"/>
      <c r="AO145" s="222">
        <v>10</v>
      </c>
      <c r="AP145" s="187"/>
      <c r="AQ145" s="188"/>
      <c r="AR145" s="189"/>
      <c r="AS145" s="190"/>
      <c r="AT145" s="191"/>
      <c r="AU145" s="192"/>
      <c r="AV145" s="193"/>
      <c r="AW145" s="194"/>
      <c r="AX145" s="195"/>
      <c r="AY145" s="258"/>
      <c r="AZ145" s="259"/>
      <c r="BB145" s="222">
        <v>10</v>
      </c>
      <c r="BC145" s="187"/>
      <c r="BD145" s="188"/>
      <c r="BE145" s="189"/>
      <c r="BF145" s="190"/>
      <c r="BG145" s="191"/>
      <c r="BH145" s="192"/>
      <c r="BI145" s="193"/>
      <c r="BJ145" s="194"/>
      <c r="BK145" s="195"/>
      <c r="BL145" s="258"/>
      <c r="BM145" s="259"/>
      <c r="BO145" s="222">
        <v>10</v>
      </c>
      <c r="BP145" s="187"/>
      <c r="BQ145" s="188"/>
      <c r="BR145" s="189"/>
      <c r="BS145" s="190"/>
      <c r="BT145" s="191"/>
      <c r="BU145" s="192"/>
      <c r="BV145" s="193"/>
      <c r="BW145" s="194"/>
      <c r="BX145" s="195"/>
      <c r="BY145" s="258"/>
      <c r="BZ145" s="259"/>
    </row>
    <row r="146" spans="2:78" x14ac:dyDescent="0.25">
      <c r="B146" s="185">
        <v>11</v>
      </c>
      <c r="C146" s="187"/>
      <c r="D146" s="188"/>
      <c r="E146" s="189"/>
      <c r="F146" s="190"/>
      <c r="G146" s="191"/>
      <c r="H146" s="192"/>
      <c r="I146" s="193"/>
      <c r="J146" s="194"/>
      <c r="K146" s="195"/>
      <c r="L146" s="258"/>
      <c r="M146" s="259"/>
      <c r="O146" s="222">
        <v>11</v>
      </c>
      <c r="P146" s="187"/>
      <c r="Q146" s="188"/>
      <c r="R146" s="189"/>
      <c r="S146" s="190"/>
      <c r="T146" s="191"/>
      <c r="U146" s="192"/>
      <c r="V146" s="193"/>
      <c r="W146" s="194"/>
      <c r="X146" s="195"/>
      <c r="Y146" s="258"/>
      <c r="Z146" s="259"/>
      <c r="AB146" s="222">
        <v>11</v>
      </c>
      <c r="AC146" s="187"/>
      <c r="AD146" s="188"/>
      <c r="AE146" s="189"/>
      <c r="AF146" s="190"/>
      <c r="AG146" s="191"/>
      <c r="AH146" s="192"/>
      <c r="AI146" s="193"/>
      <c r="AJ146" s="194"/>
      <c r="AK146" s="195"/>
      <c r="AL146" s="258"/>
      <c r="AM146" s="259"/>
      <c r="AO146" s="222">
        <v>11</v>
      </c>
      <c r="AP146" s="187"/>
      <c r="AQ146" s="188"/>
      <c r="AR146" s="189"/>
      <c r="AS146" s="190"/>
      <c r="AT146" s="191"/>
      <c r="AU146" s="192"/>
      <c r="AV146" s="193"/>
      <c r="AW146" s="194"/>
      <c r="AX146" s="195"/>
      <c r="AY146" s="258"/>
      <c r="AZ146" s="259"/>
      <c r="BB146" s="222">
        <v>11</v>
      </c>
      <c r="BC146" s="187"/>
      <c r="BD146" s="188"/>
      <c r="BE146" s="189"/>
      <c r="BF146" s="190"/>
      <c r="BG146" s="191"/>
      <c r="BH146" s="192"/>
      <c r="BI146" s="193"/>
      <c r="BJ146" s="194"/>
      <c r="BK146" s="195"/>
      <c r="BL146" s="258"/>
      <c r="BM146" s="259"/>
      <c r="BO146" s="222">
        <v>11</v>
      </c>
      <c r="BP146" s="187"/>
      <c r="BQ146" s="188"/>
      <c r="BR146" s="189"/>
      <c r="BS146" s="190"/>
      <c r="BT146" s="191"/>
      <c r="BU146" s="192"/>
      <c r="BV146" s="193"/>
      <c r="BW146" s="194"/>
      <c r="BX146" s="195"/>
      <c r="BY146" s="258"/>
      <c r="BZ146" s="259"/>
    </row>
    <row r="147" spans="2:78" x14ac:dyDescent="0.25">
      <c r="B147" s="197">
        <v>12</v>
      </c>
      <c r="C147" s="187"/>
      <c r="D147" s="188"/>
      <c r="E147" s="189"/>
      <c r="F147" s="190"/>
      <c r="G147" s="191"/>
      <c r="H147" s="192"/>
      <c r="I147" s="193"/>
      <c r="J147" s="194"/>
      <c r="K147" s="195"/>
      <c r="L147" s="258"/>
      <c r="M147" s="259"/>
      <c r="O147" s="197">
        <v>12</v>
      </c>
      <c r="P147" s="187"/>
      <c r="Q147" s="188"/>
      <c r="R147" s="189"/>
      <c r="S147" s="190"/>
      <c r="T147" s="191"/>
      <c r="U147" s="192"/>
      <c r="V147" s="193"/>
      <c r="W147" s="194"/>
      <c r="X147" s="195"/>
      <c r="Y147" s="258"/>
      <c r="Z147" s="259"/>
      <c r="AB147" s="197">
        <v>12</v>
      </c>
      <c r="AC147" s="187"/>
      <c r="AD147" s="188"/>
      <c r="AE147" s="189"/>
      <c r="AF147" s="190"/>
      <c r="AG147" s="191"/>
      <c r="AH147" s="192"/>
      <c r="AI147" s="193"/>
      <c r="AJ147" s="194"/>
      <c r="AK147" s="195"/>
      <c r="AL147" s="258"/>
      <c r="AM147" s="259"/>
      <c r="AO147" s="197">
        <v>12</v>
      </c>
      <c r="AP147" s="187"/>
      <c r="AQ147" s="188"/>
      <c r="AR147" s="189"/>
      <c r="AS147" s="190"/>
      <c r="AT147" s="191"/>
      <c r="AU147" s="192"/>
      <c r="AV147" s="193"/>
      <c r="AW147" s="194"/>
      <c r="AX147" s="195"/>
      <c r="AY147" s="258"/>
      <c r="AZ147" s="259"/>
      <c r="BB147" s="197">
        <v>12</v>
      </c>
      <c r="BC147" s="187"/>
      <c r="BD147" s="188"/>
      <c r="BE147" s="189"/>
      <c r="BF147" s="190"/>
      <c r="BG147" s="191"/>
      <c r="BH147" s="192"/>
      <c r="BI147" s="193"/>
      <c r="BJ147" s="194"/>
      <c r="BK147" s="195"/>
      <c r="BL147" s="258"/>
      <c r="BM147" s="259"/>
      <c r="BO147" s="197">
        <v>12</v>
      </c>
      <c r="BP147" s="187"/>
      <c r="BQ147" s="188"/>
      <c r="BR147" s="189"/>
      <c r="BS147" s="190"/>
      <c r="BT147" s="191"/>
      <c r="BU147" s="192"/>
      <c r="BV147" s="193"/>
      <c r="BW147" s="194"/>
      <c r="BX147" s="195"/>
      <c r="BY147" s="258"/>
      <c r="BZ147" s="259"/>
    </row>
    <row r="149" spans="2:78" ht="15.75" thickBot="1" x14ac:dyDescent="0.3">
      <c r="B149" s="219">
        <v>9</v>
      </c>
      <c r="C149" s="254" t="s">
        <v>57</v>
      </c>
      <c r="D149" s="254"/>
      <c r="E149" s="254"/>
      <c r="F149" s="254"/>
      <c r="G149" s="254"/>
      <c r="H149" s="254"/>
      <c r="I149" s="254"/>
      <c r="J149" s="254"/>
      <c r="K149" s="254" t="s">
        <v>54</v>
      </c>
      <c r="L149" s="254"/>
      <c r="M149" s="254"/>
      <c r="O149" s="219">
        <v>9</v>
      </c>
      <c r="P149" s="254" t="s">
        <v>57</v>
      </c>
      <c r="Q149" s="254"/>
      <c r="R149" s="254"/>
      <c r="S149" s="254"/>
      <c r="T149" s="254"/>
      <c r="U149" s="254"/>
      <c r="V149" s="254"/>
      <c r="W149" s="254"/>
      <c r="X149" s="254" t="s">
        <v>54</v>
      </c>
      <c r="Y149" s="254"/>
      <c r="Z149" s="254"/>
      <c r="AB149" s="219">
        <v>9</v>
      </c>
      <c r="AC149" s="254" t="s">
        <v>57</v>
      </c>
      <c r="AD149" s="254"/>
      <c r="AE149" s="254"/>
      <c r="AF149" s="254"/>
      <c r="AG149" s="254"/>
      <c r="AH149" s="254"/>
      <c r="AI149" s="254"/>
      <c r="AJ149" s="254"/>
      <c r="AK149" s="254" t="s">
        <v>54</v>
      </c>
      <c r="AL149" s="254"/>
      <c r="AM149" s="254"/>
      <c r="AO149" s="219">
        <v>9</v>
      </c>
      <c r="AP149" s="254" t="s">
        <v>57</v>
      </c>
      <c r="AQ149" s="254"/>
      <c r="AR149" s="254"/>
      <c r="AS149" s="254"/>
      <c r="AT149" s="254"/>
      <c r="AU149" s="254"/>
      <c r="AV149" s="254"/>
      <c r="AW149" s="254"/>
      <c r="AX149" s="254" t="s">
        <v>54</v>
      </c>
      <c r="AY149" s="254"/>
      <c r="AZ149" s="254"/>
      <c r="BB149" s="219">
        <v>9</v>
      </c>
      <c r="BC149" s="254" t="s">
        <v>57</v>
      </c>
      <c r="BD149" s="254"/>
      <c r="BE149" s="254"/>
      <c r="BF149" s="254"/>
      <c r="BG149" s="254"/>
      <c r="BH149" s="254"/>
      <c r="BI149" s="254"/>
      <c r="BJ149" s="254"/>
      <c r="BK149" s="254" t="s">
        <v>54</v>
      </c>
      <c r="BL149" s="254"/>
      <c r="BM149" s="254"/>
      <c r="BO149" s="219">
        <v>9</v>
      </c>
      <c r="BP149" s="254" t="s">
        <v>57</v>
      </c>
      <c r="BQ149" s="254"/>
      <c r="BR149" s="254"/>
      <c r="BS149" s="254"/>
      <c r="BT149" s="254"/>
      <c r="BU149" s="254"/>
      <c r="BV149" s="254"/>
      <c r="BW149" s="254"/>
      <c r="BX149" s="254" t="s">
        <v>54</v>
      </c>
      <c r="BY149" s="254"/>
      <c r="BZ149" s="254"/>
    </row>
    <row r="150" spans="2:78" ht="16.5" thickTop="1" thickBot="1" x14ac:dyDescent="0.3">
      <c r="B150" s="217" t="s">
        <v>19</v>
      </c>
      <c r="C150" s="187" t="s">
        <v>49</v>
      </c>
      <c r="D150" s="188" t="s">
        <v>32</v>
      </c>
      <c r="E150" s="189" t="s">
        <v>15</v>
      </c>
      <c r="F150" s="190" t="s">
        <v>17</v>
      </c>
      <c r="G150" s="191" t="s">
        <v>33</v>
      </c>
      <c r="H150" s="192" t="s">
        <v>39</v>
      </c>
      <c r="I150" s="193" t="s">
        <v>40</v>
      </c>
      <c r="J150" s="194" t="s">
        <v>41</v>
      </c>
      <c r="K150" s="256" t="s">
        <v>10</v>
      </c>
      <c r="L150" s="257" t="s">
        <v>58</v>
      </c>
      <c r="M150" s="221" t="s">
        <v>59</v>
      </c>
      <c r="O150" s="217" t="s">
        <v>19</v>
      </c>
      <c r="P150" s="187" t="s">
        <v>49</v>
      </c>
      <c r="Q150" s="188" t="s">
        <v>32</v>
      </c>
      <c r="R150" s="189" t="s">
        <v>15</v>
      </c>
      <c r="S150" s="190" t="s">
        <v>17</v>
      </c>
      <c r="T150" s="191" t="s">
        <v>33</v>
      </c>
      <c r="U150" s="192" t="s">
        <v>39</v>
      </c>
      <c r="V150" s="193" t="s">
        <v>40</v>
      </c>
      <c r="W150" s="194" t="s">
        <v>41</v>
      </c>
      <c r="X150" s="256" t="s">
        <v>10</v>
      </c>
      <c r="Y150" s="257" t="s">
        <v>58</v>
      </c>
      <c r="Z150" s="221" t="s">
        <v>59</v>
      </c>
      <c r="AB150" s="217" t="s">
        <v>19</v>
      </c>
      <c r="AC150" s="187" t="s">
        <v>49</v>
      </c>
      <c r="AD150" s="188" t="s">
        <v>32</v>
      </c>
      <c r="AE150" s="189" t="s">
        <v>15</v>
      </c>
      <c r="AF150" s="190" t="s">
        <v>17</v>
      </c>
      <c r="AG150" s="191" t="s">
        <v>33</v>
      </c>
      <c r="AH150" s="192" t="s">
        <v>39</v>
      </c>
      <c r="AI150" s="193" t="s">
        <v>40</v>
      </c>
      <c r="AJ150" s="194" t="s">
        <v>41</v>
      </c>
      <c r="AK150" s="256" t="s">
        <v>10</v>
      </c>
      <c r="AL150" s="257" t="s">
        <v>58</v>
      </c>
      <c r="AM150" s="221" t="s">
        <v>59</v>
      </c>
      <c r="AO150" s="217" t="s">
        <v>19</v>
      </c>
      <c r="AP150" s="187" t="s">
        <v>49</v>
      </c>
      <c r="AQ150" s="188" t="s">
        <v>32</v>
      </c>
      <c r="AR150" s="189" t="s">
        <v>15</v>
      </c>
      <c r="AS150" s="190" t="s">
        <v>17</v>
      </c>
      <c r="AT150" s="191" t="s">
        <v>33</v>
      </c>
      <c r="AU150" s="192" t="s">
        <v>39</v>
      </c>
      <c r="AV150" s="193" t="s">
        <v>40</v>
      </c>
      <c r="AW150" s="194" t="s">
        <v>41</v>
      </c>
      <c r="AX150" s="256" t="s">
        <v>10</v>
      </c>
      <c r="AY150" s="257" t="s">
        <v>58</v>
      </c>
      <c r="AZ150" s="221" t="s">
        <v>59</v>
      </c>
      <c r="BB150" s="217" t="s">
        <v>19</v>
      </c>
      <c r="BC150" s="187" t="s">
        <v>49</v>
      </c>
      <c r="BD150" s="188" t="s">
        <v>32</v>
      </c>
      <c r="BE150" s="189" t="s">
        <v>15</v>
      </c>
      <c r="BF150" s="190" t="s">
        <v>17</v>
      </c>
      <c r="BG150" s="191" t="s">
        <v>33</v>
      </c>
      <c r="BH150" s="192" t="s">
        <v>39</v>
      </c>
      <c r="BI150" s="193" t="s">
        <v>40</v>
      </c>
      <c r="BJ150" s="194" t="s">
        <v>41</v>
      </c>
      <c r="BK150" s="256" t="s">
        <v>10</v>
      </c>
      <c r="BL150" s="257" t="s">
        <v>58</v>
      </c>
      <c r="BM150" s="221" t="s">
        <v>59</v>
      </c>
      <c r="BO150" s="217" t="s">
        <v>19</v>
      </c>
      <c r="BP150" s="187" t="s">
        <v>49</v>
      </c>
      <c r="BQ150" s="188" t="s">
        <v>32</v>
      </c>
      <c r="BR150" s="189" t="s">
        <v>15</v>
      </c>
      <c r="BS150" s="190" t="s">
        <v>17</v>
      </c>
      <c r="BT150" s="191" t="s">
        <v>33</v>
      </c>
      <c r="BU150" s="192" t="s">
        <v>39</v>
      </c>
      <c r="BV150" s="193" t="s">
        <v>40</v>
      </c>
      <c r="BW150" s="194" t="s">
        <v>41</v>
      </c>
      <c r="BX150" s="256" t="s">
        <v>10</v>
      </c>
      <c r="BY150" s="257" t="s">
        <v>58</v>
      </c>
      <c r="BZ150" s="221" t="s">
        <v>59</v>
      </c>
    </row>
    <row r="151" spans="2:78" ht="15.75" thickTop="1" x14ac:dyDescent="0.25">
      <c r="B151" s="196">
        <v>1</v>
      </c>
      <c r="C151" s="187"/>
      <c r="D151" s="188"/>
      <c r="E151" s="189"/>
      <c r="F151" s="190"/>
      <c r="G151" s="191"/>
      <c r="H151" s="192"/>
      <c r="I151" s="193"/>
      <c r="J151" s="194"/>
      <c r="K151" s="195"/>
      <c r="L151" s="258"/>
      <c r="M151" s="259"/>
      <c r="O151" s="196">
        <v>1</v>
      </c>
      <c r="P151" s="187"/>
      <c r="Q151" s="188"/>
      <c r="R151" s="189"/>
      <c r="S151" s="190"/>
      <c r="T151" s="191"/>
      <c r="U151" s="192"/>
      <c r="V151" s="193"/>
      <c r="W151" s="194"/>
      <c r="X151" s="195"/>
      <c r="Y151" s="258"/>
      <c r="Z151" s="259"/>
      <c r="AB151" s="196">
        <v>1</v>
      </c>
      <c r="AC151" s="187"/>
      <c r="AD151" s="188"/>
      <c r="AE151" s="189"/>
      <c r="AF151" s="190"/>
      <c r="AG151" s="191"/>
      <c r="AH151" s="192"/>
      <c r="AI151" s="193"/>
      <c r="AJ151" s="194"/>
      <c r="AK151" s="195"/>
      <c r="AL151" s="258"/>
      <c r="AM151" s="259"/>
      <c r="AO151" s="196">
        <v>1</v>
      </c>
      <c r="AP151" s="187"/>
      <c r="AQ151" s="188"/>
      <c r="AR151" s="189"/>
      <c r="AS151" s="190"/>
      <c r="AT151" s="191"/>
      <c r="AU151" s="192"/>
      <c r="AV151" s="193"/>
      <c r="AW151" s="194"/>
      <c r="AX151" s="195"/>
      <c r="AY151" s="258"/>
      <c r="AZ151" s="259"/>
      <c r="BB151" s="196">
        <v>1</v>
      </c>
      <c r="BC151" s="187"/>
      <c r="BD151" s="188"/>
      <c r="BE151" s="189"/>
      <c r="BF151" s="190"/>
      <c r="BG151" s="191"/>
      <c r="BH151" s="192"/>
      <c r="BI151" s="193"/>
      <c r="BJ151" s="194"/>
      <c r="BK151" s="195"/>
      <c r="BL151" s="258"/>
      <c r="BM151" s="259"/>
      <c r="BO151" s="196">
        <v>1</v>
      </c>
      <c r="BP151" s="187"/>
      <c r="BQ151" s="188"/>
      <c r="BR151" s="189"/>
      <c r="BS151" s="190"/>
      <c r="BT151" s="191"/>
      <c r="BU151" s="192"/>
      <c r="BV151" s="193"/>
      <c r="BW151" s="194"/>
      <c r="BX151" s="195"/>
      <c r="BY151" s="258"/>
      <c r="BZ151" s="259"/>
    </row>
    <row r="152" spans="2:78" x14ac:dyDescent="0.25">
      <c r="B152" s="185">
        <v>2</v>
      </c>
      <c r="C152" s="187"/>
      <c r="D152" s="188"/>
      <c r="E152" s="189"/>
      <c r="F152" s="190"/>
      <c r="G152" s="191"/>
      <c r="H152" s="192"/>
      <c r="I152" s="193"/>
      <c r="J152" s="194"/>
      <c r="K152" s="195"/>
      <c r="L152" s="258"/>
      <c r="M152" s="259"/>
      <c r="O152" s="222">
        <v>2</v>
      </c>
      <c r="P152" s="187"/>
      <c r="Q152" s="188"/>
      <c r="R152" s="189"/>
      <c r="S152" s="190"/>
      <c r="T152" s="191"/>
      <c r="U152" s="192"/>
      <c r="V152" s="193"/>
      <c r="W152" s="194"/>
      <c r="X152" s="195"/>
      <c r="Y152" s="258"/>
      <c r="Z152" s="259"/>
      <c r="AB152" s="222">
        <v>2</v>
      </c>
      <c r="AC152" s="187"/>
      <c r="AD152" s="188"/>
      <c r="AE152" s="189"/>
      <c r="AF152" s="190"/>
      <c r="AG152" s="191"/>
      <c r="AH152" s="192"/>
      <c r="AI152" s="193"/>
      <c r="AJ152" s="194"/>
      <c r="AK152" s="195"/>
      <c r="AL152" s="258"/>
      <c r="AM152" s="259"/>
      <c r="AO152" s="222">
        <v>2</v>
      </c>
      <c r="AP152" s="187"/>
      <c r="AQ152" s="188"/>
      <c r="AR152" s="189"/>
      <c r="AS152" s="190"/>
      <c r="AT152" s="191"/>
      <c r="AU152" s="192"/>
      <c r="AV152" s="193"/>
      <c r="AW152" s="194"/>
      <c r="AX152" s="195"/>
      <c r="AY152" s="258"/>
      <c r="AZ152" s="259"/>
      <c r="BB152" s="222">
        <v>2</v>
      </c>
      <c r="BC152" s="187"/>
      <c r="BD152" s="188"/>
      <c r="BE152" s="189"/>
      <c r="BF152" s="190"/>
      <c r="BG152" s="191"/>
      <c r="BH152" s="192"/>
      <c r="BI152" s="193"/>
      <c r="BJ152" s="194"/>
      <c r="BK152" s="195"/>
      <c r="BL152" s="258"/>
      <c r="BM152" s="259"/>
      <c r="BO152" s="222">
        <v>2</v>
      </c>
      <c r="BP152" s="187"/>
      <c r="BQ152" s="188"/>
      <c r="BR152" s="189"/>
      <c r="BS152" s="190"/>
      <c r="BT152" s="191"/>
      <c r="BU152" s="192"/>
      <c r="BV152" s="193"/>
      <c r="BW152" s="194"/>
      <c r="BX152" s="195"/>
      <c r="BY152" s="258"/>
      <c r="BZ152" s="259"/>
    </row>
    <row r="153" spans="2:78" x14ac:dyDescent="0.25">
      <c r="B153" s="185">
        <v>3</v>
      </c>
      <c r="C153" s="187"/>
      <c r="D153" s="188"/>
      <c r="E153" s="189"/>
      <c r="F153" s="190"/>
      <c r="G153" s="191"/>
      <c r="H153" s="192"/>
      <c r="I153" s="193"/>
      <c r="J153" s="194"/>
      <c r="K153" s="195"/>
      <c r="L153" s="258"/>
      <c r="M153" s="259"/>
      <c r="O153" s="222">
        <v>3</v>
      </c>
      <c r="P153" s="187"/>
      <c r="Q153" s="188"/>
      <c r="R153" s="189"/>
      <c r="S153" s="190"/>
      <c r="T153" s="191"/>
      <c r="U153" s="192"/>
      <c r="V153" s="193"/>
      <c r="W153" s="194"/>
      <c r="X153" s="195"/>
      <c r="Y153" s="258"/>
      <c r="Z153" s="259"/>
      <c r="AB153" s="222">
        <v>3</v>
      </c>
      <c r="AC153" s="187"/>
      <c r="AD153" s="188"/>
      <c r="AE153" s="189"/>
      <c r="AF153" s="190"/>
      <c r="AG153" s="191"/>
      <c r="AH153" s="192"/>
      <c r="AI153" s="193"/>
      <c r="AJ153" s="194"/>
      <c r="AK153" s="195"/>
      <c r="AL153" s="258"/>
      <c r="AM153" s="259"/>
      <c r="AO153" s="222">
        <v>3</v>
      </c>
      <c r="AP153" s="187"/>
      <c r="AQ153" s="188"/>
      <c r="AR153" s="189"/>
      <c r="AS153" s="190"/>
      <c r="AT153" s="191"/>
      <c r="AU153" s="192"/>
      <c r="AV153" s="193"/>
      <c r="AW153" s="194"/>
      <c r="AX153" s="195"/>
      <c r="AY153" s="258"/>
      <c r="AZ153" s="259"/>
      <c r="BB153" s="222">
        <v>3</v>
      </c>
      <c r="BC153" s="187"/>
      <c r="BD153" s="188"/>
      <c r="BE153" s="189"/>
      <c r="BF153" s="190"/>
      <c r="BG153" s="191"/>
      <c r="BH153" s="192"/>
      <c r="BI153" s="193"/>
      <c r="BJ153" s="194"/>
      <c r="BK153" s="195"/>
      <c r="BL153" s="258"/>
      <c r="BM153" s="259"/>
      <c r="BO153" s="222">
        <v>3</v>
      </c>
      <c r="BP153" s="187"/>
      <c r="BQ153" s="188"/>
      <c r="BR153" s="189"/>
      <c r="BS153" s="190"/>
      <c r="BT153" s="191"/>
      <c r="BU153" s="192"/>
      <c r="BV153" s="193"/>
      <c r="BW153" s="194"/>
      <c r="BX153" s="195"/>
      <c r="BY153" s="258"/>
      <c r="BZ153" s="259"/>
    </row>
    <row r="154" spans="2:78" x14ac:dyDescent="0.25">
      <c r="B154" s="185">
        <v>4</v>
      </c>
      <c r="C154" s="187"/>
      <c r="D154" s="188"/>
      <c r="E154" s="189"/>
      <c r="F154" s="190"/>
      <c r="G154" s="191"/>
      <c r="H154" s="192"/>
      <c r="I154" s="193"/>
      <c r="J154" s="194"/>
      <c r="K154" s="195"/>
      <c r="L154" s="258"/>
      <c r="M154" s="259"/>
      <c r="O154" s="222">
        <v>4</v>
      </c>
      <c r="P154" s="187"/>
      <c r="Q154" s="188"/>
      <c r="R154" s="189"/>
      <c r="S154" s="190"/>
      <c r="T154" s="191"/>
      <c r="U154" s="192"/>
      <c r="V154" s="193"/>
      <c r="W154" s="194"/>
      <c r="X154" s="195"/>
      <c r="Y154" s="258"/>
      <c r="Z154" s="259"/>
      <c r="AB154" s="222">
        <v>4</v>
      </c>
      <c r="AC154" s="187"/>
      <c r="AD154" s="188"/>
      <c r="AE154" s="189"/>
      <c r="AF154" s="190"/>
      <c r="AG154" s="191"/>
      <c r="AH154" s="192"/>
      <c r="AI154" s="193"/>
      <c r="AJ154" s="194"/>
      <c r="AK154" s="195"/>
      <c r="AL154" s="258"/>
      <c r="AM154" s="259"/>
      <c r="AO154" s="222">
        <v>4</v>
      </c>
      <c r="AP154" s="187"/>
      <c r="AQ154" s="188"/>
      <c r="AR154" s="189"/>
      <c r="AS154" s="190"/>
      <c r="AT154" s="191"/>
      <c r="AU154" s="192"/>
      <c r="AV154" s="193"/>
      <c r="AW154" s="194"/>
      <c r="AX154" s="195"/>
      <c r="AY154" s="258"/>
      <c r="AZ154" s="259"/>
      <c r="BB154" s="222">
        <v>4</v>
      </c>
      <c r="BC154" s="187"/>
      <c r="BD154" s="188"/>
      <c r="BE154" s="189"/>
      <c r="BF154" s="190"/>
      <c r="BG154" s="191"/>
      <c r="BH154" s="192"/>
      <c r="BI154" s="193"/>
      <c r="BJ154" s="194"/>
      <c r="BK154" s="195"/>
      <c r="BL154" s="258"/>
      <c r="BM154" s="259"/>
      <c r="BO154" s="222">
        <v>4</v>
      </c>
      <c r="BP154" s="187"/>
      <c r="BQ154" s="188"/>
      <c r="BR154" s="189"/>
      <c r="BS154" s="190"/>
      <c r="BT154" s="191"/>
      <c r="BU154" s="192"/>
      <c r="BV154" s="193"/>
      <c r="BW154" s="194"/>
      <c r="BX154" s="195"/>
      <c r="BY154" s="258"/>
      <c r="BZ154" s="259"/>
    </row>
    <row r="155" spans="2:78" x14ac:dyDescent="0.25">
      <c r="B155" s="185">
        <v>5</v>
      </c>
      <c r="C155" s="187"/>
      <c r="D155" s="188"/>
      <c r="E155" s="189"/>
      <c r="F155" s="190"/>
      <c r="G155" s="191"/>
      <c r="H155" s="192"/>
      <c r="I155" s="193"/>
      <c r="J155" s="194"/>
      <c r="K155" s="195"/>
      <c r="L155" s="258"/>
      <c r="M155" s="259"/>
      <c r="O155" s="222">
        <v>5</v>
      </c>
      <c r="P155" s="187"/>
      <c r="Q155" s="188"/>
      <c r="R155" s="189"/>
      <c r="S155" s="190"/>
      <c r="T155" s="191"/>
      <c r="U155" s="192"/>
      <c r="V155" s="193"/>
      <c r="W155" s="194"/>
      <c r="X155" s="195"/>
      <c r="Y155" s="258"/>
      <c r="Z155" s="259"/>
      <c r="AB155" s="222">
        <v>5</v>
      </c>
      <c r="AC155" s="187"/>
      <c r="AD155" s="188"/>
      <c r="AE155" s="189"/>
      <c r="AF155" s="190"/>
      <c r="AG155" s="191"/>
      <c r="AH155" s="192"/>
      <c r="AI155" s="193"/>
      <c r="AJ155" s="194"/>
      <c r="AK155" s="195"/>
      <c r="AL155" s="258"/>
      <c r="AM155" s="259"/>
      <c r="AO155" s="222">
        <v>5</v>
      </c>
      <c r="AP155" s="187"/>
      <c r="AQ155" s="188"/>
      <c r="AR155" s="189"/>
      <c r="AS155" s="190"/>
      <c r="AT155" s="191"/>
      <c r="AU155" s="192"/>
      <c r="AV155" s="193"/>
      <c r="AW155" s="194"/>
      <c r="AX155" s="195"/>
      <c r="AY155" s="258"/>
      <c r="AZ155" s="259"/>
      <c r="BB155" s="222">
        <v>5</v>
      </c>
      <c r="BC155" s="187"/>
      <c r="BD155" s="188"/>
      <c r="BE155" s="189"/>
      <c r="BF155" s="190"/>
      <c r="BG155" s="191"/>
      <c r="BH155" s="192"/>
      <c r="BI155" s="193"/>
      <c r="BJ155" s="194"/>
      <c r="BK155" s="195"/>
      <c r="BL155" s="258"/>
      <c r="BM155" s="259"/>
      <c r="BO155" s="222">
        <v>5</v>
      </c>
      <c r="BP155" s="187"/>
      <c r="BQ155" s="188"/>
      <c r="BR155" s="189"/>
      <c r="BS155" s="190"/>
      <c r="BT155" s="191"/>
      <c r="BU155" s="192"/>
      <c r="BV155" s="193"/>
      <c r="BW155" s="194"/>
      <c r="BX155" s="195"/>
      <c r="BY155" s="258"/>
      <c r="BZ155" s="259"/>
    </row>
    <row r="156" spans="2:78" x14ac:dyDescent="0.25">
      <c r="B156" s="185">
        <v>6</v>
      </c>
      <c r="C156" s="187"/>
      <c r="D156" s="188"/>
      <c r="E156" s="189"/>
      <c r="F156" s="190"/>
      <c r="G156" s="191"/>
      <c r="H156" s="192"/>
      <c r="I156" s="193"/>
      <c r="J156" s="194"/>
      <c r="K156" s="195"/>
      <c r="L156" s="258"/>
      <c r="M156" s="259"/>
      <c r="O156" s="222">
        <v>6</v>
      </c>
      <c r="P156" s="187"/>
      <c r="Q156" s="188"/>
      <c r="R156" s="189"/>
      <c r="S156" s="190"/>
      <c r="T156" s="191"/>
      <c r="U156" s="192"/>
      <c r="V156" s="193"/>
      <c r="W156" s="194"/>
      <c r="X156" s="195"/>
      <c r="Y156" s="258"/>
      <c r="Z156" s="259"/>
      <c r="AB156" s="222">
        <v>6</v>
      </c>
      <c r="AC156" s="187"/>
      <c r="AD156" s="188"/>
      <c r="AE156" s="189"/>
      <c r="AF156" s="190"/>
      <c r="AG156" s="191"/>
      <c r="AH156" s="192"/>
      <c r="AI156" s="193"/>
      <c r="AJ156" s="194"/>
      <c r="AK156" s="195"/>
      <c r="AL156" s="258"/>
      <c r="AM156" s="259"/>
      <c r="AO156" s="222">
        <v>6</v>
      </c>
      <c r="AP156" s="187"/>
      <c r="AQ156" s="188"/>
      <c r="AR156" s="189"/>
      <c r="AS156" s="190"/>
      <c r="AT156" s="191"/>
      <c r="AU156" s="192"/>
      <c r="AV156" s="193"/>
      <c r="AW156" s="194"/>
      <c r="AX156" s="195"/>
      <c r="AY156" s="258"/>
      <c r="AZ156" s="259"/>
      <c r="BB156" s="222">
        <v>6</v>
      </c>
      <c r="BC156" s="187"/>
      <c r="BD156" s="188"/>
      <c r="BE156" s="189"/>
      <c r="BF156" s="190"/>
      <c r="BG156" s="191"/>
      <c r="BH156" s="192"/>
      <c r="BI156" s="193"/>
      <c r="BJ156" s="194"/>
      <c r="BK156" s="195"/>
      <c r="BL156" s="258"/>
      <c r="BM156" s="259"/>
      <c r="BO156" s="222">
        <v>6</v>
      </c>
      <c r="BP156" s="187"/>
      <c r="BQ156" s="188"/>
      <c r="BR156" s="189"/>
      <c r="BS156" s="190"/>
      <c r="BT156" s="191"/>
      <c r="BU156" s="192"/>
      <c r="BV156" s="193"/>
      <c r="BW156" s="194"/>
      <c r="BX156" s="195"/>
      <c r="BY156" s="258"/>
      <c r="BZ156" s="259"/>
    </row>
    <row r="157" spans="2:78" x14ac:dyDescent="0.25">
      <c r="B157" s="185">
        <v>7</v>
      </c>
      <c r="C157" s="187"/>
      <c r="D157" s="188"/>
      <c r="E157" s="189"/>
      <c r="F157" s="190"/>
      <c r="G157" s="191"/>
      <c r="H157" s="192"/>
      <c r="I157" s="193"/>
      <c r="J157" s="194"/>
      <c r="K157" s="195"/>
      <c r="L157" s="258"/>
      <c r="M157" s="259"/>
      <c r="O157" s="222">
        <v>7</v>
      </c>
      <c r="P157" s="187"/>
      <c r="Q157" s="188"/>
      <c r="R157" s="189"/>
      <c r="S157" s="190"/>
      <c r="T157" s="191"/>
      <c r="U157" s="192"/>
      <c r="V157" s="193"/>
      <c r="W157" s="194"/>
      <c r="X157" s="195"/>
      <c r="Y157" s="258"/>
      <c r="Z157" s="259"/>
      <c r="AB157" s="222">
        <v>7</v>
      </c>
      <c r="AC157" s="187"/>
      <c r="AD157" s="188"/>
      <c r="AE157" s="189"/>
      <c r="AF157" s="190"/>
      <c r="AG157" s="191"/>
      <c r="AH157" s="192"/>
      <c r="AI157" s="193"/>
      <c r="AJ157" s="194"/>
      <c r="AK157" s="195"/>
      <c r="AL157" s="258"/>
      <c r="AM157" s="259"/>
      <c r="AO157" s="222">
        <v>7</v>
      </c>
      <c r="AP157" s="187"/>
      <c r="AQ157" s="188"/>
      <c r="AR157" s="189"/>
      <c r="AS157" s="190"/>
      <c r="AT157" s="191"/>
      <c r="AU157" s="192"/>
      <c r="AV157" s="193"/>
      <c r="AW157" s="194"/>
      <c r="AX157" s="195"/>
      <c r="AY157" s="258"/>
      <c r="AZ157" s="259"/>
      <c r="BB157" s="222">
        <v>7</v>
      </c>
      <c r="BC157" s="187"/>
      <c r="BD157" s="188"/>
      <c r="BE157" s="189"/>
      <c r="BF157" s="190"/>
      <c r="BG157" s="191"/>
      <c r="BH157" s="192"/>
      <c r="BI157" s="193"/>
      <c r="BJ157" s="194"/>
      <c r="BK157" s="195"/>
      <c r="BL157" s="258"/>
      <c r="BM157" s="259"/>
      <c r="BO157" s="222">
        <v>7</v>
      </c>
      <c r="BP157" s="187"/>
      <c r="BQ157" s="188"/>
      <c r="BR157" s="189"/>
      <c r="BS157" s="190"/>
      <c r="BT157" s="191"/>
      <c r="BU157" s="192"/>
      <c r="BV157" s="193"/>
      <c r="BW157" s="194"/>
      <c r="BX157" s="195"/>
      <c r="BY157" s="258"/>
      <c r="BZ157" s="259"/>
    </row>
    <row r="158" spans="2:78" x14ac:dyDescent="0.25">
      <c r="B158" s="185">
        <v>8</v>
      </c>
      <c r="C158" s="187"/>
      <c r="D158" s="188"/>
      <c r="E158" s="189"/>
      <c r="F158" s="190"/>
      <c r="G158" s="191"/>
      <c r="H158" s="192"/>
      <c r="I158" s="193"/>
      <c r="J158" s="194"/>
      <c r="K158" s="195"/>
      <c r="L158" s="258"/>
      <c r="M158" s="259"/>
      <c r="O158" s="222">
        <v>8</v>
      </c>
      <c r="P158" s="187"/>
      <c r="Q158" s="188"/>
      <c r="R158" s="189"/>
      <c r="S158" s="190"/>
      <c r="T158" s="191"/>
      <c r="U158" s="192"/>
      <c r="V158" s="193"/>
      <c r="W158" s="194"/>
      <c r="X158" s="195"/>
      <c r="Y158" s="258"/>
      <c r="Z158" s="259"/>
      <c r="AB158" s="222">
        <v>8</v>
      </c>
      <c r="AC158" s="187"/>
      <c r="AD158" s="188"/>
      <c r="AE158" s="189"/>
      <c r="AF158" s="190"/>
      <c r="AG158" s="191"/>
      <c r="AH158" s="192"/>
      <c r="AI158" s="193"/>
      <c r="AJ158" s="194"/>
      <c r="AK158" s="195"/>
      <c r="AL158" s="258"/>
      <c r="AM158" s="259"/>
      <c r="AO158" s="222">
        <v>8</v>
      </c>
      <c r="AP158" s="187"/>
      <c r="AQ158" s="188"/>
      <c r="AR158" s="189"/>
      <c r="AS158" s="190"/>
      <c r="AT158" s="191"/>
      <c r="AU158" s="192"/>
      <c r="AV158" s="193"/>
      <c r="AW158" s="194"/>
      <c r="AX158" s="195"/>
      <c r="AY158" s="258"/>
      <c r="AZ158" s="259"/>
      <c r="BB158" s="222">
        <v>8</v>
      </c>
      <c r="BC158" s="187"/>
      <c r="BD158" s="188"/>
      <c r="BE158" s="189"/>
      <c r="BF158" s="190"/>
      <c r="BG158" s="191"/>
      <c r="BH158" s="192"/>
      <c r="BI158" s="193"/>
      <c r="BJ158" s="194"/>
      <c r="BK158" s="195"/>
      <c r="BL158" s="258"/>
      <c r="BM158" s="259"/>
      <c r="BO158" s="222">
        <v>8</v>
      </c>
      <c r="BP158" s="187"/>
      <c r="BQ158" s="188"/>
      <c r="BR158" s="189"/>
      <c r="BS158" s="190"/>
      <c r="BT158" s="191"/>
      <c r="BU158" s="192"/>
      <c r="BV158" s="193"/>
      <c r="BW158" s="194"/>
      <c r="BX158" s="195"/>
      <c r="BY158" s="258"/>
      <c r="BZ158" s="259"/>
    </row>
    <row r="159" spans="2:78" x14ac:dyDescent="0.25">
      <c r="B159" s="185">
        <v>9</v>
      </c>
      <c r="C159" s="187"/>
      <c r="D159" s="188"/>
      <c r="E159" s="189"/>
      <c r="F159" s="190"/>
      <c r="G159" s="191"/>
      <c r="H159" s="192"/>
      <c r="I159" s="193"/>
      <c r="J159" s="194"/>
      <c r="K159" s="195"/>
      <c r="L159" s="258"/>
      <c r="M159" s="259"/>
      <c r="O159" s="222">
        <v>9</v>
      </c>
      <c r="P159" s="187"/>
      <c r="Q159" s="188"/>
      <c r="R159" s="189"/>
      <c r="S159" s="190"/>
      <c r="T159" s="191"/>
      <c r="U159" s="192"/>
      <c r="V159" s="193"/>
      <c r="W159" s="194"/>
      <c r="X159" s="195"/>
      <c r="Y159" s="258"/>
      <c r="Z159" s="259"/>
      <c r="AB159" s="222">
        <v>9</v>
      </c>
      <c r="AC159" s="187"/>
      <c r="AD159" s="188"/>
      <c r="AE159" s="189"/>
      <c r="AF159" s="190"/>
      <c r="AG159" s="191"/>
      <c r="AH159" s="192"/>
      <c r="AI159" s="193"/>
      <c r="AJ159" s="194"/>
      <c r="AK159" s="195"/>
      <c r="AL159" s="258"/>
      <c r="AM159" s="259"/>
      <c r="AO159" s="222">
        <v>9</v>
      </c>
      <c r="AP159" s="187"/>
      <c r="AQ159" s="188"/>
      <c r="AR159" s="189"/>
      <c r="AS159" s="190"/>
      <c r="AT159" s="191"/>
      <c r="AU159" s="192"/>
      <c r="AV159" s="193"/>
      <c r="AW159" s="194"/>
      <c r="AX159" s="195"/>
      <c r="AY159" s="258"/>
      <c r="AZ159" s="259"/>
      <c r="BB159" s="222">
        <v>9</v>
      </c>
      <c r="BC159" s="187"/>
      <c r="BD159" s="188"/>
      <c r="BE159" s="189"/>
      <c r="BF159" s="190"/>
      <c r="BG159" s="191"/>
      <c r="BH159" s="192"/>
      <c r="BI159" s="193"/>
      <c r="BJ159" s="194"/>
      <c r="BK159" s="195"/>
      <c r="BL159" s="258"/>
      <c r="BM159" s="259"/>
      <c r="BO159" s="222">
        <v>9</v>
      </c>
      <c r="BP159" s="187"/>
      <c r="BQ159" s="188"/>
      <c r="BR159" s="189"/>
      <c r="BS159" s="190"/>
      <c r="BT159" s="191"/>
      <c r="BU159" s="192"/>
      <c r="BV159" s="193"/>
      <c r="BW159" s="194"/>
      <c r="BX159" s="195"/>
      <c r="BY159" s="258"/>
      <c r="BZ159" s="259"/>
    </row>
    <row r="160" spans="2:78" x14ac:dyDescent="0.25">
      <c r="B160" s="185">
        <v>10</v>
      </c>
      <c r="C160" s="187"/>
      <c r="D160" s="188"/>
      <c r="E160" s="189"/>
      <c r="F160" s="190"/>
      <c r="G160" s="191"/>
      <c r="H160" s="192"/>
      <c r="I160" s="193"/>
      <c r="J160" s="194"/>
      <c r="K160" s="195"/>
      <c r="L160" s="258"/>
      <c r="M160" s="259"/>
      <c r="O160" s="222">
        <v>10</v>
      </c>
      <c r="P160" s="187"/>
      <c r="Q160" s="188"/>
      <c r="R160" s="189"/>
      <c r="S160" s="190"/>
      <c r="T160" s="191"/>
      <c r="U160" s="192"/>
      <c r="V160" s="193"/>
      <c r="W160" s="194"/>
      <c r="X160" s="195"/>
      <c r="Y160" s="258"/>
      <c r="Z160" s="259"/>
      <c r="AB160" s="222">
        <v>10</v>
      </c>
      <c r="AC160" s="187"/>
      <c r="AD160" s="188"/>
      <c r="AE160" s="189"/>
      <c r="AF160" s="190"/>
      <c r="AG160" s="191"/>
      <c r="AH160" s="192"/>
      <c r="AI160" s="193"/>
      <c r="AJ160" s="194"/>
      <c r="AK160" s="195"/>
      <c r="AL160" s="258"/>
      <c r="AM160" s="259"/>
      <c r="AO160" s="222">
        <v>10</v>
      </c>
      <c r="AP160" s="187"/>
      <c r="AQ160" s="188"/>
      <c r="AR160" s="189"/>
      <c r="AS160" s="190"/>
      <c r="AT160" s="191"/>
      <c r="AU160" s="192"/>
      <c r="AV160" s="193"/>
      <c r="AW160" s="194"/>
      <c r="AX160" s="195"/>
      <c r="AY160" s="258"/>
      <c r="AZ160" s="259"/>
      <c r="BB160" s="222">
        <v>10</v>
      </c>
      <c r="BC160" s="187"/>
      <c r="BD160" s="188"/>
      <c r="BE160" s="189"/>
      <c r="BF160" s="190"/>
      <c r="BG160" s="191"/>
      <c r="BH160" s="192"/>
      <c r="BI160" s="193"/>
      <c r="BJ160" s="194"/>
      <c r="BK160" s="195"/>
      <c r="BL160" s="258"/>
      <c r="BM160" s="259"/>
      <c r="BO160" s="222">
        <v>10</v>
      </c>
      <c r="BP160" s="187"/>
      <c r="BQ160" s="188"/>
      <c r="BR160" s="189"/>
      <c r="BS160" s="190"/>
      <c r="BT160" s="191"/>
      <c r="BU160" s="192"/>
      <c r="BV160" s="193"/>
      <c r="BW160" s="194"/>
      <c r="BX160" s="195"/>
      <c r="BY160" s="258"/>
      <c r="BZ160" s="259"/>
    </row>
    <row r="161" spans="2:78" x14ac:dyDescent="0.25">
      <c r="B161" s="185">
        <v>11</v>
      </c>
      <c r="C161" s="187"/>
      <c r="D161" s="188"/>
      <c r="E161" s="189"/>
      <c r="F161" s="190"/>
      <c r="G161" s="191"/>
      <c r="H161" s="192"/>
      <c r="I161" s="193"/>
      <c r="J161" s="194"/>
      <c r="K161" s="195"/>
      <c r="L161" s="258"/>
      <c r="M161" s="259"/>
      <c r="O161" s="222">
        <v>11</v>
      </c>
      <c r="P161" s="187"/>
      <c r="Q161" s="188"/>
      <c r="R161" s="189"/>
      <c r="S161" s="190"/>
      <c r="T161" s="191"/>
      <c r="U161" s="192"/>
      <c r="V161" s="193"/>
      <c r="W161" s="194"/>
      <c r="X161" s="195"/>
      <c r="Y161" s="258"/>
      <c r="Z161" s="259"/>
      <c r="AB161" s="222">
        <v>11</v>
      </c>
      <c r="AC161" s="187"/>
      <c r="AD161" s="188"/>
      <c r="AE161" s="189"/>
      <c r="AF161" s="190"/>
      <c r="AG161" s="191"/>
      <c r="AH161" s="192"/>
      <c r="AI161" s="193"/>
      <c r="AJ161" s="194"/>
      <c r="AK161" s="195"/>
      <c r="AL161" s="258"/>
      <c r="AM161" s="259"/>
      <c r="AO161" s="222">
        <v>11</v>
      </c>
      <c r="AP161" s="187"/>
      <c r="AQ161" s="188"/>
      <c r="AR161" s="189"/>
      <c r="AS161" s="190"/>
      <c r="AT161" s="191"/>
      <c r="AU161" s="192"/>
      <c r="AV161" s="193"/>
      <c r="AW161" s="194"/>
      <c r="AX161" s="195"/>
      <c r="AY161" s="258"/>
      <c r="AZ161" s="259"/>
      <c r="BB161" s="222">
        <v>11</v>
      </c>
      <c r="BC161" s="187"/>
      <c r="BD161" s="188"/>
      <c r="BE161" s="189"/>
      <c r="BF161" s="190"/>
      <c r="BG161" s="191"/>
      <c r="BH161" s="192"/>
      <c r="BI161" s="193"/>
      <c r="BJ161" s="194"/>
      <c r="BK161" s="195"/>
      <c r="BL161" s="258"/>
      <c r="BM161" s="259"/>
      <c r="BO161" s="222">
        <v>11</v>
      </c>
      <c r="BP161" s="187"/>
      <c r="BQ161" s="188"/>
      <c r="BR161" s="189"/>
      <c r="BS161" s="190"/>
      <c r="BT161" s="191"/>
      <c r="BU161" s="192"/>
      <c r="BV161" s="193"/>
      <c r="BW161" s="194"/>
      <c r="BX161" s="195"/>
      <c r="BY161" s="258"/>
      <c r="BZ161" s="259"/>
    </row>
    <row r="162" spans="2:78" x14ac:dyDescent="0.25">
      <c r="B162" s="197">
        <v>12</v>
      </c>
      <c r="C162" s="187"/>
      <c r="D162" s="188"/>
      <c r="E162" s="189"/>
      <c r="F162" s="190"/>
      <c r="G162" s="191"/>
      <c r="H162" s="192"/>
      <c r="I162" s="193"/>
      <c r="J162" s="194"/>
      <c r="K162" s="195"/>
      <c r="L162" s="258"/>
      <c r="M162" s="259"/>
      <c r="O162" s="197">
        <v>12</v>
      </c>
      <c r="P162" s="187"/>
      <c r="Q162" s="188"/>
      <c r="R162" s="189"/>
      <c r="S162" s="190"/>
      <c r="T162" s="191"/>
      <c r="U162" s="192"/>
      <c r="V162" s="193"/>
      <c r="W162" s="194"/>
      <c r="X162" s="195"/>
      <c r="Y162" s="258"/>
      <c r="Z162" s="259"/>
      <c r="AB162" s="197">
        <v>12</v>
      </c>
      <c r="AC162" s="187"/>
      <c r="AD162" s="188"/>
      <c r="AE162" s="189"/>
      <c r="AF162" s="190"/>
      <c r="AG162" s="191"/>
      <c r="AH162" s="192"/>
      <c r="AI162" s="193"/>
      <c r="AJ162" s="194"/>
      <c r="AK162" s="195"/>
      <c r="AL162" s="258"/>
      <c r="AM162" s="259"/>
      <c r="AO162" s="197">
        <v>12</v>
      </c>
      <c r="AP162" s="187"/>
      <c r="AQ162" s="188"/>
      <c r="AR162" s="189"/>
      <c r="AS162" s="190"/>
      <c r="AT162" s="191"/>
      <c r="AU162" s="192"/>
      <c r="AV162" s="193"/>
      <c r="AW162" s="194"/>
      <c r="AX162" s="195"/>
      <c r="AY162" s="258"/>
      <c r="AZ162" s="259"/>
      <c r="BB162" s="197">
        <v>12</v>
      </c>
      <c r="BC162" s="187"/>
      <c r="BD162" s="188"/>
      <c r="BE162" s="189"/>
      <c r="BF162" s="190"/>
      <c r="BG162" s="191"/>
      <c r="BH162" s="192"/>
      <c r="BI162" s="193"/>
      <c r="BJ162" s="194"/>
      <c r="BK162" s="195"/>
      <c r="BL162" s="258"/>
      <c r="BM162" s="259"/>
      <c r="BO162" s="197">
        <v>12</v>
      </c>
      <c r="BP162" s="187"/>
      <c r="BQ162" s="188"/>
      <c r="BR162" s="189"/>
      <c r="BS162" s="190"/>
      <c r="BT162" s="191"/>
      <c r="BU162" s="192"/>
      <c r="BV162" s="193"/>
      <c r="BW162" s="194"/>
      <c r="BX162" s="195"/>
      <c r="BY162" s="258"/>
      <c r="BZ162" s="259"/>
    </row>
    <row r="164" spans="2:78" ht="15.75" thickBot="1" x14ac:dyDescent="0.3">
      <c r="B164" s="219">
        <v>10</v>
      </c>
      <c r="C164" s="254" t="s">
        <v>57</v>
      </c>
      <c r="D164" s="254"/>
      <c r="E164" s="254"/>
      <c r="F164" s="254"/>
      <c r="G164" s="254"/>
      <c r="H164" s="254"/>
      <c r="I164" s="254"/>
      <c r="J164" s="254"/>
      <c r="K164" s="254" t="s">
        <v>54</v>
      </c>
      <c r="L164" s="254"/>
      <c r="M164" s="254"/>
      <c r="O164" s="219">
        <v>10</v>
      </c>
      <c r="P164" s="254" t="s">
        <v>57</v>
      </c>
      <c r="Q164" s="254"/>
      <c r="R164" s="254"/>
      <c r="S164" s="254"/>
      <c r="T164" s="254"/>
      <c r="U164" s="254"/>
      <c r="V164" s="254"/>
      <c r="W164" s="254"/>
      <c r="X164" s="254" t="s">
        <v>54</v>
      </c>
      <c r="Y164" s="254"/>
      <c r="Z164" s="254"/>
      <c r="AB164" s="219">
        <v>10</v>
      </c>
      <c r="AC164" s="254" t="s">
        <v>57</v>
      </c>
      <c r="AD164" s="254"/>
      <c r="AE164" s="254"/>
      <c r="AF164" s="254"/>
      <c r="AG164" s="254"/>
      <c r="AH164" s="254"/>
      <c r="AI164" s="254"/>
      <c r="AJ164" s="254"/>
      <c r="AK164" s="254" t="s">
        <v>54</v>
      </c>
      <c r="AL164" s="254"/>
      <c r="AM164" s="254"/>
      <c r="AO164" s="219">
        <v>10</v>
      </c>
      <c r="AP164" s="254" t="s">
        <v>57</v>
      </c>
      <c r="AQ164" s="254"/>
      <c r="AR164" s="254"/>
      <c r="AS164" s="254"/>
      <c r="AT164" s="254"/>
      <c r="AU164" s="254"/>
      <c r="AV164" s="254"/>
      <c r="AW164" s="254"/>
      <c r="AX164" s="254" t="s">
        <v>54</v>
      </c>
      <c r="AY164" s="254"/>
      <c r="AZ164" s="254"/>
      <c r="BB164" s="219">
        <v>10</v>
      </c>
      <c r="BC164" s="254" t="s">
        <v>57</v>
      </c>
      <c r="BD164" s="254"/>
      <c r="BE164" s="254"/>
      <c r="BF164" s="254"/>
      <c r="BG164" s="254"/>
      <c r="BH164" s="254"/>
      <c r="BI164" s="254"/>
      <c r="BJ164" s="254"/>
      <c r="BK164" s="254" t="s">
        <v>54</v>
      </c>
      <c r="BL164" s="254"/>
      <c r="BM164" s="254"/>
      <c r="BO164" s="219">
        <v>10</v>
      </c>
      <c r="BP164" s="254" t="s">
        <v>57</v>
      </c>
      <c r="BQ164" s="254"/>
      <c r="BR164" s="254"/>
      <c r="BS164" s="254"/>
      <c r="BT164" s="254"/>
      <c r="BU164" s="254"/>
      <c r="BV164" s="254"/>
      <c r="BW164" s="254"/>
      <c r="BX164" s="254" t="s">
        <v>54</v>
      </c>
      <c r="BY164" s="254"/>
      <c r="BZ164" s="254"/>
    </row>
    <row r="165" spans="2:78" ht="16.5" thickTop="1" thickBot="1" x14ac:dyDescent="0.3">
      <c r="B165" s="217" t="s">
        <v>19</v>
      </c>
      <c r="C165" s="187" t="s">
        <v>49</v>
      </c>
      <c r="D165" s="188" t="s">
        <v>32</v>
      </c>
      <c r="E165" s="189" t="s">
        <v>15</v>
      </c>
      <c r="F165" s="190" t="s">
        <v>17</v>
      </c>
      <c r="G165" s="191" t="s">
        <v>33</v>
      </c>
      <c r="H165" s="192" t="s">
        <v>39</v>
      </c>
      <c r="I165" s="193" t="s">
        <v>40</v>
      </c>
      <c r="J165" s="194" t="s">
        <v>41</v>
      </c>
      <c r="K165" s="256" t="s">
        <v>10</v>
      </c>
      <c r="L165" s="257" t="s">
        <v>58</v>
      </c>
      <c r="M165" s="221" t="s">
        <v>59</v>
      </c>
      <c r="O165" s="217" t="s">
        <v>19</v>
      </c>
      <c r="P165" s="187" t="s">
        <v>49</v>
      </c>
      <c r="Q165" s="188" t="s">
        <v>32</v>
      </c>
      <c r="R165" s="189" t="s">
        <v>15</v>
      </c>
      <c r="S165" s="190" t="s">
        <v>17</v>
      </c>
      <c r="T165" s="191" t="s">
        <v>33</v>
      </c>
      <c r="U165" s="192" t="s">
        <v>39</v>
      </c>
      <c r="V165" s="193" t="s">
        <v>40</v>
      </c>
      <c r="W165" s="194" t="s">
        <v>41</v>
      </c>
      <c r="X165" s="256" t="s">
        <v>10</v>
      </c>
      <c r="Y165" s="257" t="s">
        <v>58</v>
      </c>
      <c r="Z165" s="221" t="s">
        <v>59</v>
      </c>
      <c r="AB165" s="217" t="s">
        <v>19</v>
      </c>
      <c r="AC165" s="187" t="s">
        <v>49</v>
      </c>
      <c r="AD165" s="188" t="s">
        <v>32</v>
      </c>
      <c r="AE165" s="189" t="s">
        <v>15</v>
      </c>
      <c r="AF165" s="190" t="s">
        <v>17</v>
      </c>
      <c r="AG165" s="191" t="s">
        <v>33</v>
      </c>
      <c r="AH165" s="192" t="s">
        <v>39</v>
      </c>
      <c r="AI165" s="193" t="s">
        <v>40</v>
      </c>
      <c r="AJ165" s="194" t="s">
        <v>41</v>
      </c>
      <c r="AK165" s="256" t="s">
        <v>10</v>
      </c>
      <c r="AL165" s="257" t="s">
        <v>58</v>
      </c>
      <c r="AM165" s="221" t="s">
        <v>59</v>
      </c>
      <c r="AO165" s="217" t="s">
        <v>19</v>
      </c>
      <c r="AP165" s="187" t="s">
        <v>49</v>
      </c>
      <c r="AQ165" s="188" t="s">
        <v>32</v>
      </c>
      <c r="AR165" s="189" t="s">
        <v>15</v>
      </c>
      <c r="AS165" s="190" t="s">
        <v>17</v>
      </c>
      <c r="AT165" s="191" t="s">
        <v>33</v>
      </c>
      <c r="AU165" s="192" t="s">
        <v>39</v>
      </c>
      <c r="AV165" s="193" t="s">
        <v>40</v>
      </c>
      <c r="AW165" s="194" t="s">
        <v>41</v>
      </c>
      <c r="AX165" s="256" t="s">
        <v>10</v>
      </c>
      <c r="AY165" s="257" t="s">
        <v>58</v>
      </c>
      <c r="AZ165" s="221" t="s">
        <v>59</v>
      </c>
      <c r="BB165" s="217" t="s">
        <v>19</v>
      </c>
      <c r="BC165" s="187" t="s">
        <v>49</v>
      </c>
      <c r="BD165" s="188" t="s">
        <v>32</v>
      </c>
      <c r="BE165" s="189" t="s">
        <v>15</v>
      </c>
      <c r="BF165" s="190" t="s">
        <v>17</v>
      </c>
      <c r="BG165" s="191" t="s">
        <v>33</v>
      </c>
      <c r="BH165" s="192" t="s">
        <v>39</v>
      </c>
      <c r="BI165" s="193" t="s">
        <v>40</v>
      </c>
      <c r="BJ165" s="194" t="s">
        <v>41</v>
      </c>
      <c r="BK165" s="256" t="s">
        <v>10</v>
      </c>
      <c r="BL165" s="257" t="s">
        <v>58</v>
      </c>
      <c r="BM165" s="221" t="s">
        <v>59</v>
      </c>
      <c r="BO165" s="217" t="s">
        <v>19</v>
      </c>
      <c r="BP165" s="187" t="s">
        <v>49</v>
      </c>
      <c r="BQ165" s="188" t="s">
        <v>32</v>
      </c>
      <c r="BR165" s="189" t="s">
        <v>15</v>
      </c>
      <c r="BS165" s="190" t="s">
        <v>17</v>
      </c>
      <c r="BT165" s="191" t="s">
        <v>33</v>
      </c>
      <c r="BU165" s="192" t="s">
        <v>39</v>
      </c>
      <c r="BV165" s="193" t="s">
        <v>40</v>
      </c>
      <c r="BW165" s="194" t="s">
        <v>41</v>
      </c>
      <c r="BX165" s="256" t="s">
        <v>10</v>
      </c>
      <c r="BY165" s="257" t="s">
        <v>58</v>
      </c>
      <c r="BZ165" s="221" t="s">
        <v>59</v>
      </c>
    </row>
    <row r="166" spans="2:78" ht="15.75" thickTop="1" x14ac:dyDescent="0.25">
      <c r="B166" s="196">
        <v>1</v>
      </c>
      <c r="C166" s="187"/>
      <c r="D166" s="188"/>
      <c r="E166" s="189"/>
      <c r="F166" s="190"/>
      <c r="G166" s="191"/>
      <c r="H166" s="192"/>
      <c r="I166" s="193"/>
      <c r="J166" s="194"/>
      <c r="K166" s="195"/>
      <c r="L166" s="258"/>
      <c r="M166" s="259"/>
      <c r="O166" s="196">
        <v>1</v>
      </c>
      <c r="P166" s="187"/>
      <c r="Q166" s="188"/>
      <c r="R166" s="189"/>
      <c r="S166" s="190"/>
      <c r="T166" s="191"/>
      <c r="U166" s="192"/>
      <c r="V166" s="193"/>
      <c r="W166" s="194"/>
      <c r="X166" s="195"/>
      <c r="Y166" s="258"/>
      <c r="Z166" s="259"/>
      <c r="AB166" s="196">
        <v>1</v>
      </c>
      <c r="AC166" s="187"/>
      <c r="AD166" s="188"/>
      <c r="AE166" s="189"/>
      <c r="AF166" s="190"/>
      <c r="AG166" s="191"/>
      <c r="AH166" s="192"/>
      <c r="AI166" s="193"/>
      <c r="AJ166" s="194"/>
      <c r="AK166" s="195"/>
      <c r="AL166" s="258"/>
      <c r="AM166" s="259"/>
      <c r="AO166" s="196">
        <v>1</v>
      </c>
      <c r="AP166" s="187"/>
      <c r="AQ166" s="188"/>
      <c r="AR166" s="189"/>
      <c r="AS166" s="190"/>
      <c r="AT166" s="191"/>
      <c r="AU166" s="192"/>
      <c r="AV166" s="193"/>
      <c r="AW166" s="194"/>
      <c r="AX166" s="195"/>
      <c r="AY166" s="258"/>
      <c r="AZ166" s="259"/>
      <c r="BB166" s="196">
        <v>1</v>
      </c>
      <c r="BC166" s="187"/>
      <c r="BD166" s="188"/>
      <c r="BE166" s="189"/>
      <c r="BF166" s="190"/>
      <c r="BG166" s="191"/>
      <c r="BH166" s="192"/>
      <c r="BI166" s="193"/>
      <c r="BJ166" s="194"/>
      <c r="BK166" s="195"/>
      <c r="BL166" s="258"/>
      <c r="BM166" s="259"/>
      <c r="BO166" s="196">
        <v>1</v>
      </c>
      <c r="BP166" s="187"/>
      <c r="BQ166" s="188"/>
      <c r="BR166" s="189"/>
      <c r="BS166" s="190"/>
      <c r="BT166" s="191"/>
      <c r="BU166" s="192"/>
      <c r="BV166" s="193"/>
      <c r="BW166" s="194"/>
      <c r="BX166" s="195"/>
      <c r="BY166" s="258"/>
      <c r="BZ166" s="259"/>
    </row>
    <row r="167" spans="2:78" x14ac:dyDescent="0.25">
      <c r="B167" s="185">
        <v>2</v>
      </c>
      <c r="C167" s="187"/>
      <c r="D167" s="188"/>
      <c r="E167" s="189"/>
      <c r="F167" s="190"/>
      <c r="G167" s="191"/>
      <c r="H167" s="192"/>
      <c r="I167" s="193"/>
      <c r="J167" s="194"/>
      <c r="K167" s="195"/>
      <c r="L167" s="258"/>
      <c r="M167" s="259"/>
      <c r="O167" s="222">
        <v>2</v>
      </c>
      <c r="P167" s="187"/>
      <c r="Q167" s="188"/>
      <c r="R167" s="189"/>
      <c r="S167" s="190"/>
      <c r="T167" s="191"/>
      <c r="U167" s="192"/>
      <c r="V167" s="193"/>
      <c r="W167" s="194"/>
      <c r="X167" s="195"/>
      <c r="Y167" s="258"/>
      <c r="Z167" s="259"/>
      <c r="AB167" s="222">
        <v>2</v>
      </c>
      <c r="AC167" s="187"/>
      <c r="AD167" s="188"/>
      <c r="AE167" s="189"/>
      <c r="AF167" s="190"/>
      <c r="AG167" s="191"/>
      <c r="AH167" s="192"/>
      <c r="AI167" s="193"/>
      <c r="AJ167" s="194"/>
      <c r="AK167" s="195"/>
      <c r="AL167" s="258"/>
      <c r="AM167" s="259"/>
      <c r="AO167" s="222">
        <v>2</v>
      </c>
      <c r="AP167" s="187"/>
      <c r="AQ167" s="188"/>
      <c r="AR167" s="189"/>
      <c r="AS167" s="190"/>
      <c r="AT167" s="191"/>
      <c r="AU167" s="192"/>
      <c r="AV167" s="193"/>
      <c r="AW167" s="194"/>
      <c r="AX167" s="195"/>
      <c r="AY167" s="258"/>
      <c r="AZ167" s="259"/>
      <c r="BB167" s="222">
        <v>2</v>
      </c>
      <c r="BC167" s="187"/>
      <c r="BD167" s="188"/>
      <c r="BE167" s="189"/>
      <c r="BF167" s="190"/>
      <c r="BG167" s="191"/>
      <c r="BH167" s="192"/>
      <c r="BI167" s="193"/>
      <c r="BJ167" s="194"/>
      <c r="BK167" s="195"/>
      <c r="BL167" s="258"/>
      <c r="BM167" s="259"/>
      <c r="BO167" s="222">
        <v>2</v>
      </c>
      <c r="BP167" s="187"/>
      <c r="BQ167" s="188"/>
      <c r="BR167" s="189"/>
      <c r="BS167" s="190"/>
      <c r="BT167" s="191"/>
      <c r="BU167" s="192"/>
      <c r="BV167" s="193"/>
      <c r="BW167" s="194"/>
      <c r="BX167" s="195"/>
      <c r="BY167" s="258"/>
      <c r="BZ167" s="259"/>
    </row>
    <row r="168" spans="2:78" x14ac:dyDescent="0.25">
      <c r="B168" s="185">
        <v>3</v>
      </c>
      <c r="C168" s="187"/>
      <c r="D168" s="188"/>
      <c r="E168" s="189"/>
      <c r="F168" s="190"/>
      <c r="G168" s="191"/>
      <c r="H168" s="192"/>
      <c r="I168" s="193"/>
      <c r="J168" s="194"/>
      <c r="K168" s="195"/>
      <c r="L168" s="258"/>
      <c r="M168" s="259"/>
      <c r="O168" s="222">
        <v>3</v>
      </c>
      <c r="P168" s="187"/>
      <c r="Q168" s="188"/>
      <c r="R168" s="189"/>
      <c r="S168" s="190"/>
      <c r="T168" s="191"/>
      <c r="U168" s="192"/>
      <c r="V168" s="193"/>
      <c r="W168" s="194"/>
      <c r="X168" s="195"/>
      <c r="Y168" s="258"/>
      <c r="Z168" s="259"/>
      <c r="AB168" s="222">
        <v>3</v>
      </c>
      <c r="AC168" s="187"/>
      <c r="AD168" s="188"/>
      <c r="AE168" s="189"/>
      <c r="AF168" s="190"/>
      <c r="AG168" s="191"/>
      <c r="AH168" s="192"/>
      <c r="AI168" s="193"/>
      <c r="AJ168" s="194"/>
      <c r="AK168" s="195"/>
      <c r="AL168" s="258"/>
      <c r="AM168" s="259"/>
      <c r="AO168" s="222">
        <v>3</v>
      </c>
      <c r="AP168" s="187"/>
      <c r="AQ168" s="188"/>
      <c r="AR168" s="189"/>
      <c r="AS168" s="190"/>
      <c r="AT168" s="191"/>
      <c r="AU168" s="192"/>
      <c r="AV168" s="193"/>
      <c r="AW168" s="194"/>
      <c r="AX168" s="195"/>
      <c r="AY168" s="258"/>
      <c r="AZ168" s="259"/>
      <c r="BB168" s="222">
        <v>3</v>
      </c>
      <c r="BC168" s="187"/>
      <c r="BD168" s="188"/>
      <c r="BE168" s="189"/>
      <c r="BF168" s="190"/>
      <c r="BG168" s="191"/>
      <c r="BH168" s="192"/>
      <c r="BI168" s="193"/>
      <c r="BJ168" s="194"/>
      <c r="BK168" s="195"/>
      <c r="BL168" s="258"/>
      <c r="BM168" s="259"/>
      <c r="BO168" s="222">
        <v>3</v>
      </c>
      <c r="BP168" s="187"/>
      <c r="BQ168" s="188"/>
      <c r="BR168" s="189"/>
      <c r="BS168" s="190"/>
      <c r="BT168" s="191"/>
      <c r="BU168" s="192"/>
      <c r="BV168" s="193"/>
      <c r="BW168" s="194"/>
      <c r="BX168" s="195"/>
      <c r="BY168" s="258"/>
      <c r="BZ168" s="259"/>
    </row>
    <row r="169" spans="2:78" x14ac:dyDescent="0.25">
      <c r="B169" s="185">
        <v>4</v>
      </c>
      <c r="C169" s="187"/>
      <c r="D169" s="188"/>
      <c r="E169" s="189"/>
      <c r="F169" s="190"/>
      <c r="G169" s="191"/>
      <c r="H169" s="192"/>
      <c r="I169" s="193"/>
      <c r="J169" s="194"/>
      <c r="K169" s="195"/>
      <c r="L169" s="258"/>
      <c r="M169" s="259"/>
      <c r="O169" s="222">
        <v>4</v>
      </c>
      <c r="P169" s="187"/>
      <c r="Q169" s="188"/>
      <c r="R169" s="189"/>
      <c r="S169" s="190"/>
      <c r="T169" s="191"/>
      <c r="U169" s="192"/>
      <c r="V169" s="193"/>
      <c r="W169" s="194"/>
      <c r="X169" s="195"/>
      <c r="Y169" s="258"/>
      <c r="Z169" s="259"/>
      <c r="AB169" s="222">
        <v>4</v>
      </c>
      <c r="AC169" s="187"/>
      <c r="AD169" s="188"/>
      <c r="AE169" s="189"/>
      <c r="AF169" s="190"/>
      <c r="AG169" s="191"/>
      <c r="AH169" s="192"/>
      <c r="AI169" s="193"/>
      <c r="AJ169" s="194"/>
      <c r="AK169" s="195"/>
      <c r="AL169" s="258"/>
      <c r="AM169" s="259"/>
      <c r="AO169" s="222">
        <v>4</v>
      </c>
      <c r="AP169" s="187"/>
      <c r="AQ169" s="188"/>
      <c r="AR169" s="189"/>
      <c r="AS169" s="190"/>
      <c r="AT169" s="191"/>
      <c r="AU169" s="192"/>
      <c r="AV169" s="193"/>
      <c r="AW169" s="194"/>
      <c r="AX169" s="195"/>
      <c r="AY169" s="258"/>
      <c r="AZ169" s="259"/>
      <c r="BB169" s="222">
        <v>4</v>
      </c>
      <c r="BC169" s="187"/>
      <c r="BD169" s="188"/>
      <c r="BE169" s="189"/>
      <c r="BF169" s="190"/>
      <c r="BG169" s="191"/>
      <c r="BH169" s="192"/>
      <c r="BI169" s="193"/>
      <c r="BJ169" s="194"/>
      <c r="BK169" s="195"/>
      <c r="BL169" s="258"/>
      <c r="BM169" s="259"/>
      <c r="BO169" s="222">
        <v>4</v>
      </c>
      <c r="BP169" s="187"/>
      <c r="BQ169" s="188"/>
      <c r="BR169" s="189"/>
      <c r="BS169" s="190"/>
      <c r="BT169" s="191"/>
      <c r="BU169" s="192"/>
      <c r="BV169" s="193"/>
      <c r="BW169" s="194"/>
      <c r="BX169" s="195"/>
      <c r="BY169" s="258"/>
      <c r="BZ169" s="259"/>
    </row>
    <row r="170" spans="2:78" x14ac:dyDescent="0.25">
      <c r="B170" s="185">
        <v>5</v>
      </c>
      <c r="C170" s="187"/>
      <c r="D170" s="188"/>
      <c r="E170" s="189"/>
      <c r="F170" s="190"/>
      <c r="G170" s="191"/>
      <c r="H170" s="192"/>
      <c r="I170" s="193"/>
      <c r="J170" s="194"/>
      <c r="K170" s="195"/>
      <c r="L170" s="258"/>
      <c r="M170" s="259"/>
      <c r="O170" s="222">
        <v>5</v>
      </c>
      <c r="P170" s="187"/>
      <c r="Q170" s="188"/>
      <c r="R170" s="189"/>
      <c r="S170" s="190"/>
      <c r="T170" s="191"/>
      <c r="U170" s="192"/>
      <c r="V170" s="193"/>
      <c r="W170" s="194"/>
      <c r="X170" s="195"/>
      <c r="Y170" s="258"/>
      <c r="Z170" s="259"/>
      <c r="AB170" s="222">
        <v>5</v>
      </c>
      <c r="AC170" s="187"/>
      <c r="AD170" s="188"/>
      <c r="AE170" s="189"/>
      <c r="AF170" s="190"/>
      <c r="AG170" s="191"/>
      <c r="AH170" s="192"/>
      <c r="AI170" s="193"/>
      <c r="AJ170" s="194"/>
      <c r="AK170" s="195"/>
      <c r="AL170" s="258"/>
      <c r="AM170" s="259"/>
      <c r="AO170" s="222">
        <v>5</v>
      </c>
      <c r="AP170" s="187"/>
      <c r="AQ170" s="188"/>
      <c r="AR170" s="189"/>
      <c r="AS170" s="190"/>
      <c r="AT170" s="191"/>
      <c r="AU170" s="192"/>
      <c r="AV170" s="193"/>
      <c r="AW170" s="194"/>
      <c r="AX170" s="195"/>
      <c r="AY170" s="258"/>
      <c r="AZ170" s="259"/>
      <c r="BB170" s="222">
        <v>5</v>
      </c>
      <c r="BC170" s="187"/>
      <c r="BD170" s="188"/>
      <c r="BE170" s="189"/>
      <c r="BF170" s="190"/>
      <c r="BG170" s="191"/>
      <c r="BH170" s="192"/>
      <c r="BI170" s="193"/>
      <c r="BJ170" s="194"/>
      <c r="BK170" s="195"/>
      <c r="BL170" s="258"/>
      <c r="BM170" s="259"/>
      <c r="BO170" s="222">
        <v>5</v>
      </c>
      <c r="BP170" s="187"/>
      <c r="BQ170" s="188"/>
      <c r="BR170" s="189"/>
      <c r="BS170" s="190"/>
      <c r="BT170" s="191"/>
      <c r="BU170" s="192"/>
      <c r="BV170" s="193"/>
      <c r="BW170" s="194"/>
      <c r="BX170" s="195"/>
      <c r="BY170" s="258"/>
      <c r="BZ170" s="259"/>
    </row>
    <row r="171" spans="2:78" x14ac:dyDescent="0.25">
      <c r="B171" s="185">
        <v>6</v>
      </c>
      <c r="C171" s="187"/>
      <c r="D171" s="188"/>
      <c r="E171" s="189"/>
      <c r="F171" s="190"/>
      <c r="G171" s="191"/>
      <c r="H171" s="192"/>
      <c r="I171" s="193"/>
      <c r="J171" s="194"/>
      <c r="K171" s="195"/>
      <c r="L171" s="258"/>
      <c r="M171" s="259"/>
      <c r="O171" s="222">
        <v>6</v>
      </c>
      <c r="P171" s="187"/>
      <c r="Q171" s="188"/>
      <c r="R171" s="189"/>
      <c r="S171" s="190"/>
      <c r="T171" s="191"/>
      <c r="U171" s="192"/>
      <c r="V171" s="193"/>
      <c r="W171" s="194"/>
      <c r="X171" s="195"/>
      <c r="Y171" s="258"/>
      <c r="Z171" s="259"/>
      <c r="AB171" s="222">
        <v>6</v>
      </c>
      <c r="AC171" s="187"/>
      <c r="AD171" s="188"/>
      <c r="AE171" s="189"/>
      <c r="AF171" s="190"/>
      <c r="AG171" s="191"/>
      <c r="AH171" s="192"/>
      <c r="AI171" s="193"/>
      <c r="AJ171" s="194"/>
      <c r="AK171" s="195"/>
      <c r="AL171" s="258"/>
      <c r="AM171" s="259"/>
      <c r="AO171" s="222">
        <v>6</v>
      </c>
      <c r="AP171" s="187"/>
      <c r="AQ171" s="188"/>
      <c r="AR171" s="189"/>
      <c r="AS171" s="190"/>
      <c r="AT171" s="191"/>
      <c r="AU171" s="192"/>
      <c r="AV171" s="193"/>
      <c r="AW171" s="194"/>
      <c r="AX171" s="195"/>
      <c r="AY171" s="258"/>
      <c r="AZ171" s="259"/>
      <c r="BB171" s="222">
        <v>6</v>
      </c>
      <c r="BC171" s="187"/>
      <c r="BD171" s="188"/>
      <c r="BE171" s="189"/>
      <c r="BF171" s="190"/>
      <c r="BG171" s="191"/>
      <c r="BH171" s="192"/>
      <c r="BI171" s="193"/>
      <c r="BJ171" s="194"/>
      <c r="BK171" s="195"/>
      <c r="BL171" s="258"/>
      <c r="BM171" s="259"/>
      <c r="BO171" s="222">
        <v>6</v>
      </c>
      <c r="BP171" s="187"/>
      <c r="BQ171" s="188"/>
      <c r="BR171" s="189"/>
      <c r="BS171" s="190"/>
      <c r="BT171" s="191"/>
      <c r="BU171" s="192"/>
      <c r="BV171" s="193"/>
      <c r="BW171" s="194"/>
      <c r="BX171" s="195"/>
      <c r="BY171" s="258"/>
      <c r="BZ171" s="259"/>
    </row>
    <row r="172" spans="2:78" x14ac:dyDescent="0.25">
      <c r="B172" s="185">
        <v>7</v>
      </c>
      <c r="C172" s="187"/>
      <c r="D172" s="188"/>
      <c r="E172" s="189"/>
      <c r="F172" s="190"/>
      <c r="G172" s="191"/>
      <c r="H172" s="192"/>
      <c r="I172" s="193"/>
      <c r="J172" s="194"/>
      <c r="K172" s="195"/>
      <c r="L172" s="258"/>
      <c r="M172" s="259"/>
      <c r="O172" s="222">
        <v>7</v>
      </c>
      <c r="P172" s="187"/>
      <c r="Q172" s="188"/>
      <c r="R172" s="189"/>
      <c r="S172" s="190"/>
      <c r="T172" s="191"/>
      <c r="U172" s="192"/>
      <c r="V172" s="193"/>
      <c r="W172" s="194"/>
      <c r="X172" s="195"/>
      <c r="Y172" s="258"/>
      <c r="Z172" s="259"/>
      <c r="AB172" s="222">
        <v>7</v>
      </c>
      <c r="AC172" s="187"/>
      <c r="AD172" s="188"/>
      <c r="AE172" s="189"/>
      <c r="AF172" s="190"/>
      <c r="AG172" s="191"/>
      <c r="AH172" s="192"/>
      <c r="AI172" s="193"/>
      <c r="AJ172" s="194"/>
      <c r="AK172" s="195"/>
      <c r="AL172" s="258"/>
      <c r="AM172" s="259"/>
      <c r="AO172" s="222">
        <v>7</v>
      </c>
      <c r="AP172" s="187"/>
      <c r="AQ172" s="188"/>
      <c r="AR172" s="189"/>
      <c r="AS172" s="190"/>
      <c r="AT172" s="191"/>
      <c r="AU172" s="192"/>
      <c r="AV172" s="193"/>
      <c r="AW172" s="194"/>
      <c r="AX172" s="195"/>
      <c r="AY172" s="258"/>
      <c r="AZ172" s="259"/>
      <c r="BB172" s="222">
        <v>7</v>
      </c>
      <c r="BC172" s="187"/>
      <c r="BD172" s="188"/>
      <c r="BE172" s="189"/>
      <c r="BF172" s="190"/>
      <c r="BG172" s="191"/>
      <c r="BH172" s="192"/>
      <c r="BI172" s="193"/>
      <c r="BJ172" s="194"/>
      <c r="BK172" s="195"/>
      <c r="BL172" s="258"/>
      <c r="BM172" s="259"/>
      <c r="BO172" s="222">
        <v>7</v>
      </c>
      <c r="BP172" s="187"/>
      <c r="BQ172" s="188"/>
      <c r="BR172" s="189"/>
      <c r="BS172" s="190"/>
      <c r="BT172" s="191"/>
      <c r="BU172" s="192"/>
      <c r="BV172" s="193"/>
      <c r="BW172" s="194"/>
      <c r="BX172" s="195"/>
      <c r="BY172" s="258"/>
      <c r="BZ172" s="259"/>
    </row>
    <row r="173" spans="2:78" x14ac:dyDescent="0.25">
      <c r="B173" s="185">
        <v>8</v>
      </c>
      <c r="C173" s="187"/>
      <c r="D173" s="188"/>
      <c r="E173" s="189"/>
      <c r="F173" s="190"/>
      <c r="G173" s="191"/>
      <c r="H173" s="192"/>
      <c r="I173" s="193"/>
      <c r="J173" s="194"/>
      <c r="K173" s="195"/>
      <c r="L173" s="258"/>
      <c r="M173" s="259"/>
      <c r="O173" s="222">
        <v>8</v>
      </c>
      <c r="P173" s="187"/>
      <c r="Q173" s="188"/>
      <c r="R173" s="189"/>
      <c r="S173" s="190"/>
      <c r="T173" s="191"/>
      <c r="U173" s="192"/>
      <c r="V173" s="193"/>
      <c r="W173" s="194"/>
      <c r="X173" s="195"/>
      <c r="Y173" s="258"/>
      <c r="Z173" s="259"/>
      <c r="AB173" s="222">
        <v>8</v>
      </c>
      <c r="AC173" s="187"/>
      <c r="AD173" s="188"/>
      <c r="AE173" s="189"/>
      <c r="AF173" s="190"/>
      <c r="AG173" s="191"/>
      <c r="AH173" s="192"/>
      <c r="AI173" s="193"/>
      <c r="AJ173" s="194"/>
      <c r="AK173" s="195"/>
      <c r="AL173" s="258"/>
      <c r="AM173" s="259"/>
      <c r="AO173" s="222">
        <v>8</v>
      </c>
      <c r="AP173" s="187"/>
      <c r="AQ173" s="188"/>
      <c r="AR173" s="189"/>
      <c r="AS173" s="190"/>
      <c r="AT173" s="191"/>
      <c r="AU173" s="192"/>
      <c r="AV173" s="193"/>
      <c r="AW173" s="194"/>
      <c r="AX173" s="195"/>
      <c r="AY173" s="258"/>
      <c r="AZ173" s="259"/>
      <c r="BB173" s="222">
        <v>8</v>
      </c>
      <c r="BC173" s="187"/>
      <c r="BD173" s="188"/>
      <c r="BE173" s="189"/>
      <c r="BF173" s="190"/>
      <c r="BG173" s="191"/>
      <c r="BH173" s="192"/>
      <c r="BI173" s="193"/>
      <c r="BJ173" s="194"/>
      <c r="BK173" s="195"/>
      <c r="BL173" s="258"/>
      <c r="BM173" s="259"/>
      <c r="BO173" s="222">
        <v>8</v>
      </c>
      <c r="BP173" s="187"/>
      <c r="BQ173" s="188"/>
      <c r="BR173" s="189"/>
      <c r="BS173" s="190"/>
      <c r="BT173" s="191"/>
      <c r="BU173" s="192"/>
      <c r="BV173" s="193"/>
      <c r="BW173" s="194"/>
      <c r="BX173" s="195"/>
      <c r="BY173" s="258"/>
      <c r="BZ173" s="259"/>
    </row>
    <row r="174" spans="2:78" x14ac:dyDescent="0.25">
      <c r="B174" s="185">
        <v>9</v>
      </c>
      <c r="C174" s="187"/>
      <c r="D174" s="188"/>
      <c r="E174" s="189"/>
      <c r="F174" s="190"/>
      <c r="G174" s="191"/>
      <c r="H174" s="192"/>
      <c r="I174" s="193"/>
      <c r="J174" s="194"/>
      <c r="K174" s="195"/>
      <c r="L174" s="258"/>
      <c r="M174" s="259"/>
      <c r="O174" s="222">
        <v>9</v>
      </c>
      <c r="P174" s="187"/>
      <c r="Q174" s="188"/>
      <c r="R174" s="189"/>
      <c r="S174" s="190"/>
      <c r="T174" s="191"/>
      <c r="U174" s="192"/>
      <c r="V174" s="193"/>
      <c r="W174" s="194"/>
      <c r="X174" s="195"/>
      <c r="Y174" s="258"/>
      <c r="Z174" s="259"/>
      <c r="AB174" s="222">
        <v>9</v>
      </c>
      <c r="AC174" s="187"/>
      <c r="AD174" s="188"/>
      <c r="AE174" s="189"/>
      <c r="AF174" s="190"/>
      <c r="AG174" s="191"/>
      <c r="AH174" s="192"/>
      <c r="AI174" s="193"/>
      <c r="AJ174" s="194"/>
      <c r="AK174" s="195"/>
      <c r="AL174" s="258"/>
      <c r="AM174" s="259"/>
      <c r="AO174" s="222">
        <v>9</v>
      </c>
      <c r="AP174" s="187"/>
      <c r="AQ174" s="188"/>
      <c r="AR174" s="189"/>
      <c r="AS174" s="190"/>
      <c r="AT174" s="191"/>
      <c r="AU174" s="192"/>
      <c r="AV174" s="193"/>
      <c r="AW174" s="194"/>
      <c r="AX174" s="195"/>
      <c r="AY174" s="258"/>
      <c r="AZ174" s="259"/>
      <c r="BB174" s="222">
        <v>9</v>
      </c>
      <c r="BC174" s="187"/>
      <c r="BD174" s="188"/>
      <c r="BE174" s="189"/>
      <c r="BF174" s="190"/>
      <c r="BG174" s="191"/>
      <c r="BH174" s="192"/>
      <c r="BI174" s="193"/>
      <c r="BJ174" s="194"/>
      <c r="BK174" s="195"/>
      <c r="BL174" s="258"/>
      <c r="BM174" s="259"/>
      <c r="BO174" s="222">
        <v>9</v>
      </c>
      <c r="BP174" s="187"/>
      <c r="BQ174" s="188"/>
      <c r="BR174" s="189"/>
      <c r="BS174" s="190"/>
      <c r="BT174" s="191"/>
      <c r="BU174" s="192"/>
      <c r="BV174" s="193"/>
      <c r="BW174" s="194"/>
      <c r="BX174" s="195"/>
      <c r="BY174" s="258"/>
      <c r="BZ174" s="259"/>
    </row>
    <row r="175" spans="2:78" x14ac:dyDescent="0.25">
      <c r="B175" s="185">
        <v>10</v>
      </c>
      <c r="C175" s="187"/>
      <c r="D175" s="188"/>
      <c r="E175" s="189"/>
      <c r="F175" s="190"/>
      <c r="G175" s="191"/>
      <c r="H175" s="192"/>
      <c r="I175" s="193"/>
      <c r="J175" s="194"/>
      <c r="K175" s="195"/>
      <c r="L175" s="258"/>
      <c r="M175" s="259"/>
      <c r="O175" s="222">
        <v>10</v>
      </c>
      <c r="P175" s="187"/>
      <c r="Q175" s="188"/>
      <c r="R175" s="189"/>
      <c r="S175" s="190"/>
      <c r="T175" s="191"/>
      <c r="U175" s="192"/>
      <c r="V175" s="193"/>
      <c r="W175" s="194"/>
      <c r="X175" s="195"/>
      <c r="Y175" s="258"/>
      <c r="Z175" s="259"/>
      <c r="AB175" s="222">
        <v>10</v>
      </c>
      <c r="AC175" s="187"/>
      <c r="AD175" s="188"/>
      <c r="AE175" s="189"/>
      <c r="AF175" s="190"/>
      <c r="AG175" s="191"/>
      <c r="AH175" s="192"/>
      <c r="AI175" s="193"/>
      <c r="AJ175" s="194"/>
      <c r="AK175" s="195"/>
      <c r="AL175" s="258"/>
      <c r="AM175" s="259"/>
      <c r="AO175" s="222">
        <v>10</v>
      </c>
      <c r="AP175" s="187"/>
      <c r="AQ175" s="188"/>
      <c r="AR175" s="189"/>
      <c r="AS175" s="190"/>
      <c r="AT175" s="191"/>
      <c r="AU175" s="192"/>
      <c r="AV175" s="193"/>
      <c r="AW175" s="194"/>
      <c r="AX175" s="195"/>
      <c r="AY175" s="258"/>
      <c r="AZ175" s="259"/>
      <c r="BB175" s="222">
        <v>10</v>
      </c>
      <c r="BC175" s="187"/>
      <c r="BD175" s="188"/>
      <c r="BE175" s="189"/>
      <c r="BF175" s="190"/>
      <c r="BG175" s="191"/>
      <c r="BH175" s="192"/>
      <c r="BI175" s="193"/>
      <c r="BJ175" s="194"/>
      <c r="BK175" s="195"/>
      <c r="BL175" s="258"/>
      <c r="BM175" s="259"/>
      <c r="BO175" s="222">
        <v>10</v>
      </c>
      <c r="BP175" s="187"/>
      <c r="BQ175" s="188"/>
      <c r="BR175" s="189"/>
      <c r="BS175" s="190"/>
      <c r="BT175" s="191"/>
      <c r="BU175" s="192"/>
      <c r="BV175" s="193"/>
      <c r="BW175" s="194"/>
      <c r="BX175" s="195"/>
      <c r="BY175" s="258"/>
      <c r="BZ175" s="259"/>
    </row>
    <row r="176" spans="2:78" x14ac:dyDescent="0.25">
      <c r="B176" s="185">
        <v>11</v>
      </c>
      <c r="C176" s="187"/>
      <c r="D176" s="188"/>
      <c r="E176" s="189"/>
      <c r="F176" s="190"/>
      <c r="G176" s="191"/>
      <c r="H176" s="192"/>
      <c r="I176" s="193"/>
      <c r="J176" s="194"/>
      <c r="K176" s="195"/>
      <c r="L176" s="258"/>
      <c r="M176" s="259"/>
      <c r="O176" s="222">
        <v>11</v>
      </c>
      <c r="P176" s="187"/>
      <c r="Q176" s="188"/>
      <c r="R176" s="189"/>
      <c r="S176" s="190"/>
      <c r="T176" s="191"/>
      <c r="U176" s="192"/>
      <c r="V176" s="193"/>
      <c r="W176" s="194"/>
      <c r="X176" s="195"/>
      <c r="Y176" s="258"/>
      <c r="Z176" s="259"/>
      <c r="AB176" s="222">
        <v>11</v>
      </c>
      <c r="AC176" s="187"/>
      <c r="AD176" s="188"/>
      <c r="AE176" s="189"/>
      <c r="AF176" s="190"/>
      <c r="AG176" s="191"/>
      <c r="AH176" s="192"/>
      <c r="AI176" s="193"/>
      <c r="AJ176" s="194"/>
      <c r="AK176" s="195"/>
      <c r="AL176" s="258"/>
      <c r="AM176" s="259"/>
      <c r="AO176" s="222">
        <v>11</v>
      </c>
      <c r="AP176" s="187"/>
      <c r="AQ176" s="188"/>
      <c r="AR176" s="189"/>
      <c r="AS176" s="190"/>
      <c r="AT176" s="191"/>
      <c r="AU176" s="192"/>
      <c r="AV176" s="193"/>
      <c r="AW176" s="194"/>
      <c r="AX176" s="195"/>
      <c r="AY176" s="258"/>
      <c r="AZ176" s="259"/>
      <c r="BB176" s="222">
        <v>11</v>
      </c>
      <c r="BC176" s="187"/>
      <c r="BD176" s="188"/>
      <c r="BE176" s="189"/>
      <c r="BF176" s="190"/>
      <c r="BG176" s="191"/>
      <c r="BH176" s="192"/>
      <c r="BI176" s="193"/>
      <c r="BJ176" s="194"/>
      <c r="BK176" s="195"/>
      <c r="BL176" s="258"/>
      <c r="BM176" s="259"/>
      <c r="BO176" s="222">
        <v>11</v>
      </c>
      <c r="BP176" s="187"/>
      <c r="BQ176" s="188"/>
      <c r="BR176" s="189"/>
      <c r="BS176" s="190"/>
      <c r="BT176" s="191"/>
      <c r="BU176" s="192"/>
      <c r="BV176" s="193"/>
      <c r="BW176" s="194"/>
      <c r="BX176" s="195"/>
      <c r="BY176" s="258"/>
      <c r="BZ176" s="259"/>
    </row>
    <row r="177" spans="2:78" x14ac:dyDescent="0.25">
      <c r="B177" s="197">
        <v>12</v>
      </c>
      <c r="C177" s="187"/>
      <c r="D177" s="188"/>
      <c r="E177" s="189"/>
      <c r="F177" s="190"/>
      <c r="G177" s="191"/>
      <c r="H177" s="192"/>
      <c r="I177" s="193"/>
      <c r="J177" s="194"/>
      <c r="K177" s="195"/>
      <c r="L177" s="258"/>
      <c r="M177" s="259"/>
      <c r="O177" s="197">
        <v>12</v>
      </c>
      <c r="P177" s="187"/>
      <c r="Q177" s="188"/>
      <c r="R177" s="189"/>
      <c r="S177" s="190"/>
      <c r="T177" s="191"/>
      <c r="U177" s="192"/>
      <c r="V177" s="193"/>
      <c r="W177" s="194"/>
      <c r="X177" s="195"/>
      <c r="Y177" s="258"/>
      <c r="Z177" s="259"/>
      <c r="AB177" s="197">
        <v>12</v>
      </c>
      <c r="AC177" s="187"/>
      <c r="AD177" s="188"/>
      <c r="AE177" s="189"/>
      <c r="AF177" s="190"/>
      <c r="AG177" s="191"/>
      <c r="AH177" s="192"/>
      <c r="AI177" s="193"/>
      <c r="AJ177" s="194"/>
      <c r="AK177" s="195"/>
      <c r="AL177" s="258"/>
      <c r="AM177" s="259"/>
      <c r="AO177" s="197">
        <v>12</v>
      </c>
      <c r="AP177" s="187"/>
      <c r="AQ177" s="188"/>
      <c r="AR177" s="189"/>
      <c r="AS177" s="190"/>
      <c r="AT177" s="191"/>
      <c r="AU177" s="192"/>
      <c r="AV177" s="193"/>
      <c r="AW177" s="194"/>
      <c r="AX177" s="195"/>
      <c r="AY177" s="258"/>
      <c r="AZ177" s="259"/>
      <c r="BB177" s="197">
        <v>12</v>
      </c>
      <c r="BC177" s="187"/>
      <c r="BD177" s="188"/>
      <c r="BE177" s="189"/>
      <c r="BF177" s="190"/>
      <c r="BG177" s="191"/>
      <c r="BH177" s="192"/>
      <c r="BI177" s="193"/>
      <c r="BJ177" s="194"/>
      <c r="BK177" s="195"/>
      <c r="BL177" s="258"/>
      <c r="BM177" s="259"/>
      <c r="BO177" s="197">
        <v>12</v>
      </c>
      <c r="BP177" s="187"/>
      <c r="BQ177" s="188"/>
      <c r="BR177" s="189"/>
      <c r="BS177" s="190"/>
      <c r="BT177" s="191"/>
      <c r="BU177" s="192"/>
      <c r="BV177" s="193"/>
      <c r="BW177" s="194"/>
      <c r="BX177" s="195"/>
      <c r="BY177" s="258"/>
      <c r="BZ177" s="259"/>
    </row>
  </sheetData>
  <mergeCells count="139">
    <mergeCell ref="BP164:BW164"/>
    <mergeCell ref="BX164:BZ164"/>
    <mergeCell ref="BP119:BW119"/>
    <mergeCell ref="BX119:BZ119"/>
    <mergeCell ref="BP134:BW134"/>
    <mergeCell ref="BX134:BZ134"/>
    <mergeCell ref="BP149:BW149"/>
    <mergeCell ref="BX149:BZ149"/>
    <mergeCell ref="BC164:BJ164"/>
    <mergeCell ref="BK164:BM164"/>
    <mergeCell ref="BP14:BW14"/>
    <mergeCell ref="BX14:BZ14"/>
    <mergeCell ref="BP29:BW29"/>
    <mergeCell ref="BX29:BZ29"/>
    <mergeCell ref="BP44:BW44"/>
    <mergeCell ref="BX44:BZ44"/>
    <mergeCell ref="BP59:BW59"/>
    <mergeCell ref="BX59:BZ59"/>
    <mergeCell ref="BP74:BW74"/>
    <mergeCell ref="BX74:BZ74"/>
    <mergeCell ref="BP89:BW89"/>
    <mergeCell ref="BX89:BZ89"/>
    <mergeCell ref="BP104:BW104"/>
    <mergeCell ref="BX104:BZ104"/>
    <mergeCell ref="BC119:BJ119"/>
    <mergeCell ref="BK119:BM119"/>
    <mergeCell ref="BC134:BJ134"/>
    <mergeCell ref="BK134:BM134"/>
    <mergeCell ref="BC149:BJ149"/>
    <mergeCell ref="BK149:BM149"/>
    <mergeCell ref="AP164:AW164"/>
    <mergeCell ref="AX164:AZ164"/>
    <mergeCell ref="BC14:BJ14"/>
    <mergeCell ref="BK14:BM14"/>
    <mergeCell ref="BC29:BJ29"/>
    <mergeCell ref="BK29:BM29"/>
    <mergeCell ref="BC44:BJ44"/>
    <mergeCell ref="BK44:BM44"/>
    <mergeCell ref="BC59:BJ59"/>
    <mergeCell ref="BK59:BM59"/>
    <mergeCell ref="BC74:BJ74"/>
    <mergeCell ref="BK74:BM74"/>
    <mergeCell ref="BC89:BJ89"/>
    <mergeCell ref="BK89:BM89"/>
    <mergeCell ref="BC104:BJ104"/>
    <mergeCell ref="BK104:BM104"/>
    <mergeCell ref="AP119:AW119"/>
    <mergeCell ref="AX119:AZ119"/>
    <mergeCell ref="AP134:AW134"/>
    <mergeCell ref="AX134:AZ134"/>
    <mergeCell ref="AP149:AW149"/>
    <mergeCell ref="AX149:AZ149"/>
    <mergeCell ref="AP74:AW74"/>
    <mergeCell ref="AX74:AZ74"/>
    <mergeCell ref="AP89:AW89"/>
    <mergeCell ref="AX89:AZ89"/>
    <mergeCell ref="AP104:AW104"/>
    <mergeCell ref="AX104:AZ104"/>
    <mergeCell ref="AP29:AW29"/>
    <mergeCell ref="AX29:AZ29"/>
    <mergeCell ref="AP44:AW44"/>
    <mergeCell ref="AX44:AZ44"/>
    <mergeCell ref="AP59:AW59"/>
    <mergeCell ref="AX59:AZ59"/>
    <mergeCell ref="AC134:AJ134"/>
    <mergeCell ref="AK134:AM134"/>
    <mergeCell ref="AC149:AJ149"/>
    <mergeCell ref="AK149:AM149"/>
    <mergeCell ref="AC164:AJ164"/>
    <mergeCell ref="AK164:AM164"/>
    <mergeCell ref="AC89:AJ89"/>
    <mergeCell ref="AK89:AM89"/>
    <mergeCell ref="AC104:AJ104"/>
    <mergeCell ref="AK104:AM104"/>
    <mergeCell ref="AC119:AJ119"/>
    <mergeCell ref="AK119:AM119"/>
    <mergeCell ref="AC44:AJ44"/>
    <mergeCell ref="AK44:AM44"/>
    <mergeCell ref="AC59:AJ59"/>
    <mergeCell ref="AK59:AM59"/>
    <mergeCell ref="AC74:AJ74"/>
    <mergeCell ref="AK74:AM74"/>
    <mergeCell ref="P134:W134"/>
    <mergeCell ref="X134:Z134"/>
    <mergeCell ref="P149:W149"/>
    <mergeCell ref="X149:Z149"/>
    <mergeCell ref="P164:W164"/>
    <mergeCell ref="X164:Z164"/>
    <mergeCell ref="P89:W89"/>
    <mergeCell ref="X89:Z89"/>
    <mergeCell ref="P104:W104"/>
    <mergeCell ref="X104:Z104"/>
    <mergeCell ref="P119:W119"/>
    <mergeCell ref="X119:Z119"/>
    <mergeCell ref="P44:W44"/>
    <mergeCell ref="X44:Z44"/>
    <mergeCell ref="P59:W59"/>
    <mergeCell ref="X59:Z59"/>
    <mergeCell ref="P74:W74"/>
    <mergeCell ref="X74:Z74"/>
    <mergeCell ref="C134:J134"/>
    <mergeCell ref="K134:M134"/>
    <mergeCell ref="C149:J149"/>
    <mergeCell ref="K149:M149"/>
    <mergeCell ref="C164:J164"/>
    <mergeCell ref="K164:M164"/>
    <mergeCell ref="C89:J89"/>
    <mergeCell ref="K89:M89"/>
    <mergeCell ref="C104:J104"/>
    <mergeCell ref="K104:M104"/>
    <mergeCell ref="C119:J119"/>
    <mergeCell ref="K119:M119"/>
    <mergeCell ref="C44:J44"/>
    <mergeCell ref="K44:M44"/>
    <mergeCell ref="C59:J59"/>
    <mergeCell ref="K59:M59"/>
    <mergeCell ref="C74:J74"/>
    <mergeCell ref="K74:M74"/>
    <mergeCell ref="C14:J14"/>
    <mergeCell ref="C29:J29"/>
    <mergeCell ref="K29:M29"/>
    <mergeCell ref="P14:W14"/>
    <mergeCell ref="X14:Z14"/>
    <mergeCell ref="P29:W29"/>
    <mergeCell ref="X29:Z29"/>
    <mergeCell ref="AC14:AJ14"/>
    <mergeCell ref="AK14:AM14"/>
    <mergeCell ref="AC29:AJ29"/>
    <mergeCell ref="AK29:AM29"/>
    <mergeCell ref="K14:M14"/>
    <mergeCell ref="D2:G2"/>
    <mergeCell ref="Q2:T2"/>
    <mergeCell ref="AD2:AG2"/>
    <mergeCell ref="CB24:CG25"/>
    <mergeCell ref="AQ2:AT2"/>
    <mergeCell ref="BD2:BG2"/>
    <mergeCell ref="BQ2:BT2"/>
    <mergeCell ref="AP14:AW14"/>
    <mergeCell ref="AX14:AZ14"/>
  </mergeCells>
  <pageMargins left="0.7" right="0.7" top="0.75" bottom="0.75" header="0.3" footer="0.3"/>
  <pageSetup paperSize="9" scale="55" fitToWidth="0" fitToHeight="0"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100-000000000000}">
          <x14:formula1>
            <xm:f>PNJ!$R$2:$R$27</xm:f>
          </x14:formula1>
          <xm:sqref>BO11:BT11 BB11:BG11 AB11:AG11 O11:T11 B11:G11 AC4:AC8 F4:G4 F6:G6 F5 AO11:AT11 C4:C8 AP4:AP8 P4:P8 BP4:BP8 BC4:BC8 BD4 S8:T8 F7 AF8:AG8 S4:S7 AS8:AT8 AF4:AF7 BF8:BG8 AS4:AS7 BS4:BS7 BF4:BF7 BS8:BT8 F8:G8</xm:sqref>
        </x14:dataValidation>
        <x14:dataValidation type="list" allowBlank="1" showInputMessage="1" showErrorMessage="1" xr:uid="{77637EC5-6031-472E-A83B-70624F063C5F}">
          <x14:formula1>
            <xm:f>PNJ!$AF$1:$AF$3</xm:f>
          </x14:formula1>
          <xm:sqref>BK29:BM29 AK29:AM29 K29:M29 K44:M44 K59:M59 K74:M74 K89:M89 K104:M104 K119:M119 K134:M134 AK44:AM44 AK59:AM59 AK74:AM74 AK89:AM89 X29:Z29 AK104:AM104 AK119:AM119 AK134:AM134 AK149:AM149 X44:Z44 X59:Z59 X74:Z74 K149:M149 AK14:AM14 AX29:AZ29 AX44:AZ44 X89:Z89 AX59:AZ59 BK44:BM44 AX74:AZ74 AX89:AZ89 AX104:AZ104 AX119:AZ119 AX134:AZ134 BK59:BM59 BK74:BM74 BK89:BM89 AX149:AZ149 K14:M14 BK104:BM104 BK119:BM119 BK134:BM134 BK149:BM149 BK14:BM14 X104:Z104 X119:Z119 X134:Z134 X149:Z149 BK164:BM164 X14:Z14 AX14:AZ14 K164:M164 X164:Z164 AK164:AM164 AX164:AZ164 BX29:BZ29 BX44:BZ44 BX59:BZ59 BX74:BZ74 BX89:BZ89 BX104:BZ104 BX119:BZ119 BX134:BZ134 BX149:BZ149 BX14:BZ14 BX164:BZ164</xm:sqref>
        </x14:dataValidation>
        <x14:dataValidation type="list" allowBlank="1" showInputMessage="1" showErrorMessage="1" xr:uid="{6630AB0F-E89F-4416-A1A3-88281499F2FC}">
          <x14:formula1>
            <xm:f>PNJ!$V$2:$V$12</xm:f>
          </x14:formula1>
          <xm:sqref>B29 AO29 AO44 BB29 O29 AB29 B44 BB44 AO59 BB59 O44 AB44 B59 O59 AO74 BB74 O74 AB59 B74 AB74 AO89 BB89 O89 AB89 B89 B164 AO164 BB164 O164 AB164 B104 AB104 AO104 BB104 O104 AB119 B119 AO119 AO134 BB119 O119 AB134 B134 BB134 B14 BB14 O134 AB14 B149 O14 AO14 BB149 O149 AB149 AO149 BO29 BO44 BO59 BO74 BO89 BO164 BO104 BO119 BO134 BO14 BO149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1:AF42"/>
  <sheetViews>
    <sheetView zoomScale="130" zoomScaleNormal="130" workbookViewId="0">
      <selection activeCell="AE12" sqref="AE12"/>
    </sheetView>
  </sheetViews>
  <sheetFormatPr baseColWidth="10" defaultColWidth="11.42578125" defaultRowHeight="15" x14ac:dyDescent="0.25"/>
  <cols>
    <col min="1" max="98" width="5.140625" customWidth="1"/>
  </cols>
  <sheetData>
    <row r="1" spans="1:32" x14ac:dyDescent="0.25">
      <c r="A1" s="87" t="s">
        <v>31</v>
      </c>
      <c r="B1" s="87" t="s">
        <v>30</v>
      </c>
      <c r="C1" s="255"/>
      <c r="D1" s="255"/>
      <c r="E1" s="255"/>
      <c r="F1" s="255"/>
      <c r="G1" t="s">
        <v>14</v>
      </c>
      <c r="I1" t="s">
        <v>42</v>
      </c>
      <c r="K1" t="s">
        <v>43</v>
      </c>
      <c r="M1" t="s">
        <v>44</v>
      </c>
      <c r="R1" t="s">
        <v>45</v>
      </c>
      <c r="V1" t="s">
        <v>46</v>
      </c>
      <c r="Y1" t="s">
        <v>47</v>
      </c>
      <c r="AB1" s="175" t="s">
        <v>7</v>
      </c>
      <c r="AC1" s="175" t="s">
        <v>18</v>
      </c>
      <c r="AD1" s="175" t="s">
        <v>39</v>
      </c>
      <c r="AF1" s="218" t="s">
        <v>54</v>
      </c>
    </row>
    <row r="2" spans="1:32" x14ac:dyDescent="0.25">
      <c r="A2" s="88">
        <v>40</v>
      </c>
      <c r="B2" s="88">
        <v>40</v>
      </c>
      <c r="C2" s="88" t="s">
        <v>36</v>
      </c>
      <c r="D2" s="88"/>
      <c r="E2" s="88" t="s">
        <v>37</v>
      </c>
      <c r="F2" s="88" t="s">
        <v>38</v>
      </c>
      <c r="I2" t="s">
        <v>14</v>
      </c>
      <c r="K2" t="s">
        <v>18</v>
      </c>
      <c r="M2" t="s">
        <v>17</v>
      </c>
      <c r="R2">
        <v>-10</v>
      </c>
      <c r="V2">
        <v>0</v>
      </c>
      <c r="AB2" s="175" t="s">
        <v>11</v>
      </c>
      <c r="AC2" s="175" t="s">
        <v>32</v>
      </c>
      <c r="AD2" s="175" t="s">
        <v>40</v>
      </c>
      <c r="AF2" s="218" t="s">
        <v>55</v>
      </c>
    </row>
    <row r="3" spans="1:32" x14ac:dyDescent="0.25">
      <c r="A3" s="89" t="s">
        <v>18</v>
      </c>
      <c r="B3" s="89">
        <v>0</v>
      </c>
      <c r="C3" s="89">
        <f>ROUNDUP(((2*(C9+C10))+D9+D10)/3,0)+B3</f>
        <v>10</v>
      </c>
      <c r="D3" s="90" t="s">
        <v>39</v>
      </c>
      <c r="E3" s="91">
        <v>0</v>
      </c>
      <c r="F3" s="92">
        <f>ROUNDUP((D9+D10)/4,0)+E3+E7</f>
        <v>3</v>
      </c>
      <c r="I3" t="s">
        <v>12</v>
      </c>
      <c r="K3" t="s">
        <v>32</v>
      </c>
      <c r="M3" t="s">
        <v>33</v>
      </c>
      <c r="R3">
        <v>-9</v>
      </c>
      <c r="V3">
        <v>1</v>
      </c>
      <c r="AB3" s="175"/>
      <c r="AC3" s="175" t="s">
        <v>15</v>
      </c>
      <c r="AD3" s="175" t="s">
        <v>41</v>
      </c>
      <c r="AF3" s="218" t="s">
        <v>56</v>
      </c>
    </row>
    <row r="4" spans="1:32" x14ac:dyDescent="0.25">
      <c r="A4" s="93" t="s">
        <v>32</v>
      </c>
      <c r="B4" s="93">
        <v>0</v>
      </c>
      <c r="C4" s="93">
        <f>ROUNDUP((C9+C10+E9+E10)/4,0)+B4</f>
        <v>5</v>
      </c>
      <c r="D4" s="94" t="s">
        <v>40</v>
      </c>
      <c r="E4" s="95">
        <v>0</v>
      </c>
      <c r="F4" s="96">
        <f>ROUNDUP((E9+E10)/4,0)+E4+E7</f>
        <v>3</v>
      </c>
      <c r="K4" t="s">
        <v>15</v>
      </c>
      <c r="M4" t="s">
        <v>34</v>
      </c>
      <c r="R4">
        <v>-8</v>
      </c>
      <c r="V4">
        <v>2</v>
      </c>
      <c r="AB4" s="175"/>
      <c r="AC4" s="175" t="s">
        <v>17</v>
      </c>
      <c r="AD4" s="175" t="s">
        <v>10</v>
      </c>
    </row>
    <row r="5" spans="1:32" x14ac:dyDescent="0.25">
      <c r="A5" s="97" t="s">
        <v>15</v>
      </c>
      <c r="B5" s="97">
        <v>0</v>
      </c>
      <c r="C5" s="97">
        <f>ROUNDUP((A9+A10+B9+B10+E9+E10)/3,0)+B5</f>
        <v>10</v>
      </c>
      <c r="D5" s="98" t="s">
        <v>41</v>
      </c>
      <c r="E5" s="99">
        <v>0</v>
      </c>
      <c r="F5" s="100">
        <f>ROUNDUP((A9+A10)/4,0)+E5+E7</f>
        <v>3</v>
      </c>
      <c r="R5">
        <v>-7</v>
      </c>
      <c r="V5">
        <v>3</v>
      </c>
      <c r="AB5" s="175"/>
      <c r="AC5" s="175" t="s">
        <v>33</v>
      </c>
    </row>
    <row r="6" spans="1:32" x14ac:dyDescent="0.25">
      <c r="A6" s="101" t="s">
        <v>17</v>
      </c>
      <c r="B6" s="101">
        <v>0</v>
      </c>
      <c r="C6" s="101">
        <f>ROUNDUP(((D9+D10)*2+C9+C10+A9+A10)/4,0)+B6</f>
        <v>10</v>
      </c>
      <c r="D6" s="102" t="s">
        <v>10</v>
      </c>
      <c r="E6" s="103">
        <v>0</v>
      </c>
      <c r="F6" s="88"/>
      <c r="R6">
        <v>-6</v>
      </c>
      <c r="V6">
        <v>4</v>
      </c>
      <c r="AB6" s="175"/>
      <c r="AC6" s="175"/>
    </row>
    <row r="7" spans="1:32" ht="15.75" x14ac:dyDescent="0.25">
      <c r="A7" s="104" t="s">
        <v>33</v>
      </c>
      <c r="B7" s="104">
        <v>0</v>
      </c>
      <c r="C7" s="104">
        <f>ROUNDUP((C9+C10+E9+E10+B9+B10)/3,0)+B7</f>
        <v>10</v>
      </c>
      <c r="D7" s="105" t="s">
        <v>20</v>
      </c>
      <c r="E7" s="106">
        <v>0</v>
      </c>
      <c r="F7" s="88"/>
      <c r="R7">
        <v>-5</v>
      </c>
      <c r="V7">
        <v>5</v>
      </c>
    </row>
    <row r="8" spans="1:32" x14ac:dyDescent="0.25">
      <c r="A8" s="88" t="s">
        <v>21</v>
      </c>
      <c r="B8" s="88" t="s">
        <v>22</v>
      </c>
      <c r="C8" s="88" t="s">
        <v>23</v>
      </c>
      <c r="D8" s="88" t="s">
        <v>24</v>
      </c>
      <c r="E8" s="88" t="s">
        <v>25</v>
      </c>
      <c r="F8" s="88" t="s">
        <v>34</v>
      </c>
      <c r="N8" s="1"/>
      <c r="R8">
        <v>-4</v>
      </c>
      <c r="V8">
        <v>6</v>
      </c>
    </row>
    <row r="9" spans="1:32" x14ac:dyDescent="0.25">
      <c r="A9" s="88">
        <v>10</v>
      </c>
      <c r="B9" s="88">
        <v>10</v>
      </c>
      <c r="C9" s="88">
        <v>10</v>
      </c>
      <c r="D9" s="88">
        <v>10</v>
      </c>
      <c r="E9" s="88">
        <v>10</v>
      </c>
      <c r="F9" s="88">
        <v>10</v>
      </c>
      <c r="N9" s="1"/>
      <c r="R9">
        <v>-3</v>
      </c>
      <c r="V9">
        <v>7</v>
      </c>
    </row>
    <row r="10" spans="1:32" x14ac:dyDescent="0.25">
      <c r="A10" s="106">
        <v>0</v>
      </c>
      <c r="B10" s="106">
        <v>0</v>
      </c>
      <c r="C10" s="106">
        <v>0</v>
      </c>
      <c r="D10" s="106">
        <v>0</v>
      </c>
      <c r="E10" s="106">
        <v>0</v>
      </c>
      <c r="F10" s="106">
        <v>0</v>
      </c>
      <c r="R10">
        <v>-2</v>
      </c>
      <c r="V10">
        <v>8</v>
      </c>
    </row>
    <row r="11" spans="1:32" ht="17.25" x14ac:dyDescent="0.25">
      <c r="A11" s="107">
        <f>A9+A10</f>
        <v>10</v>
      </c>
      <c r="B11" s="107">
        <f t="shared" ref="B11:F11" si="0">B9+B10</f>
        <v>10</v>
      </c>
      <c r="C11" s="107">
        <f t="shared" si="0"/>
        <v>10</v>
      </c>
      <c r="D11" s="107">
        <f t="shared" si="0"/>
        <v>10</v>
      </c>
      <c r="E11" s="107">
        <f t="shared" si="0"/>
        <v>10</v>
      </c>
      <c r="F11" s="107">
        <f t="shared" si="0"/>
        <v>10</v>
      </c>
      <c r="R11">
        <v>-1</v>
      </c>
      <c r="V11">
        <v>9</v>
      </c>
    </row>
    <row r="12" spans="1:32" x14ac:dyDescent="0.25">
      <c r="R12">
        <v>0</v>
      </c>
      <c r="V12">
        <v>10</v>
      </c>
    </row>
    <row r="13" spans="1:32" x14ac:dyDescent="0.25">
      <c r="R13">
        <v>1</v>
      </c>
    </row>
    <row r="14" spans="1:32" x14ac:dyDescent="0.25">
      <c r="A14" s="87" t="s">
        <v>31</v>
      </c>
      <c r="B14" s="87" t="s">
        <v>30</v>
      </c>
      <c r="C14" s="255"/>
      <c r="D14" s="255"/>
      <c r="E14" s="255"/>
      <c r="F14" s="255"/>
      <c r="G14" t="s">
        <v>12</v>
      </c>
      <c r="R14">
        <v>2</v>
      </c>
    </row>
    <row r="15" spans="1:32" x14ac:dyDescent="0.25">
      <c r="A15" s="88">
        <v>40</v>
      </c>
      <c r="B15" s="88">
        <v>40</v>
      </c>
      <c r="C15" s="88" t="s">
        <v>36</v>
      </c>
      <c r="D15" s="88"/>
      <c r="E15" s="88" t="s">
        <v>37</v>
      </c>
      <c r="F15" s="88" t="s">
        <v>38</v>
      </c>
      <c r="R15">
        <v>3</v>
      </c>
    </row>
    <row r="16" spans="1:32" x14ac:dyDescent="0.25">
      <c r="A16" s="89" t="s">
        <v>18</v>
      </c>
      <c r="B16" s="89">
        <v>0</v>
      </c>
      <c r="C16" s="89">
        <f>ROUNDUP(((2*(C22+C23))+D22+D23)/3,0)+B16</f>
        <v>10</v>
      </c>
      <c r="D16" s="90" t="s">
        <v>39</v>
      </c>
      <c r="E16" s="91">
        <v>0</v>
      </c>
      <c r="F16" s="92">
        <f>ROUNDUP((D22+D23)/4,0)+E16+E20</f>
        <v>3</v>
      </c>
      <c r="R16">
        <v>4</v>
      </c>
    </row>
    <row r="17" spans="1:18" x14ac:dyDescent="0.25">
      <c r="A17" s="93" t="s">
        <v>32</v>
      </c>
      <c r="B17" s="93">
        <v>0</v>
      </c>
      <c r="C17" s="93">
        <f>ROUNDUP((C22+C23+E22+E23)/4,0)+B17</f>
        <v>5</v>
      </c>
      <c r="D17" s="94" t="s">
        <v>40</v>
      </c>
      <c r="E17" s="95">
        <v>0</v>
      </c>
      <c r="F17" s="96">
        <f>ROUNDUP((E22+E23)/4,0)+E17+E20</f>
        <v>3</v>
      </c>
      <c r="R17">
        <v>5</v>
      </c>
    </row>
    <row r="18" spans="1:18" x14ac:dyDescent="0.25">
      <c r="A18" s="97" t="s">
        <v>15</v>
      </c>
      <c r="B18" s="97">
        <v>0</v>
      </c>
      <c r="C18" s="97">
        <f>ROUNDUP((A22+A23+B22+B23+E22+E23)/3,0)+B18</f>
        <v>10</v>
      </c>
      <c r="D18" s="98" t="s">
        <v>41</v>
      </c>
      <c r="E18" s="99">
        <v>0</v>
      </c>
      <c r="F18" s="100">
        <f>ROUNDUP((A22+A23)/4,0)+E18+E20</f>
        <v>3</v>
      </c>
      <c r="R18">
        <v>6</v>
      </c>
    </row>
    <row r="19" spans="1:18" x14ac:dyDescent="0.25">
      <c r="A19" s="101" t="s">
        <v>17</v>
      </c>
      <c r="B19" s="101">
        <v>0</v>
      </c>
      <c r="C19" s="101">
        <f>ROUNDUP(((D22+D23)*2+C22+C23+A22+A23)/4,0)+B19</f>
        <v>10</v>
      </c>
      <c r="D19" s="102" t="s">
        <v>10</v>
      </c>
      <c r="E19" s="88">
        <v>0</v>
      </c>
      <c r="F19" s="88"/>
      <c r="R19">
        <v>7</v>
      </c>
    </row>
    <row r="20" spans="1:18" ht="15.75" x14ac:dyDescent="0.25">
      <c r="A20" s="104" t="s">
        <v>33</v>
      </c>
      <c r="B20" s="104">
        <v>0</v>
      </c>
      <c r="C20" s="104">
        <f>ROUNDUP((C22+C23+E22+E23+B22+B23)/3,0)+B20</f>
        <v>10</v>
      </c>
      <c r="D20" s="105" t="s">
        <v>20</v>
      </c>
      <c r="E20" s="106">
        <v>0</v>
      </c>
      <c r="F20" s="88"/>
      <c r="R20">
        <v>8</v>
      </c>
    </row>
    <row r="21" spans="1:18" x14ac:dyDescent="0.25">
      <c r="A21" s="88" t="s">
        <v>21</v>
      </c>
      <c r="B21" s="88" t="s">
        <v>22</v>
      </c>
      <c r="C21" s="88" t="s">
        <v>23</v>
      </c>
      <c r="D21" s="88" t="s">
        <v>24</v>
      </c>
      <c r="E21" s="88" t="s">
        <v>25</v>
      </c>
      <c r="F21" s="88" t="s">
        <v>34</v>
      </c>
      <c r="R21">
        <v>9</v>
      </c>
    </row>
    <row r="22" spans="1:18" x14ac:dyDescent="0.25">
      <c r="A22" s="88">
        <v>10</v>
      </c>
      <c r="B22" s="88">
        <v>10</v>
      </c>
      <c r="C22" s="88">
        <v>10</v>
      </c>
      <c r="D22" s="88">
        <v>10</v>
      </c>
      <c r="E22" s="88">
        <v>10</v>
      </c>
      <c r="F22" s="88">
        <v>10</v>
      </c>
      <c r="R22">
        <v>10</v>
      </c>
    </row>
    <row r="23" spans="1:18" x14ac:dyDescent="0.25">
      <c r="A23" s="106">
        <v>0</v>
      </c>
      <c r="B23" s="106">
        <v>0</v>
      </c>
      <c r="C23" s="106">
        <v>0</v>
      </c>
      <c r="D23" s="106">
        <v>0</v>
      </c>
      <c r="E23" s="106">
        <v>0</v>
      </c>
      <c r="F23" s="106">
        <v>0</v>
      </c>
      <c r="R23">
        <v>11</v>
      </c>
    </row>
    <row r="24" spans="1:18" ht="17.25" x14ac:dyDescent="0.25">
      <c r="A24" s="107">
        <f>A22+A23</f>
        <v>10</v>
      </c>
      <c r="B24" s="107">
        <f t="shared" ref="B24:F24" si="1">B22+B23</f>
        <v>10</v>
      </c>
      <c r="C24" s="107">
        <f t="shared" si="1"/>
        <v>10</v>
      </c>
      <c r="D24" s="107">
        <f t="shared" si="1"/>
        <v>10</v>
      </c>
      <c r="E24" s="107">
        <f t="shared" si="1"/>
        <v>10</v>
      </c>
      <c r="F24" s="107">
        <f t="shared" si="1"/>
        <v>10</v>
      </c>
      <c r="R24">
        <v>12</v>
      </c>
    </row>
    <row r="25" spans="1:18" x14ac:dyDescent="0.25">
      <c r="R25">
        <v>13</v>
      </c>
    </row>
    <row r="26" spans="1:18" x14ac:dyDescent="0.25">
      <c r="R26">
        <v>14</v>
      </c>
    </row>
    <row r="27" spans="1:18" x14ac:dyDescent="0.25">
      <c r="R27">
        <v>15</v>
      </c>
    </row>
    <row r="28" spans="1:18" x14ac:dyDescent="0.25">
      <c r="R28">
        <v>16</v>
      </c>
    </row>
    <row r="29" spans="1:18" x14ac:dyDescent="0.25">
      <c r="R29">
        <v>17</v>
      </c>
    </row>
    <row r="30" spans="1:18" x14ac:dyDescent="0.25">
      <c r="R30">
        <v>18</v>
      </c>
    </row>
    <row r="31" spans="1:18" x14ac:dyDescent="0.25">
      <c r="R31">
        <v>19</v>
      </c>
    </row>
    <row r="32" spans="1:18" x14ac:dyDescent="0.25">
      <c r="R32">
        <v>20</v>
      </c>
    </row>
    <row r="33" spans="18:18" x14ac:dyDescent="0.25">
      <c r="R33">
        <v>21</v>
      </c>
    </row>
    <row r="34" spans="18:18" x14ac:dyDescent="0.25">
      <c r="R34">
        <v>22</v>
      </c>
    </row>
    <row r="35" spans="18:18" x14ac:dyDescent="0.25">
      <c r="R35">
        <v>23</v>
      </c>
    </row>
    <row r="36" spans="18:18" x14ac:dyDescent="0.25">
      <c r="R36">
        <v>24</v>
      </c>
    </row>
    <row r="37" spans="18:18" x14ac:dyDescent="0.25">
      <c r="R37">
        <v>25</v>
      </c>
    </row>
    <row r="38" spans="18:18" x14ac:dyDescent="0.25">
      <c r="R38">
        <v>26</v>
      </c>
    </row>
    <row r="39" spans="18:18" x14ac:dyDescent="0.25">
      <c r="R39">
        <v>27</v>
      </c>
    </row>
    <row r="40" spans="18:18" x14ac:dyDescent="0.25">
      <c r="R40">
        <v>28</v>
      </c>
    </row>
    <row r="41" spans="18:18" x14ac:dyDescent="0.25">
      <c r="R41">
        <v>29</v>
      </c>
    </row>
    <row r="42" spans="18:18" x14ac:dyDescent="0.25">
      <c r="R42">
        <v>30</v>
      </c>
    </row>
  </sheetData>
  <mergeCells count="2">
    <mergeCell ref="C1:F1"/>
    <mergeCell ref="C14:F14"/>
  </mergeCells>
  <dataValidations count="2">
    <dataValidation type="list" allowBlank="1" showInputMessage="1" showErrorMessage="1" sqref="A23:F23 A10:F10 E3:E7 B3:B7 E16:E20 B16:B20" xr:uid="{00000000-0002-0000-0200-000000000000}">
      <formula1>$R$2:$R$27</formula1>
    </dataValidation>
    <dataValidation type="list" allowBlank="1" showInputMessage="1" showErrorMessage="1" sqref="Y2:Y12" xr:uid="{9FFD7034-030C-4976-A1A1-7344C5ECE17D}">
      <formula1>$Y$2:$Y$12</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Story</vt:lpstr>
      <vt:lpstr>PJ</vt:lpstr>
      <vt:lpstr>PNJ</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Corentin Malbec</dc:creator>
  <cp:keywords/>
  <dc:description/>
  <cp:lastModifiedBy>Mario Pisciotta</cp:lastModifiedBy>
  <cp:revision/>
  <dcterms:created xsi:type="dcterms:W3CDTF">2018-03-14T15:35:52Z</dcterms:created>
  <dcterms:modified xsi:type="dcterms:W3CDTF">2021-07-28T15:01:36Z</dcterms:modified>
  <cp:category/>
  <cp:contentStatus/>
</cp:coreProperties>
</file>