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anone-my.sharepoint.com/personal/pierre_tournier_danone_com/Documents/Documents/Excel questions/"/>
    </mc:Choice>
  </mc:AlternateContent>
  <xr:revisionPtr revIDLastSave="0" documentId="8_{0C8F6A45-43FD-4710-B3DB-BD49BC61755E}" xr6:coauthVersionLast="47" xr6:coauthVersionMax="47" xr10:uidLastSave="{00000000-0000-0000-0000-000000000000}"/>
  <bookViews>
    <workbookView xWindow="28680" yWindow="-120" windowWidth="21840" windowHeight="13140" activeTab="2" xr2:uid="{D2FF47F6-83F6-4DB3-BBE9-0C8A4E100C23}"/>
  </bookViews>
  <sheets>
    <sheet name="Codeproduit" sheetId="4" r:id="rId1"/>
    <sheet name="Horaire" sheetId="3" r:id="rId2"/>
    <sheet name="Prod&amp;Arrets" sheetId="2" r:id="rId3"/>
    <sheet name="mach&amp;causes" sheetId="1" r:id="rId4"/>
  </sheets>
  <externalReferences>
    <externalReference r:id="rId5"/>
  </externalReferences>
  <definedNames>
    <definedName name="Appro">#REF!</definedName>
    <definedName name="ARRETS">#REF!</definedName>
    <definedName name="Changement">#REF!</definedName>
    <definedName name="Cobot">#REF!</definedName>
    <definedName name="DEFAUTS">#REF!</definedName>
    <definedName name="dept" localSheetId="0">[1]Horaire!$B$1</definedName>
    <definedName name="dept">Horaire!$B$1</definedName>
    <definedName name="Filmeuse">#REF!</definedName>
    <definedName name="Fischbein">#REF!</definedName>
    <definedName name="listeh" localSheetId="0">[1]Horaire!$C$2:$C$288</definedName>
    <definedName name="listeh">Horaire!$C$2:$C$288</definedName>
    <definedName name="MachA">'mach&amp;causes'!$B$3:$B$11</definedName>
    <definedName name="MachB">'mach&amp;causes'!$C$3:$C$8</definedName>
    <definedName name="MachC">'mach&amp;causes'!$D$3:$D$5</definedName>
    <definedName name="MachD">'mach&amp;causes'!$E$3:$E$8</definedName>
    <definedName name="MachE">'mach&amp;causes'!$F$3:$F$5</definedName>
    <definedName name="MachF">'mach&amp;causes'!$G$3:$G$5</definedName>
    <definedName name="MachG">'mach&amp;causes'!$H$3:$H$6</definedName>
    <definedName name="MachH">'mach&amp;causes'!$I$3:$I$5</definedName>
    <definedName name="MACHINES">'mach&amp;causes'!$B$2:$I$2</definedName>
    <definedName name="Nettoyage">#REF!</definedName>
    <definedName name="Organisationnel">#REF!</definedName>
    <definedName name="Technologiqu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J6" i="2"/>
  <c r="H8" i="2"/>
  <c r="J8" i="2"/>
  <c r="F8" i="2"/>
  <c r="H7" i="2"/>
  <c r="J7" i="2"/>
  <c r="F7" i="2"/>
  <c r="F6" i="2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X25" i="2"/>
  <c r="L25" i="2"/>
  <c r="L24" i="2"/>
  <c r="L23" i="2"/>
  <c r="L22" i="2"/>
  <c r="L21" i="2"/>
  <c r="L20" i="2"/>
  <c r="L14" i="2"/>
  <c r="L13" i="2"/>
  <c r="L15" i="2" s="1"/>
  <c r="J12" i="2"/>
  <c r="H12" i="2"/>
  <c r="F12" i="2"/>
  <c r="L12" i="2" s="1"/>
  <c r="J16" i="2"/>
  <c r="H1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LEBORGNE Anna</author>
  </authors>
  <commentList>
    <comment ref="B13" authorId="0" shapeId="0" xr:uid="{814CAD85-FCE4-4192-A66E-B54593F778A2}">
      <text>
        <r>
          <rPr>
            <b/>
            <sz val="9"/>
            <color indexed="81"/>
            <rFont val="Tahoma"/>
            <family val="2"/>
          </rPr>
          <t>Voir si c'est toujours 16 sacs/palette</t>
        </r>
      </text>
    </comment>
  </commentList>
</comments>
</file>

<file path=xl/sharedStrings.xml><?xml version="1.0" encoding="utf-8"?>
<sst xmlns="http://schemas.openxmlformats.org/spreadsheetml/2006/main" count="133" uniqueCount="88">
  <si>
    <t>SEM : 9</t>
  </si>
  <si>
    <t>JEUDI</t>
  </si>
  <si>
    <t>5h</t>
  </si>
  <si>
    <t>Formule 1</t>
  </si>
  <si>
    <t>Formule 2</t>
  </si>
  <si>
    <t>Formule 3</t>
  </si>
  <si>
    <t>Total</t>
  </si>
  <si>
    <t>DONNEES DE PRODUCTION</t>
  </si>
  <si>
    <t>Nom formule</t>
  </si>
  <si>
    <t>Numéro formule</t>
  </si>
  <si>
    <t>Cadence théorique condi (kg/h)</t>
  </si>
  <si>
    <t>Cadence théorique condi (sac/h)</t>
  </si>
  <si>
    <t xml:space="preserve">Heure de démarrage Formule </t>
  </si>
  <si>
    <t>Heure de fin Formule</t>
  </si>
  <si>
    <t>Temps de conditionnement</t>
  </si>
  <si>
    <t xml:space="preserve">Nombre de palettes réalisées </t>
  </si>
  <si>
    <t>Sac(s) percés/non-conformes</t>
  </si>
  <si>
    <t>TOTAL NB SACS REALISES</t>
  </si>
  <si>
    <t>Temps de production réel</t>
  </si>
  <si>
    <t>FORMULE 1</t>
  </si>
  <si>
    <t>Arrêt</t>
  </si>
  <si>
    <t>Heure d'arrêt</t>
  </si>
  <si>
    <t>Machine/Action</t>
  </si>
  <si>
    <t>Cause de l'arrêt</t>
  </si>
  <si>
    <t>Durée de l'arrêt (en min)</t>
  </si>
  <si>
    <t xml:space="preserve">Intervention EM ? </t>
  </si>
  <si>
    <t>Commentaires opérateurs/EM</t>
  </si>
  <si>
    <t>Heure de fin</t>
  </si>
  <si>
    <t>Plage horaire</t>
  </si>
  <si>
    <t>Nom produit</t>
  </si>
  <si>
    <t>Code produit</t>
  </si>
  <si>
    <t>Cadence Condi (Pc/H)</t>
  </si>
  <si>
    <t>Cadence Condi (Kg/H)</t>
  </si>
  <si>
    <t>Ficelles</t>
  </si>
  <si>
    <t>Prod1</t>
  </si>
  <si>
    <t>Prod2</t>
  </si>
  <si>
    <t>Prod3</t>
  </si>
  <si>
    <t>Prod4</t>
  </si>
  <si>
    <t>Prod5</t>
  </si>
  <si>
    <t>CauseA1</t>
  </si>
  <si>
    <t>CauseA2</t>
  </si>
  <si>
    <t>CauseA3</t>
  </si>
  <si>
    <t>CauseA4</t>
  </si>
  <si>
    <t>CauseA5</t>
  </si>
  <si>
    <t>CauseA6</t>
  </si>
  <si>
    <t>CauseA7</t>
  </si>
  <si>
    <t>CauseA8</t>
  </si>
  <si>
    <t>CauseA9</t>
  </si>
  <si>
    <t>CauseB1</t>
  </si>
  <si>
    <t>CauseB2</t>
  </si>
  <si>
    <t>CauseB3</t>
  </si>
  <si>
    <t>CauseB4</t>
  </si>
  <si>
    <t>CauseB5</t>
  </si>
  <si>
    <t>CauseB6</t>
  </si>
  <si>
    <t>CauseC1</t>
  </si>
  <si>
    <t>CauseC2</t>
  </si>
  <si>
    <t>CauseC3</t>
  </si>
  <si>
    <t>CauseD1</t>
  </si>
  <si>
    <t>CauseD2</t>
  </si>
  <si>
    <t>CauseD3</t>
  </si>
  <si>
    <t>CauseD4</t>
  </si>
  <si>
    <t>CauseD5</t>
  </si>
  <si>
    <t>CauseD6</t>
  </si>
  <si>
    <t>CauseE1</t>
  </si>
  <si>
    <t>CauseE3</t>
  </si>
  <si>
    <t>CauseE2</t>
  </si>
  <si>
    <t>CauseF1</t>
  </si>
  <si>
    <t>CauseF2</t>
  </si>
  <si>
    <t>CauseF3</t>
  </si>
  <si>
    <t>CauseG1</t>
  </si>
  <si>
    <t>CauseG2</t>
  </si>
  <si>
    <t>CauseH1</t>
  </si>
  <si>
    <t>CauseH2</t>
  </si>
  <si>
    <t>CauseH3</t>
  </si>
  <si>
    <t>MachA</t>
  </si>
  <si>
    <t>MachB</t>
  </si>
  <si>
    <t>MachC</t>
  </si>
  <si>
    <t>MachD</t>
  </si>
  <si>
    <t>MachE</t>
  </si>
  <si>
    <t>MachF</t>
  </si>
  <si>
    <t>MachG</t>
  </si>
  <si>
    <t>MachH</t>
  </si>
  <si>
    <t>GauseG2</t>
  </si>
  <si>
    <t>GauseG3</t>
  </si>
  <si>
    <t>NON</t>
  </si>
  <si>
    <t>OUI</t>
  </si>
  <si>
    <t>Pb peseuses</t>
  </si>
  <si>
    <t xml:space="preserve">Attente 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</si>
</sst>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"/>
    <numFmt numFmtId="165" formatCode="[h]:mm;@"/>
    <numFmt numFmtId="166" formatCode="h:mm;@"/>
    <numFmt numFmtId="167" formatCode="[h]:mm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name val="Gill Sans"/>
    </font>
    <font>
      <b/>
      <sz val="14"/>
      <name val="Gill Sans"/>
    </font>
    <font>
      <sz val="10"/>
      <name val="Gill Sans"/>
      <family val="2"/>
    </font>
    <font>
      <sz val="11"/>
      <name val="Gill Sans"/>
      <family val="2"/>
    </font>
    <font>
      <b/>
      <sz val="20"/>
      <name val="Gill Sans"/>
    </font>
    <font>
      <sz val="8"/>
      <name val="Gill Sans"/>
      <family val="2"/>
    </font>
    <font>
      <b/>
      <sz val="16"/>
      <name val="Gill Sans"/>
      <family val="2"/>
    </font>
    <font>
      <b/>
      <sz val="14"/>
      <name val="Gill Sans"/>
      <family val="2"/>
    </font>
    <font>
      <sz val="12"/>
      <name val="Arial"/>
      <family val="2"/>
    </font>
    <font>
      <b/>
      <sz val="12"/>
      <name val="Gill Sans"/>
      <family val="2"/>
    </font>
    <font>
      <b/>
      <sz val="12"/>
      <name val="Arial"/>
      <family val="2"/>
    </font>
    <font>
      <b/>
      <sz val="12"/>
      <name val="Gill Sans"/>
    </font>
    <font>
      <b/>
      <sz val="8"/>
      <name val="Gill Sans"/>
      <family val="2"/>
    </font>
    <font>
      <sz val="12"/>
      <name val="Gill Sans"/>
    </font>
    <font>
      <sz val="11"/>
      <name val="Gill Sans"/>
    </font>
    <font>
      <sz val="12"/>
      <name val="Gill Sans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lightDown">
        <bgColor theme="8" tint="0.39997558519241921"/>
      </patternFill>
    </fill>
    <fill>
      <patternFill patternType="lightDown">
        <bgColor theme="1"/>
      </patternFill>
    </fill>
    <fill>
      <patternFill patternType="darkDown">
        <bgColor theme="8" tint="0.39997558519241921"/>
      </patternFill>
    </fill>
    <fill>
      <patternFill patternType="solid">
        <fgColor theme="0" tint="-0.249977111117893"/>
        <bgColor indexed="64"/>
      </patternFill>
    </fill>
    <fill>
      <patternFill patternType="lightDown">
        <bgColor theme="7" tint="0.59999389629810485"/>
      </patternFill>
    </fill>
    <fill>
      <patternFill patternType="lightDown"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auto="1"/>
      </patternFill>
    </fill>
    <fill>
      <patternFill patternType="solid">
        <fgColor indexed="4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>
      <alignment textRotation="90"/>
    </xf>
    <xf numFmtId="0" fontId="8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1" fillId="2" borderId="3" xfId="0" applyFont="1" applyFill="1" applyBorder="1" applyAlignment="1">
      <alignment textRotation="90"/>
    </xf>
    <xf numFmtId="0" fontId="13" fillId="3" borderId="6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/>
    </xf>
    <xf numFmtId="0" fontId="13" fillId="7" borderId="17" xfId="0" applyFont="1" applyFill="1" applyBorder="1" applyAlignment="1">
      <alignment horizontal="center"/>
    </xf>
    <xf numFmtId="165" fontId="13" fillId="9" borderId="17" xfId="0" applyNumberFormat="1" applyFont="1" applyFill="1" applyBorder="1" applyAlignment="1">
      <alignment horizontal="center"/>
    </xf>
    <xf numFmtId="1" fontId="13" fillId="9" borderId="17" xfId="0" applyNumberFormat="1" applyFont="1" applyFill="1" applyBorder="1" applyAlignment="1">
      <alignment horizontal="center"/>
    </xf>
    <xf numFmtId="1" fontId="13" fillId="9" borderId="31" xfId="0" applyNumberFormat="1" applyFont="1" applyFill="1" applyBorder="1" applyAlignment="1">
      <alignment horizontal="center"/>
    </xf>
    <xf numFmtId="0" fontId="11" fillId="11" borderId="35" xfId="0" applyFont="1" applyFill="1" applyBorder="1" applyAlignment="1">
      <alignment horizontal="center"/>
    </xf>
    <xf numFmtId="0" fontId="0" fillId="2" borderId="0" xfId="0" applyFill="1"/>
    <xf numFmtId="0" fontId="19" fillId="0" borderId="0" xfId="0" applyFont="1" applyAlignment="1">
      <alignment horizontal="center"/>
    </xf>
    <xf numFmtId="0" fontId="19" fillId="2" borderId="0" xfId="0" applyFont="1" applyFill="1" applyAlignment="1">
      <alignment horizontal="center"/>
    </xf>
    <xf numFmtId="0" fontId="20" fillId="12" borderId="36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20" fillId="12" borderId="38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10" fontId="19" fillId="2" borderId="0" xfId="0" applyNumberFormat="1" applyFont="1" applyFill="1" applyAlignment="1">
      <alignment horizontal="center"/>
    </xf>
    <xf numFmtId="0" fontId="0" fillId="12" borderId="39" xfId="0" applyFill="1" applyBorder="1" applyAlignment="1">
      <alignment horizontal="center"/>
    </xf>
    <xf numFmtId="166" fontId="0" fillId="2" borderId="40" xfId="0" applyNumberFormat="1" applyFill="1" applyBorder="1"/>
    <xf numFmtId="0" fontId="0" fillId="2" borderId="40" xfId="0" applyFill="1" applyBorder="1"/>
    <xf numFmtId="0" fontId="21" fillId="2" borderId="40" xfId="0" applyFont="1" applyFill="1" applyBorder="1" applyAlignment="1">
      <alignment vertical="center"/>
    </xf>
    <xf numFmtId="166" fontId="0" fillId="12" borderId="41" xfId="0" applyNumberFormat="1" applyFill="1" applyBorder="1"/>
    <xf numFmtId="0" fontId="0" fillId="12" borderId="21" xfId="0" applyFill="1" applyBorder="1" applyAlignment="1">
      <alignment horizontal="center"/>
    </xf>
    <xf numFmtId="166" fontId="0" fillId="2" borderId="23" xfId="0" applyNumberFormat="1" applyFill="1" applyBorder="1"/>
    <xf numFmtId="0" fontId="0" fillId="2" borderId="23" xfId="0" applyFill="1" applyBorder="1"/>
    <xf numFmtId="0" fontId="21" fillId="2" borderId="23" xfId="0" applyFont="1" applyFill="1" applyBorder="1" applyAlignment="1">
      <alignment vertical="center"/>
    </xf>
    <xf numFmtId="9" fontId="0" fillId="0" borderId="0" xfId="1" applyFont="1"/>
    <xf numFmtId="0" fontId="19" fillId="2" borderId="0" xfId="0" applyFont="1" applyFill="1" applyAlignment="1">
      <alignment vertical="center"/>
    </xf>
    <xf numFmtId="0" fontId="2" fillId="2" borderId="23" xfId="0" applyFont="1" applyFill="1" applyBorder="1" applyAlignment="1">
      <alignment horizontal="center"/>
    </xf>
    <xf numFmtId="166" fontId="0" fillId="2" borderId="29" xfId="0" applyNumberFormat="1" applyFill="1" applyBorder="1"/>
    <xf numFmtId="0" fontId="0" fillId="2" borderId="29" xfId="0" applyFill="1" applyBorder="1"/>
    <xf numFmtId="0" fontId="21" fillId="2" borderId="29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2" fontId="0" fillId="2" borderId="0" xfId="1" applyNumberFormat="1" applyFont="1" applyFill="1" applyBorder="1"/>
    <xf numFmtId="10" fontId="0" fillId="2" borderId="0" xfId="1" applyNumberFormat="1" applyFont="1" applyFill="1" applyBorder="1"/>
    <xf numFmtId="10" fontId="0" fillId="2" borderId="0" xfId="0" applyNumberFormat="1" applyFill="1"/>
    <xf numFmtId="166" fontId="0" fillId="12" borderId="44" xfId="0" applyNumberFormat="1" applyFill="1" applyBorder="1"/>
    <xf numFmtId="166" fontId="24" fillId="13" borderId="23" xfId="0" applyNumberFormat="1" applyFont="1" applyFill="1" applyBorder="1"/>
    <xf numFmtId="20" fontId="0" fillId="0" borderId="0" xfId="0" applyNumberFormat="1"/>
    <xf numFmtId="166" fontId="25" fillId="0" borderId="23" xfId="0" applyNumberFormat="1" applyFont="1" applyBorder="1" applyAlignment="1">
      <alignment horizontal="center" vertical="center"/>
    </xf>
    <xf numFmtId="167" fontId="0" fillId="0" borderId="0" xfId="0" applyNumberFormat="1"/>
    <xf numFmtId="166" fontId="0" fillId="0" borderId="0" xfId="0" applyNumberFormat="1"/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 wrapText="1"/>
    </xf>
    <xf numFmtId="2" fontId="27" fillId="2" borderId="0" xfId="0" applyNumberFormat="1" applyFont="1" applyFill="1" applyAlignment="1">
      <alignment horizontal="center"/>
    </xf>
    <xf numFmtId="0" fontId="27" fillId="14" borderId="46" xfId="0" applyFont="1" applyFill="1" applyBorder="1" applyAlignment="1">
      <alignment horizontal="center"/>
    </xf>
    <xf numFmtId="0" fontId="27" fillId="14" borderId="47" xfId="0" applyFont="1" applyFill="1" applyBorder="1" applyAlignment="1">
      <alignment horizontal="center" vertical="center"/>
    </xf>
    <xf numFmtId="1" fontId="27" fillId="14" borderId="48" xfId="0" applyNumberFormat="1" applyFont="1" applyFill="1" applyBorder="1" applyAlignment="1">
      <alignment horizontal="center" vertical="center"/>
    </xf>
    <xf numFmtId="0" fontId="27" fillId="14" borderId="49" xfId="0" applyFont="1" applyFill="1" applyBorder="1" applyAlignment="1">
      <alignment horizontal="center"/>
    </xf>
    <xf numFmtId="0" fontId="27" fillId="14" borderId="29" xfId="0" applyFont="1" applyFill="1" applyBorder="1" applyAlignment="1">
      <alignment horizontal="center" vertical="center"/>
    </xf>
    <xf numFmtId="1" fontId="27" fillId="14" borderId="23" xfId="0" applyNumberFormat="1" applyFont="1" applyFill="1" applyBorder="1" applyAlignment="1">
      <alignment horizontal="center" vertical="center"/>
    </xf>
    <xf numFmtId="0" fontId="27" fillId="14" borderId="24" xfId="0" applyFont="1" applyFill="1" applyBorder="1" applyAlignment="1">
      <alignment horizontal="center"/>
    </xf>
    <xf numFmtId="0" fontId="27" fillId="14" borderId="23" xfId="0" applyFont="1" applyFill="1" applyBorder="1" applyAlignment="1">
      <alignment horizontal="center" vertical="center"/>
    </xf>
    <xf numFmtId="0" fontId="27" fillId="14" borderId="24" xfId="0" applyFont="1" applyFill="1" applyBorder="1" applyAlignment="1">
      <alignment horizontal="center" vertical="center"/>
    </xf>
    <xf numFmtId="0" fontId="27" fillId="14" borderId="43" xfId="0" applyFont="1" applyFill="1" applyBorder="1" applyAlignment="1">
      <alignment horizontal="center" vertical="center"/>
    </xf>
    <xf numFmtId="0" fontId="27" fillId="14" borderId="50" xfId="0" applyFont="1" applyFill="1" applyBorder="1" applyAlignment="1">
      <alignment horizontal="center" vertical="center"/>
    </xf>
    <xf numFmtId="1" fontId="27" fillId="14" borderId="50" xfId="0" applyNumberFormat="1" applyFont="1" applyFill="1" applyBorder="1" applyAlignment="1">
      <alignment horizontal="center" vertical="center"/>
    </xf>
    <xf numFmtId="0" fontId="28" fillId="0" borderId="35" xfId="0" applyFont="1" applyBorder="1"/>
    <xf numFmtId="0" fontId="29" fillId="0" borderId="51" xfId="0" applyFont="1" applyBorder="1"/>
    <xf numFmtId="0" fontId="29" fillId="0" borderId="12" xfId="0" applyFont="1" applyBorder="1"/>
    <xf numFmtId="0" fontId="29" fillId="0" borderId="14" xfId="0" applyFont="1" applyBorder="1"/>
    <xf numFmtId="0" fontId="29" fillId="0" borderId="17" xfId="0" applyFont="1" applyBorder="1"/>
    <xf numFmtId="0" fontId="29" fillId="0" borderId="18" xfId="0" applyFont="1" applyBorder="1"/>
    <xf numFmtId="0" fontId="29" fillId="0" borderId="20" xfId="0" applyFont="1" applyBorder="1"/>
    <xf numFmtId="0" fontId="0" fillId="0" borderId="42" xfId="0" applyBorder="1"/>
    <xf numFmtId="0" fontId="0" fillId="0" borderId="52" xfId="0" applyBorder="1"/>
    <xf numFmtId="0" fontId="29" fillId="0" borderId="52" xfId="0" applyFont="1" applyBorder="1"/>
    <xf numFmtId="0" fontId="29" fillId="0" borderId="0" xfId="0" applyFont="1"/>
    <xf numFmtId="0" fontId="19" fillId="2" borderId="0" xfId="0" applyFont="1" applyFill="1" applyBorder="1" applyAlignment="1">
      <alignment horizontal="center"/>
    </xf>
    <xf numFmtId="10" fontId="19" fillId="2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left"/>
    </xf>
    <xf numFmtId="0" fontId="22" fillId="2" borderId="0" xfId="0" applyFont="1" applyFill="1" applyBorder="1"/>
    <xf numFmtId="10" fontId="19" fillId="2" borderId="0" xfId="1" applyNumberFormat="1" applyFont="1" applyFill="1" applyBorder="1"/>
    <xf numFmtId="0" fontId="19" fillId="2" borderId="0" xfId="0" applyFont="1" applyFill="1" applyBorder="1"/>
    <xf numFmtId="0" fontId="2" fillId="2" borderId="0" xfId="0" applyFont="1" applyFill="1" applyBorder="1" applyAlignment="1">
      <alignment vertical="center"/>
    </xf>
    <xf numFmtId="0" fontId="19" fillId="2" borderId="0" xfId="0" applyFont="1" applyFill="1" applyBorder="1" applyAlignment="1">
      <alignment horizontal="left" vertical="center"/>
    </xf>
    <xf numFmtId="10" fontId="19" fillId="2" borderId="0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10" fontId="0" fillId="2" borderId="0" xfId="1" applyNumberFormat="1" applyFont="1" applyFill="1" applyBorder="1" applyAlignment="1">
      <alignment horizontal="center"/>
    </xf>
    <xf numFmtId="0" fontId="12" fillId="5" borderId="25" xfId="0" applyFont="1" applyFill="1" applyBorder="1" applyAlignment="1">
      <alignment vertical="center"/>
    </xf>
    <xf numFmtId="0" fontId="12" fillId="5" borderId="26" xfId="0" applyFont="1" applyFill="1" applyBorder="1" applyAlignment="1">
      <alignment vertical="center"/>
    </xf>
    <xf numFmtId="0" fontId="12" fillId="5" borderId="27" xfId="0" applyFont="1" applyFill="1" applyBorder="1" applyAlignment="1">
      <alignment vertical="center"/>
    </xf>
    <xf numFmtId="1" fontId="14" fillId="5" borderId="28" xfId="0" applyNumberFormat="1" applyFont="1" applyFill="1" applyBorder="1" applyAlignment="1" applyProtection="1">
      <alignment horizontal="center" vertical="center"/>
      <protection locked="0"/>
    </xf>
    <xf numFmtId="1" fontId="14" fillId="5" borderId="29" xfId="0" applyNumberFormat="1" applyFont="1" applyFill="1" applyBorder="1" applyAlignment="1" applyProtection="1">
      <alignment horizontal="center" vertical="center"/>
      <protection locked="0"/>
    </xf>
    <xf numFmtId="1" fontId="14" fillId="5" borderId="30" xfId="0" applyNumberFormat="1" applyFont="1" applyFill="1" applyBorder="1" applyAlignment="1" applyProtection="1">
      <alignment horizontal="center" vertical="center"/>
      <protection locked="0"/>
    </xf>
    <xf numFmtId="0" fontId="12" fillId="10" borderId="1" xfId="0" applyFont="1" applyFill="1" applyBorder="1" applyAlignment="1">
      <alignment vertical="center"/>
    </xf>
    <xf numFmtId="0" fontId="12" fillId="10" borderId="2" xfId="0" applyFont="1" applyFill="1" applyBorder="1" applyAlignment="1">
      <alignment vertical="center"/>
    </xf>
    <xf numFmtId="0" fontId="12" fillId="10" borderId="33" xfId="0" applyFont="1" applyFill="1" applyBorder="1" applyAlignment="1">
      <alignment vertical="center"/>
    </xf>
    <xf numFmtId="2" fontId="18" fillId="10" borderId="4" xfId="0" applyNumberFormat="1" applyFont="1" applyFill="1" applyBorder="1" applyAlignment="1" applyProtection="1">
      <alignment horizontal="center" vertical="center"/>
      <protection locked="0"/>
    </xf>
    <xf numFmtId="2" fontId="18" fillId="10" borderId="34" xfId="0" applyNumberFormat="1" applyFont="1" applyFill="1" applyBorder="1" applyAlignment="1" applyProtection="1">
      <alignment horizontal="center" vertical="center"/>
      <protection locked="0"/>
    </xf>
    <xf numFmtId="0" fontId="12" fillId="5" borderId="18" xfId="0" applyFont="1" applyFill="1" applyBorder="1" applyAlignment="1">
      <alignment vertical="center"/>
    </xf>
    <xf numFmtId="0" fontId="12" fillId="5" borderId="19" xfId="0" applyFont="1" applyFill="1" applyBorder="1" applyAlignment="1">
      <alignment vertical="center"/>
    </xf>
    <xf numFmtId="0" fontId="12" fillId="5" borderId="20" xfId="0" applyFont="1" applyFill="1" applyBorder="1" applyAlignment="1">
      <alignment vertical="center"/>
    </xf>
    <xf numFmtId="1" fontId="12" fillId="5" borderId="19" xfId="0" applyNumberFormat="1" applyFont="1" applyFill="1" applyBorder="1" applyAlignment="1" applyProtection="1">
      <alignment horizontal="center" vertical="center"/>
      <protection locked="0"/>
    </xf>
    <xf numFmtId="1" fontId="12" fillId="5" borderId="21" xfId="0" applyNumberFormat="1" applyFont="1" applyFill="1" applyBorder="1" applyAlignment="1" applyProtection="1">
      <alignment horizontal="center" vertical="center"/>
      <protection locked="0"/>
    </xf>
    <xf numFmtId="1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12" fillId="8" borderId="18" xfId="0" applyFont="1" applyFill="1" applyBorder="1" applyAlignment="1">
      <alignment vertical="center"/>
    </xf>
    <xf numFmtId="0" fontId="12" fillId="8" borderId="19" xfId="0" applyFont="1" applyFill="1" applyBorder="1" applyAlignment="1">
      <alignment vertical="center"/>
    </xf>
    <xf numFmtId="0" fontId="12" fillId="8" borderId="20" xfId="0" applyFont="1" applyFill="1" applyBorder="1" applyAlignment="1">
      <alignment vertical="center"/>
    </xf>
    <xf numFmtId="164" fontId="12" fillId="8" borderId="21" xfId="0" applyNumberFormat="1" applyFont="1" applyFill="1" applyBorder="1" applyAlignment="1" applyProtection="1">
      <alignment horizontal="center" vertical="center"/>
      <protection locked="0"/>
    </xf>
    <xf numFmtId="164" fontId="12" fillId="8" borderId="23" xfId="0" applyNumberFormat="1" applyFont="1" applyFill="1" applyBorder="1" applyAlignment="1" applyProtection="1">
      <alignment horizontal="center" vertical="center"/>
      <protection locked="0"/>
    </xf>
    <xf numFmtId="164" fontId="12" fillId="8" borderId="22" xfId="0" applyNumberFormat="1" applyFont="1" applyFill="1" applyBorder="1" applyAlignment="1" applyProtection="1">
      <alignment horizontal="center" vertical="center"/>
      <protection locked="0"/>
    </xf>
    <xf numFmtId="164" fontId="14" fillId="5" borderId="21" xfId="0" applyNumberFormat="1" applyFont="1" applyFill="1" applyBorder="1" applyAlignment="1">
      <alignment horizontal="center" vertical="center" wrapText="1"/>
    </xf>
    <xf numFmtId="164" fontId="14" fillId="5" borderId="23" xfId="0" applyNumberFormat="1" applyFont="1" applyFill="1" applyBorder="1" applyAlignment="1">
      <alignment horizontal="center" vertical="center" wrapText="1"/>
    </xf>
    <xf numFmtId="164" fontId="14" fillId="5" borderId="24" xfId="0" applyNumberFormat="1" applyFont="1" applyFill="1" applyBorder="1" applyAlignment="1">
      <alignment horizontal="center" vertical="center" wrapText="1"/>
    </xf>
    <xf numFmtId="164" fontId="14" fillId="5" borderId="22" xfId="0" applyNumberFormat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164" fontId="12" fillId="0" borderId="19" xfId="0" applyNumberFormat="1" applyFont="1" applyBorder="1" applyAlignment="1" applyProtection="1">
      <alignment horizontal="center" vertical="center"/>
      <protection locked="0"/>
    </xf>
    <xf numFmtId="164" fontId="12" fillId="0" borderId="21" xfId="0" applyNumberFormat="1" applyFont="1" applyBorder="1" applyAlignment="1" applyProtection="1">
      <alignment horizontal="center" vertical="center"/>
      <protection locked="0"/>
    </xf>
    <xf numFmtId="164" fontId="12" fillId="0" borderId="22" xfId="0" applyNumberFormat="1" applyFont="1" applyBorder="1" applyAlignment="1" applyProtection="1">
      <alignment horizontal="center" vertical="center"/>
      <protection locked="0"/>
    </xf>
    <xf numFmtId="164" fontId="12" fillId="0" borderId="20" xfId="0" applyNumberFormat="1" applyFont="1" applyBorder="1" applyAlignment="1" applyProtection="1">
      <alignment horizontal="center" vertical="center"/>
      <protection locked="0"/>
    </xf>
    <xf numFmtId="1" fontId="16" fillId="6" borderId="19" xfId="0" applyNumberFormat="1" applyFont="1" applyFill="1" applyBorder="1" applyAlignment="1">
      <alignment horizontal="center" vertical="center"/>
    </xf>
    <xf numFmtId="1" fontId="16" fillId="6" borderId="21" xfId="0" applyNumberFormat="1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vertical="center"/>
    </xf>
    <xf numFmtId="0" fontId="12" fillId="6" borderId="19" xfId="0" applyFont="1" applyFill="1" applyBorder="1" applyAlignment="1">
      <alignment vertical="center"/>
    </xf>
    <xf numFmtId="0" fontId="12" fillId="6" borderId="20" xfId="0" applyFont="1" applyFill="1" applyBorder="1" applyAlignment="1">
      <alignment vertical="center"/>
    </xf>
    <xf numFmtId="1" fontId="17" fillId="6" borderId="19" xfId="0" applyNumberFormat="1" applyFont="1" applyFill="1" applyBorder="1" applyAlignment="1">
      <alignment horizontal="center" vertical="center" wrapText="1"/>
    </xf>
    <xf numFmtId="1" fontId="17" fillId="6" borderId="21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5" borderId="12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/>
    </xf>
    <xf numFmtId="0" fontId="12" fillId="5" borderId="14" xfId="0" applyFont="1" applyFill="1" applyBorder="1" applyAlignment="1">
      <alignment vertical="center"/>
    </xf>
    <xf numFmtId="0" fontId="12" fillId="5" borderId="15" xfId="0" applyFont="1" applyFill="1" applyBorder="1" applyAlignment="1" applyProtection="1">
      <alignment horizontal="center" vertical="center"/>
      <protection locked="0"/>
    </xf>
    <xf numFmtId="0" fontId="12" fillId="5" borderId="16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h:mm;@"/>
      <fill>
        <patternFill patternType="solid">
          <fgColor indexed="64"/>
          <bgColor theme="0" tint="-0.14999847407452621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h:mm;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FFFFFF"/>
        </patternFill>
      </fill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Historique des arrets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'Prod&amp;Arrets'!$I$19</c:f>
              <c:strCache>
                <c:ptCount val="1"/>
                <c:pt idx="0">
                  <c:v>Durée de l'arrêt (en min)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'Prod&amp;Arrets'!$F$20:$H$64</c:f>
              <c:multiLvlStrCache>
                <c:ptCount val="15"/>
                <c:lvl>
                  <c:pt idx="0">
                    <c:v>CauseA5</c:v>
                  </c:pt>
                  <c:pt idx="1">
                    <c:v>CauseB3</c:v>
                  </c:pt>
                  <c:pt idx="2">
                    <c:v>CauseF3</c:v>
                  </c:pt>
                  <c:pt idx="3">
                    <c:v>CauseC2</c:v>
                  </c:pt>
                  <c:pt idx="4">
                    <c:v>CauseC1</c:v>
                  </c:pt>
                  <c:pt idx="5">
                    <c:v>CauseD4</c:v>
                  </c:pt>
                  <c:pt idx="6">
                    <c:v>CauseD2</c:v>
                  </c:pt>
                  <c:pt idx="7">
                    <c:v>CauseB5</c:v>
                  </c:pt>
                  <c:pt idx="8">
                    <c:v>CauseB2</c:v>
                  </c:pt>
                  <c:pt idx="9">
                    <c:v>CauseC1</c:v>
                  </c:pt>
                  <c:pt idx="10">
                    <c:v>CauseD3</c:v>
                  </c:pt>
                  <c:pt idx="11">
                    <c:v>CauseA7</c:v>
                  </c:pt>
                  <c:pt idx="12">
                    <c:v>CauseG2</c:v>
                  </c:pt>
                  <c:pt idx="13">
                    <c:v>CauseH2</c:v>
                  </c:pt>
                  <c:pt idx="14">
                    <c:v>CauseE1</c:v>
                  </c:pt>
                </c:lvl>
                <c:lvl>
                  <c:pt idx="0">
                    <c:v>MachA</c:v>
                  </c:pt>
                  <c:pt idx="1">
                    <c:v>MachB</c:v>
                  </c:pt>
                  <c:pt idx="2">
                    <c:v>MachF</c:v>
                  </c:pt>
                  <c:pt idx="3">
                    <c:v>MachC</c:v>
                  </c:pt>
                  <c:pt idx="4">
                    <c:v>MachC</c:v>
                  </c:pt>
                  <c:pt idx="5">
                    <c:v>MachD</c:v>
                  </c:pt>
                  <c:pt idx="6">
                    <c:v>MachD</c:v>
                  </c:pt>
                  <c:pt idx="7">
                    <c:v>MachB</c:v>
                  </c:pt>
                  <c:pt idx="8">
                    <c:v>MachB</c:v>
                  </c:pt>
                  <c:pt idx="9">
                    <c:v>MachC</c:v>
                  </c:pt>
                  <c:pt idx="10">
                    <c:v>MachD</c:v>
                  </c:pt>
                  <c:pt idx="11">
                    <c:v>MachA</c:v>
                  </c:pt>
                  <c:pt idx="12">
                    <c:v>MachG</c:v>
                  </c:pt>
                  <c:pt idx="13">
                    <c:v>MachH</c:v>
                  </c:pt>
                  <c:pt idx="14">
                    <c:v>MachE</c:v>
                  </c:pt>
                </c:lvl>
                <c:lvl>
                  <c:pt idx="0">
                    <c:v>8:10</c:v>
                  </c:pt>
                  <c:pt idx="1">
                    <c:v>8:15</c:v>
                  </c:pt>
                  <c:pt idx="2">
                    <c:v>8:30</c:v>
                  </c:pt>
                  <c:pt idx="3">
                    <c:v>9:00</c:v>
                  </c:pt>
                  <c:pt idx="4">
                    <c:v>9:10</c:v>
                  </c:pt>
                  <c:pt idx="5">
                    <c:v>9:45</c:v>
                  </c:pt>
                  <c:pt idx="6">
                    <c:v>9:55</c:v>
                  </c:pt>
                  <c:pt idx="7">
                    <c:v>10:00</c:v>
                  </c:pt>
                  <c:pt idx="8">
                    <c:v>10:45</c:v>
                  </c:pt>
                  <c:pt idx="9">
                    <c:v>10:55</c:v>
                  </c:pt>
                  <c:pt idx="10">
                    <c:v>11:00</c:v>
                  </c:pt>
                  <c:pt idx="11">
                    <c:v>11:05</c:v>
                  </c:pt>
                  <c:pt idx="12">
                    <c:v>11:25</c:v>
                  </c:pt>
                  <c:pt idx="13">
                    <c:v>11:30</c:v>
                  </c:pt>
                  <c:pt idx="14">
                    <c:v>11:50</c:v>
                  </c:pt>
                </c:lvl>
              </c:multiLvlStrCache>
            </c:multiLvlStrRef>
          </c:cat>
          <c:val>
            <c:numRef>
              <c:f>'Prod&amp;Arrets'!$I$20:$I$64</c:f>
              <c:numCache>
                <c:formatCode>General</c:formatCode>
                <c:ptCount val="45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  <c:pt idx="7">
                  <c:v>4</c:v>
                </c:pt>
                <c:pt idx="8">
                  <c:v>3</c:v>
                </c:pt>
                <c:pt idx="9">
                  <c:v>5</c:v>
                </c:pt>
                <c:pt idx="10">
                  <c:v>3</c:v>
                </c:pt>
                <c:pt idx="11">
                  <c:v>5</c:v>
                </c:pt>
                <c:pt idx="12">
                  <c:v>3</c:v>
                </c:pt>
                <c:pt idx="13">
                  <c:v>5</c:v>
                </c:pt>
                <c:pt idx="1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F5-4431-B294-A46F9733AC7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544817727"/>
        <c:axId val="1544815647"/>
      </c:barChart>
      <c:catAx>
        <c:axId val="1544817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4815647"/>
        <c:crosses val="autoZero"/>
        <c:auto val="1"/>
        <c:lblAlgn val="ctr"/>
        <c:lblOffset val="100"/>
        <c:noMultiLvlLbl val="0"/>
      </c:catAx>
      <c:valAx>
        <c:axId val="154481564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5448177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317499</xdr:colOff>
      <xdr:row>18</xdr:row>
      <xdr:rowOff>107043</xdr:rowOff>
    </xdr:from>
    <xdr:to>
      <xdr:col>22</xdr:col>
      <xdr:colOff>181428</xdr:colOff>
      <xdr:row>36</xdr:row>
      <xdr:rowOff>27214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04B6FF-E5D1-4DF0-9E8A-63F1E1405E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pierre_tournier_danone_com/Documents/Perso/CUT%20TS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mer"/>
      <sheetName val="Prodmer"/>
      <sheetName val="Synthven"/>
      <sheetName val="Synthjeudi"/>
      <sheetName val="Prodjeudi"/>
      <sheetName val="Horaire"/>
      <sheetName val="Codeproduit"/>
      <sheetName val="machines&amp;actions"/>
    </sheetNames>
    <sheetDataSet>
      <sheetData sheetId="0"/>
      <sheetData sheetId="1"/>
      <sheetData sheetId="2">
        <row r="19">
          <cell r="I19" t="str">
            <v>Durée de l'arrêt (en min)</v>
          </cell>
        </row>
      </sheetData>
      <sheetData sheetId="3"/>
      <sheetData sheetId="4"/>
      <sheetData sheetId="5">
        <row r="1">
          <cell r="B1" t="str">
            <v>Plage horaire</v>
          </cell>
        </row>
        <row r="2">
          <cell r="C2">
            <v>0.21180555555555555</v>
          </cell>
        </row>
        <row r="3">
          <cell r="C3">
            <v>0.21527777777777776</v>
          </cell>
        </row>
        <row r="4">
          <cell r="C4">
            <v>0.21875</v>
          </cell>
        </row>
        <row r="5">
          <cell r="C5">
            <v>0.22222222222222221</v>
          </cell>
        </row>
        <row r="6">
          <cell r="C6">
            <v>0.2256944444444442</v>
          </cell>
        </row>
        <row r="7">
          <cell r="C7">
            <v>0.22916666666666721</v>
          </cell>
        </row>
        <row r="8">
          <cell r="C8">
            <v>0.2326388888888892</v>
          </cell>
        </row>
        <row r="9">
          <cell r="C9">
            <v>0.23611111111111122</v>
          </cell>
        </row>
        <row r="10">
          <cell r="C10">
            <v>0.2395833333333332</v>
          </cell>
        </row>
        <row r="11">
          <cell r="C11">
            <v>0.24305555555555522</v>
          </cell>
        </row>
        <row r="12">
          <cell r="C12">
            <v>0.24652777777777821</v>
          </cell>
        </row>
        <row r="13">
          <cell r="C13">
            <v>0.25000000000000022</v>
          </cell>
        </row>
        <row r="14">
          <cell r="C14">
            <v>0.25347222222222221</v>
          </cell>
        </row>
        <row r="15">
          <cell r="C15">
            <v>0.2569444444444442</v>
          </cell>
        </row>
        <row r="16">
          <cell r="C16">
            <v>0.26041666666666718</v>
          </cell>
        </row>
        <row r="17">
          <cell r="C17">
            <v>0.26388888888888923</v>
          </cell>
        </row>
        <row r="18">
          <cell r="C18">
            <v>0.26736111111111122</v>
          </cell>
        </row>
        <row r="19">
          <cell r="C19">
            <v>0.2708333333333332</v>
          </cell>
        </row>
        <row r="20">
          <cell r="C20">
            <v>0.27430555555555619</v>
          </cell>
        </row>
        <row r="21">
          <cell r="C21">
            <v>0.27777777777777823</v>
          </cell>
        </row>
        <row r="22">
          <cell r="C22">
            <v>0.28125000000000022</v>
          </cell>
        </row>
        <row r="23">
          <cell r="C23">
            <v>0.28472222222222221</v>
          </cell>
        </row>
        <row r="24">
          <cell r="C24">
            <v>0.2881944444444452</v>
          </cell>
        </row>
        <row r="25">
          <cell r="C25">
            <v>0.29166666666666718</v>
          </cell>
        </row>
        <row r="26">
          <cell r="C26">
            <v>0.29513888888888923</v>
          </cell>
        </row>
        <row r="27">
          <cell r="C27">
            <v>0.29861111111111122</v>
          </cell>
        </row>
        <row r="28">
          <cell r="C28">
            <v>0.3020833333333332</v>
          </cell>
        </row>
        <row r="29">
          <cell r="C29">
            <v>0.30555555555555619</v>
          </cell>
        </row>
        <row r="30">
          <cell r="C30">
            <v>0.30902777777777823</v>
          </cell>
        </row>
        <row r="31">
          <cell r="C31">
            <v>0.31250000000000022</v>
          </cell>
        </row>
        <row r="32">
          <cell r="C32">
            <v>0.31597222222222321</v>
          </cell>
        </row>
        <row r="33">
          <cell r="C33">
            <v>0.3194444444444452</v>
          </cell>
        </row>
        <row r="34">
          <cell r="C34">
            <v>0.32291666666666718</v>
          </cell>
        </row>
        <row r="35">
          <cell r="C35">
            <v>0.32638888888889023</v>
          </cell>
        </row>
        <row r="36">
          <cell r="C36">
            <v>0.32986111111111222</v>
          </cell>
        </row>
        <row r="37">
          <cell r="C37">
            <v>0.3333333333333342</v>
          </cell>
        </row>
        <row r="38">
          <cell r="C38">
            <v>0.33680555555555619</v>
          </cell>
        </row>
        <row r="39">
          <cell r="C39">
            <v>0.34027777777777923</v>
          </cell>
        </row>
        <row r="40">
          <cell r="C40">
            <v>0.34375000000000122</v>
          </cell>
        </row>
        <row r="41">
          <cell r="C41">
            <v>0.34722222222222321</v>
          </cell>
        </row>
        <row r="42">
          <cell r="C42">
            <v>0.3506944444444452</v>
          </cell>
        </row>
        <row r="43">
          <cell r="C43">
            <v>0.35416666666666818</v>
          </cell>
        </row>
        <row r="44">
          <cell r="C44">
            <v>0.35763888888889023</v>
          </cell>
        </row>
        <row r="45">
          <cell r="C45">
            <v>0.36111111111111222</v>
          </cell>
        </row>
        <row r="46">
          <cell r="C46">
            <v>0.3645833333333342</v>
          </cell>
        </row>
        <row r="47">
          <cell r="C47">
            <v>0.36805555555555619</v>
          </cell>
        </row>
        <row r="48">
          <cell r="C48">
            <v>0.37152777777777923</v>
          </cell>
        </row>
        <row r="49">
          <cell r="C49">
            <v>0.37500000000000122</v>
          </cell>
        </row>
        <row r="50">
          <cell r="C50">
            <v>0.37847222222222321</v>
          </cell>
        </row>
        <row r="51">
          <cell r="C51">
            <v>0.3819444444444452</v>
          </cell>
        </row>
        <row r="52">
          <cell r="C52">
            <v>0.38541666666666818</v>
          </cell>
        </row>
        <row r="53">
          <cell r="C53">
            <v>0.38888888888889023</v>
          </cell>
        </row>
        <row r="54">
          <cell r="C54">
            <v>0.39236111111111222</v>
          </cell>
        </row>
        <row r="55">
          <cell r="C55">
            <v>0.3958333333333342</v>
          </cell>
        </row>
        <row r="56">
          <cell r="C56">
            <v>0.39930555555555719</v>
          </cell>
        </row>
        <row r="57">
          <cell r="C57">
            <v>0.40277777777777923</v>
          </cell>
        </row>
        <row r="58">
          <cell r="C58">
            <v>0.40625000000000122</v>
          </cell>
        </row>
        <row r="59">
          <cell r="C59">
            <v>0.40972222222222321</v>
          </cell>
        </row>
        <row r="60">
          <cell r="C60">
            <v>0.4131944444444462</v>
          </cell>
        </row>
        <row r="61">
          <cell r="C61">
            <v>0.41666666666666818</v>
          </cell>
        </row>
        <row r="62">
          <cell r="C62">
            <v>0.42013888888889023</v>
          </cell>
        </row>
        <row r="63">
          <cell r="C63">
            <v>0.42361111111111222</v>
          </cell>
        </row>
        <row r="64">
          <cell r="C64">
            <v>0.4270833333333342</v>
          </cell>
        </row>
        <row r="65">
          <cell r="C65">
            <v>0.43055555555555719</v>
          </cell>
        </row>
        <row r="66">
          <cell r="C66">
            <v>0.43402777777777923</v>
          </cell>
        </row>
        <row r="67">
          <cell r="C67">
            <v>0.43750000000000122</v>
          </cell>
        </row>
        <row r="68">
          <cell r="C68">
            <v>0.44097222222222321</v>
          </cell>
        </row>
        <row r="69">
          <cell r="C69">
            <v>0.4444444444444462</v>
          </cell>
        </row>
        <row r="70">
          <cell r="C70">
            <v>0.44791666666666818</v>
          </cell>
        </row>
        <row r="71">
          <cell r="C71">
            <v>0.45138888888889023</v>
          </cell>
        </row>
        <row r="72">
          <cell r="C72">
            <v>0.45486111111111222</v>
          </cell>
        </row>
        <row r="73">
          <cell r="C73">
            <v>0.4583333333333352</v>
          </cell>
        </row>
        <row r="74">
          <cell r="C74">
            <v>0.46180555555555719</v>
          </cell>
        </row>
        <row r="75">
          <cell r="C75">
            <v>0.46527777777777923</v>
          </cell>
        </row>
        <row r="76">
          <cell r="C76">
            <v>0.46875000000000122</v>
          </cell>
        </row>
        <row r="77">
          <cell r="C77">
            <v>0.47222222222222421</v>
          </cell>
        </row>
        <row r="78">
          <cell r="C78">
            <v>0.4756944444444462</v>
          </cell>
        </row>
        <row r="79">
          <cell r="C79">
            <v>0.47916666666666818</v>
          </cell>
        </row>
        <row r="80">
          <cell r="C80">
            <v>0.48263888888889023</v>
          </cell>
        </row>
        <row r="81">
          <cell r="C81">
            <v>0.48611111111111321</v>
          </cell>
        </row>
        <row r="82">
          <cell r="C82">
            <v>0.4895833333333352</v>
          </cell>
        </row>
        <row r="83">
          <cell r="C83">
            <v>0.49305555555555719</v>
          </cell>
        </row>
        <row r="84">
          <cell r="C84">
            <v>0.49652777777777923</v>
          </cell>
        </row>
        <row r="85">
          <cell r="C85">
            <v>0.50000000000000122</v>
          </cell>
        </row>
        <row r="86">
          <cell r="C86">
            <v>0.50347222222222421</v>
          </cell>
        </row>
        <row r="87">
          <cell r="C87">
            <v>0.5069444444444462</v>
          </cell>
        </row>
        <row r="88">
          <cell r="C88">
            <v>0.51041666666666818</v>
          </cell>
        </row>
        <row r="89">
          <cell r="C89">
            <v>0.51388888888889017</v>
          </cell>
        </row>
        <row r="90">
          <cell r="C90">
            <v>0.51736111111111316</v>
          </cell>
        </row>
        <row r="91">
          <cell r="C91">
            <v>0.52083333333333526</v>
          </cell>
        </row>
        <row r="92">
          <cell r="C92">
            <v>0.52430555555555725</v>
          </cell>
        </row>
        <row r="93">
          <cell r="C93">
            <v>0.52777777777777923</v>
          </cell>
        </row>
        <row r="94">
          <cell r="C94">
            <v>0.53125000000000222</v>
          </cell>
        </row>
        <row r="95">
          <cell r="C95">
            <v>0.53472222222222421</v>
          </cell>
        </row>
        <row r="96">
          <cell r="C96">
            <v>0.5381944444444462</v>
          </cell>
        </row>
        <row r="97">
          <cell r="C97">
            <v>0.54166666666666818</v>
          </cell>
        </row>
        <row r="98">
          <cell r="C98">
            <v>0.54513888888889117</v>
          </cell>
        </row>
        <row r="99">
          <cell r="C99">
            <v>0.54861111111111316</v>
          </cell>
        </row>
        <row r="100">
          <cell r="C100">
            <v>0.55208333333333526</v>
          </cell>
        </row>
        <row r="101">
          <cell r="C101">
            <v>0.55555555555555725</v>
          </cell>
        </row>
        <row r="102">
          <cell r="C102">
            <v>0.55902777777778023</v>
          </cell>
        </row>
        <row r="103">
          <cell r="C103">
            <v>0.56250000000000222</v>
          </cell>
        </row>
        <row r="104">
          <cell r="C104">
            <v>0.56597222222222421</v>
          </cell>
        </row>
        <row r="105">
          <cell r="C105">
            <v>0.5694444444444462</v>
          </cell>
        </row>
        <row r="106">
          <cell r="C106">
            <v>0.57291666666666918</v>
          </cell>
        </row>
        <row r="107">
          <cell r="C107">
            <v>0.57638888888889117</v>
          </cell>
        </row>
        <row r="108">
          <cell r="C108">
            <v>0.57986111111111316</v>
          </cell>
        </row>
        <row r="109">
          <cell r="C109">
            <v>0.58333333333333526</v>
          </cell>
        </row>
        <row r="110">
          <cell r="C110">
            <v>0.58680555555555725</v>
          </cell>
        </row>
        <row r="111">
          <cell r="C111">
            <v>0.59027777777778023</v>
          </cell>
        </row>
        <row r="112">
          <cell r="C112">
            <v>0.59375000000000222</v>
          </cell>
        </row>
        <row r="113">
          <cell r="C113">
            <v>0.59722222222222421</v>
          </cell>
        </row>
        <row r="114">
          <cell r="C114">
            <v>0.6006944444444462</v>
          </cell>
        </row>
        <row r="115">
          <cell r="C115">
            <v>0.60416666666666918</v>
          </cell>
        </row>
        <row r="116">
          <cell r="C116">
            <v>0.60763888888889117</v>
          </cell>
        </row>
        <row r="117">
          <cell r="C117">
            <v>0.61111111111111316</v>
          </cell>
        </row>
        <row r="118">
          <cell r="C118">
            <v>0.61458333333333526</v>
          </cell>
        </row>
        <row r="119">
          <cell r="C119">
            <v>0.61805555555555824</v>
          </cell>
        </row>
        <row r="120">
          <cell r="C120">
            <v>0.62152777777778023</v>
          </cell>
        </row>
        <row r="121">
          <cell r="C121">
            <v>0.62500000000000222</v>
          </cell>
        </row>
        <row r="122">
          <cell r="C122">
            <v>0.62847222222222421</v>
          </cell>
        </row>
        <row r="123">
          <cell r="C123">
            <v>0.6319444444444472</v>
          </cell>
        </row>
        <row r="124">
          <cell r="C124">
            <v>0.63541666666666918</v>
          </cell>
        </row>
        <row r="125">
          <cell r="C125">
            <v>0.63888888888889117</v>
          </cell>
        </row>
        <row r="126">
          <cell r="C126">
            <v>0.64236111111111316</v>
          </cell>
        </row>
        <row r="127">
          <cell r="C127">
            <v>0.64583333333333526</v>
          </cell>
        </row>
        <row r="128">
          <cell r="C128">
            <v>0.64930555555555824</v>
          </cell>
        </row>
        <row r="129">
          <cell r="C129">
            <v>0.65277777777778023</v>
          </cell>
        </row>
        <row r="130">
          <cell r="C130">
            <v>0.65625000000000222</v>
          </cell>
        </row>
        <row r="131">
          <cell r="C131">
            <v>0.65972222222222421</v>
          </cell>
        </row>
        <row r="132">
          <cell r="C132">
            <v>0.6631944444444472</v>
          </cell>
        </row>
        <row r="133">
          <cell r="C133">
            <v>0.66666666666666918</v>
          </cell>
        </row>
        <row r="134">
          <cell r="C134">
            <v>0.67013888888889117</v>
          </cell>
        </row>
        <row r="135">
          <cell r="C135">
            <v>0.67361111111111316</v>
          </cell>
        </row>
        <row r="136">
          <cell r="C136">
            <v>0.67708333333333626</v>
          </cell>
        </row>
        <row r="137">
          <cell r="C137">
            <v>0.68055555555555824</v>
          </cell>
        </row>
        <row r="138">
          <cell r="C138">
            <v>0.68402777777778023</v>
          </cell>
        </row>
        <row r="139">
          <cell r="C139">
            <v>0.68750000000000222</v>
          </cell>
        </row>
        <row r="140">
          <cell r="C140">
            <v>0.69097222222222521</v>
          </cell>
        </row>
        <row r="141">
          <cell r="C141">
            <v>0.6944444444444472</v>
          </cell>
        </row>
        <row r="142">
          <cell r="C142">
            <v>0.69791666666666918</v>
          </cell>
        </row>
        <row r="143">
          <cell r="C143">
            <v>0.70138888888889117</v>
          </cell>
        </row>
        <row r="144">
          <cell r="C144">
            <v>0.70486111111111316</v>
          </cell>
        </row>
        <row r="145">
          <cell r="C145">
            <v>0.70833333333333626</v>
          </cell>
        </row>
        <row r="146">
          <cell r="C146">
            <v>0.71180555555555824</v>
          </cell>
        </row>
        <row r="147">
          <cell r="C147">
            <v>0.71527777777778023</v>
          </cell>
        </row>
        <row r="148">
          <cell r="C148">
            <v>0.71875000000000222</v>
          </cell>
        </row>
        <row r="149">
          <cell r="C149">
            <v>0.72222222222222521</v>
          </cell>
        </row>
        <row r="150">
          <cell r="C150">
            <v>0.7256944444444472</v>
          </cell>
        </row>
        <row r="151">
          <cell r="C151">
            <v>0.72916666666666918</v>
          </cell>
        </row>
        <row r="152">
          <cell r="C152">
            <v>0.73263888888889117</v>
          </cell>
        </row>
        <row r="153">
          <cell r="C153">
            <v>0.73611111111111416</v>
          </cell>
        </row>
        <row r="154">
          <cell r="C154">
            <v>0.73958333333333626</v>
          </cell>
        </row>
        <row r="155">
          <cell r="C155">
            <v>0.74305555555555824</v>
          </cell>
        </row>
        <row r="156">
          <cell r="C156">
            <v>0.74652777777778023</v>
          </cell>
        </row>
        <row r="157">
          <cell r="C157">
            <v>0.75000000000000322</v>
          </cell>
        </row>
        <row r="158">
          <cell r="C158">
            <v>0.75347222222222521</v>
          </cell>
        </row>
        <row r="159">
          <cell r="C159">
            <v>0.7569444444444472</v>
          </cell>
        </row>
        <row r="160">
          <cell r="C160">
            <v>0.76041666666666918</v>
          </cell>
        </row>
        <row r="161">
          <cell r="C161">
            <v>0.76388888888889217</v>
          </cell>
        </row>
        <row r="162">
          <cell r="C162">
            <v>0.76736111111111416</v>
          </cell>
        </row>
        <row r="163">
          <cell r="C163">
            <v>0.77083333333333626</v>
          </cell>
        </row>
        <row r="164">
          <cell r="C164">
            <v>0.77430555555555824</v>
          </cell>
        </row>
        <row r="165">
          <cell r="C165">
            <v>0.77777777777778023</v>
          </cell>
        </row>
        <row r="166">
          <cell r="C166">
            <v>0.78125000000000322</v>
          </cell>
        </row>
        <row r="167">
          <cell r="C167">
            <v>0.78472222222222521</v>
          </cell>
        </row>
        <row r="168">
          <cell r="C168">
            <v>0.7881944444444472</v>
          </cell>
        </row>
        <row r="169">
          <cell r="C169">
            <v>0.79166666666667018</v>
          </cell>
        </row>
        <row r="170">
          <cell r="C170">
            <v>0.79513888888889217</v>
          </cell>
        </row>
        <row r="171">
          <cell r="C171">
            <v>0.79861111111111416</v>
          </cell>
        </row>
        <row r="172">
          <cell r="C172">
            <v>0.80208333333333626</v>
          </cell>
        </row>
        <row r="173">
          <cell r="C173">
            <v>0.80555555555555824</v>
          </cell>
        </row>
        <row r="174">
          <cell r="C174">
            <v>0.80902777777778123</v>
          </cell>
        </row>
        <row r="175">
          <cell r="C175">
            <v>0.81250000000000322</v>
          </cell>
        </row>
        <row r="176">
          <cell r="C176">
            <v>0.81597222222222521</v>
          </cell>
        </row>
        <row r="177">
          <cell r="C177">
            <v>0.8194444444444472</v>
          </cell>
        </row>
        <row r="178">
          <cell r="C178">
            <v>0.82291666666667018</v>
          </cell>
        </row>
        <row r="179">
          <cell r="C179">
            <v>0.82638888888889217</v>
          </cell>
        </row>
        <row r="180">
          <cell r="C180">
            <v>0.82986111111111416</v>
          </cell>
        </row>
        <row r="181">
          <cell r="C181">
            <v>0.83333333333333626</v>
          </cell>
        </row>
        <row r="182">
          <cell r="C182">
            <v>0.83680555555555924</v>
          </cell>
        </row>
        <row r="183">
          <cell r="C183">
            <v>0.84027777777778123</v>
          </cell>
        </row>
        <row r="184">
          <cell r="C184">
            <v>0.84375000000000322</v>
          </cell>
        </row>
        <row r="185">
          <cell r="C185">
            <v>0.84722222222222521</v>
          </cell>
        </row>
        <row r="186">
          <cell r="C186">
            <v>0.85069444444444819</v>
          </cell>
        </row>
        <row r="187">
          <cell r="C187">
            <v>0.85416666666667018</v>
          </cell>
        </row>
        <row r="188">
          <cell r="C188">
            <v>0.85763888888889217</v>
          </cell>
        </row>
        <row r="189">
          <cell r="C189">
            <v>0.86111111111111416</v>
          </cell>
        </row>
        <row r="190">
          <cell r="C190">
            <v>0.86458333333333626</v>
          </cell>
        </row>
        <row r="191">
          <cell r="C191">
            <v>0.86805555555555924</v>
          </cell>
        </row>
        <row r="192">
          <cell r="C192">
            <v>0.87152777777778123</v>
          </cell>
        </row>
        <row r="193">
          <cell r="C193">
            <v>0.87500000000000322</v>
          </cell>
        </row>
        <row r="194">
          <cell r="C194">
            <v>0.87847222222222521</v>
          </cell>
        </row>
        <row r="195">
          <cell r="C195">
            <v>0.88194444444444819</v>
          </cell>
        </row>
        <row r="196">
          <cell r="C196">
            <v>0.88541666666667018</v>
          </cell>
        </row>
        <row r="197">
          <cell r="C197">
            <v>0.88888888888889217</v>
          </cell>
        </row>
        <row r="198">
          <cell r="C198">
            <v>0.89236111111111416</v>
          </cell>
        </row>
        <row r="199">
          <cell r="C199">
            <v>0.89583333333333726</v>
          </cell>
        </row>
        <row r="200">
          <cell r="C200">
            <v>0.89930555555555924</v>
          </cell>
        </row>
        <row r="201">
          <cell r="C201">
            <v>0.90277777777778123</v>
          </cell>
        </row>
        <row r="202">
          <cell r="C202">
            <v>0.90625000000000322</v>
          </cell>
        </row>
        <row r="203">
          <cell r="C203">
            <v>0.90972222222222621</v>
          </cell>
        </row>
        <row r="204">
          <cell r="C204">
            <v>0.91319444444444819</v>
          </cell>
        </row>
        <row r="205">
          <cell r="C205">
            <v>0.91666666666667018</v>
          </cell>
        </row>
        <row r="206">
          <cell r="C206">
            <v>0.92013888888889217</v>
          </cell>
        </row>
        <row r="207">
          <cell r="C207">
            <v>0.92361111111111416</v>
          </cell>
        </row>
        <row r="208">
          <cell r="C208">
            <v>0.92708333333333726</v>
          </cell>
        </row>
        <row r="209">
          <cell r="C209">
            <v>0.93055555555555924</v>
          </cell>
        </row>
        <row r="210">
          <cell r="C210">
            <v>0.93402777777778123</v>
          </cell>
        </row>
        <row r="211">
          <cell r="C211">
            <v>0.93750000000000322</v>
          </cell>
        </row>
        <row r="212">
          <cell r="C212">
            <v>0.94097222222222621</v>
          </cell>
        </row>
        <row r="213">
          <cell r="C213">
            <v>0.94444444444444819</v>
          </cell>
        </row>
        <row r="214">
          <cell r="C214">
            <v>0.94791666666667018</v>
          </cell>
        </row>
        <row r="215">
          <cell r="C215">
            <v>0.95138888888889217</v>
          </cell>
        </row>
        <row r="216">
          <cell r="C216">
            <v>0.95486111111111516</v>
          </cell>
        </row>
        <row r="217">
          <cell r="C217">
            <v>0.95833333333333726</v>
          </cell>
        </row>
        <row r="218">
          <cell r="C218">
            <v>0.96180555555555924</v>
          </cell>
        </row>
        <row r="219">
          <cell r="C219">
            <v>0.96527777777778123</v>
          </cell>
        </row>
        <row r="220">
          <cell r="C220">
            <v>0.96875000000000422</v>
          </cell>
        </row>
        <row r="221">
          <cell r="C221">
            <v>0.97222222222222621</v>
          </cell>
        </row>
        <row r="222">
          <cell r="C222">
            <v>0.97569444444444819</v>
          </cell>
        </row>
        <row r="223">
          <cell r="C223">
            <v>0.97916666666667018</v>
          </cell>
        </row>
        <row r="224">
          <cell r="C224">
            <v>0.98263888888889217</v>
          </cell>
        </row>
        <row r="225">
          <cell r="C225">
            <v>0.98611111111111516</v>
          </cell>
        </row>
        <row r="226">
          <cell r="C226">
            <v>0.98958333333333726</v>
          </cell>
        </row>
        <row r="227">
          <cell r="C227">
            <v>0.99305555555555924</v>
          </cell>
        </row>
        <row r="228">
          <cell r="C228">
            <v>0.99652777777778123</v>
          </cell>
        </row>
        <row r="229">
          <cell r="C229">
            <v>1.0000000000000042</v>
          </cell>
        </row>
        <row r="230">
          <cell r="C230">
            <v>1.0034722222222223</v>
          </cell>
        </row>
        <row r="231">
          <cell r="C231">
            <v>1.0069444444444524</v>
          </cell>
        </row>
        <row r="232">
          <cell r="C232">
            <v>1.0104166666666723</v>
          </cell>
        </row>
        <row r="233">
          <cell r="C233">
            <v>1.0138888888888924</v>
          </cell>
        </row>
        <row r="234">
          <cell r="C234">
            <v>1.0173611111111123</v>
          </cell>
        </row>
        <row r="235">
          <cell r="C235">
            <v>1.0208333333333324</v>
          </cell>
        </row>
        <row r="236">
          <cell r="C236">
            <v>1.0243055555555622</v>
          </cell>
        </row>
        <row r="237">
          <cell r="C237">
            <v>1.0277777777777823</v>
          </cell>
        </row>
        <row r="238">
          <cell r="C238">
            <v>1.0312500000000022</v>
          </cell>
        </row>
        <row r="239">
          <cell r="C239">
            <v>1.0347222222222223</v>
          </cell>
        </row>
        <row r="240">
          <cell r="C240">
            <v>1.0381944444444524</v>
          </cell>
        </row>
        <row r="241">
          <cell r="C241">
            <v>1.0416666666666723</v>
          </cell>
        </row>
        <row r="242">
          <cell r="C242">
            <v>1.0451388888888924</v>
          </cell>
        </row>
        <row r="243">
          <cell r="C243">
            <v>1.0486111111111123</v>
          </cell>
        </row>
        <row r="244">
          <cell r="C244">
            <v>1.0520833333333324</v>
          </cell>
        </row>
        <row r="245">
          <cell r="C245">
            <v>1.0555555555555622</v>
          </cell>
        </row>
        <row r="246">
          <cell r="C246">
            <v>1.0590277777777823</v>
          </cell>
        </row>
        <row r="247">
          <cell r="C247">
            <v>1.0625000000000022</v>
          </cell>
        </row>
        <row r="248">
          <cell r="C248">
            <v>1.0659722222222223</v>
          </cell>
        </row>
        <row r="249">
          <cell r="C249">
            <v>1.0694444444444524</v>
          </cell>
        </row>
        <row r="250">
          <cell r="C250">
            <v>1.0729166666666723</v>
          </cell>
        </row>
        <row r="251">
          <cell r="C251">
            <v>1.0763888888888924</v>
          </cell>
        </row>
        <row r="252">
          <cell r="C252">
            <v>1.0798611111111123</v>
          </cell>
        </row>
        <row r="253">
          <cell r="C253">
            <v>1.0833333333333324</v>
          </cell>
        </row>
        <row r="254">
          <cell r="C254">
            <v>1.0868055555555622</v>
          </cell>
        </row>
        <row r="255">
          <cell r="C255">
            <v>1.0902777777777823</v>
          </cell>
        </row>
        <row r="256">
          <cell r="C256">
            <v>1.0937500000000022</v>
          </cell>
        </row>
        <row r="257">
          <cell r="C257">
            <v>1.0972222222222223</v>
          </cell>
        </row>
        <row r="258">
          <cell r="C258">
            <v>1.1006944444444524</v>
          </cell>
        </row>
        <row r="259">
          <cell r="C259">
            <v>1.1041666666666723</v>
          </cell>
        </row>
        <row r="260">
          <cell r="C260">
            <v>1.1076388888888924</v>
          </cell>
        </row>
        <row r="261">
          <cell r="C261">
            <v>1.1111111111111123</v>
          </cell>
        </row>
        <row r="262">
          <cell r="C262">
            <v>1.1145833333333424</v>
          </cell>
        </row>
        <row r="263">
          <cell r="C263">
            <v>1.1180555555555622</v>
          </cell>
        </row>
        <row r="264">
          <cell r="C264">
            <v>1.1215277777777823</v>
          </cell>
        </row>
        <row r="265">
          <cell r="C265">
            <v>1.1250000000000022</v>
          </cell>
        </row>
        <row r="266">
          <cell r="C266">
            <v>1.1284722222222223</v>
          </cell>
        </row>
        <row r="267">
          <cell r="C267">
            <v>1.1319444444444524</v>
          </cell>
        </row>
        <row r="268">
          <cell r="C268">
            <v>1.1354166666666723</v>
          </cell>
        </row>
        <row r="269">
          <cell r="C269">
            <v>1.1388888888888924</v>
          </cell>
        </row>
        <row r="270">
          <cell r="C270">
            <v>1.1423611111111123</v>
          </cell>
        </row>
        <row r="271">
          <cell r="C271">
            <v>1.1458333333333424</v>
          </cell>
        </row>
        <row r="272">
          <cell r="C272">
            <v>1.1493055555555622</v>
          </cell>
        </row>
        <row r="273">
          <cell r="C273">
            <v>1.1527777777777823</v>
          </cell>
        </row>
        <row r="274">
          <cell r="C274">
            <v>1.1562500000000022</v>
          </cell>
        </row>
        <row r="275">
          <cell r="C275">
            <v>1.1597222222222223</v>
          </cell>
        </row>
        <row r="276">
          <cell r="C276">
            <v>1.1631944444444524</v>
          </cell>
        </row>
        <row r="277">
          <cell r="C277">
            <v>1.1666666666666723</v>
          </cell>
        </row>
        <row r="278">
          <cell r="C278">
            <v>1.1701388888888924</v>
          </cell>
        </row>
        <row r="279">
          <cell r="C279">
            <v>1.1736111111111123</v>
          </cell>
        </row>
        <row r="280">
          <cell r="C280">
            <v>1.1770833333333424</v>
          </cell>
        </row>
        <row r="281">
          <cell r="C281">
            <v>1.1805555555555622</v>
          </cell>
        </row>
        <row r="282">
          <cell r="C282">
            <v>1.1840277777777823</v>
          </cell>
        </row>
        <row r="283">
          <cell r="C283">
            <v>1.1875000000000022</v>
          </cell>
        </row>
        <row r="284">
          <cell r="C284">
            <v>1.1909722222222223</v>
          </cell>
        </row>
        <row r="285">
          <cell r="C285">
            <v>1.1944444444444524</v>
          </cell>
        </row>
        <row r="286">
          <cell r="C286">
            <v>1.1979166666666723</v>
          </cell>
        </row>
        <row r="287">
          <cell r="C287">
            <v>1.2013888888888924</v>
          </cell>
        </row>
        <row r="288">
          <cell r="C288">
            <v>1.2048611111111123</v>
          </cell>
        </row>
      </sheetData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3D422-A1B7-4CF8-876B-8D88C2A03543}" name="Tableau13" displayName="Tableau13" ref="E19:L81" totalsRowShown="0" headerRowDxfId="10" dataDxfId="8" headerRowBorderDxfId="9" tableBorderDxfId="7">
  <tableColumns count="8">
    <tableColumn id="1" xr3:uid="{BD2CE49C-2D1E-4B54-A3A1-82D795B63102}" name="Arrêt"/>
    <tableColumn id="2" xr3:uid="{AA64CE49-482F-4B12-8260-F2AF957DD2EF}" name="Heure d'arrêt" dataDxfId="6"/>
    <tableColumn id="3" xr3:uid="{A76363CE-BDD5-4DB3-A609-FCB7570E757A}" name="Machine/Action" dataDxfId="5"/>
    <tableColumn id="4" xr3:uid="{D78C3530-F171-4F0C-B229-321E65C72DB7}" name="Cause de l'arrêt" dataDxfId="4"/>
    <tableColumn id="5" xr3:uid="{E272A603-96B6-4ABB-9DC1-272361B64E99}" name="Durée de l'arrêt (en min)" dataDxfId="3"/>
    <tableColumn id="6" xr3:uid="{A4D6DEBF-1D84-4EE0-A69D-A3AA6B668165}" name="Intervention EM ? " dataDxfId="2"/>
    <tableColumn id="7" xr3:uid="{39D81D08-80B3-4A9E-B39A-1ADEA58C1E04}" name="Commentaires opérateurs/EM" dataDxfId="1"/>
    <tableColumn id="8" xr3:uid="{B276AB7F-206F-41C0-BF95-B069BD072478}" name="Heure de fin" dataDxfId="0">
      <calculatedColumnFormula>F20+I20/1440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A0AD5-7A75-41C6-A872-930A4ACCFA4B}">
  <dimension ref="A1:G9"/>
  <sheetViews>
    <sheetView showGridLines="0" workbookViewId="0">
      <selection activeCell="B16" sqref="B15:B16"/>
    </sheetView>
  </sheetViews>
  <sheetFormatPr baseColWidth="10" defaultRowHeight="14.5"/>
  <cols>
    <col min="2" max="2" width="23.54296875" bestFit="1" customWidth="1"/>
  </cols>
  <sheetData>
    <row r="1" spans="1:7" ht="15" thickBot="1">
      <c r="A1" s="94"/>
      <c r="B1" s="94"/>
      <c r="C1" s="94"/>
      <c r="D1" s="94"/>
      <c r="E1" s="94"/>
      <c r="F1" s="94"/>
      <c r="G1" s="94"/>
    </row>
    <row r="2" spans="1:7" ht="44" thickBot="1">
      <c r="A2" s="20"/>
      <c r="B2" s="53" t="s">
        <v>29</v>
      </c>
      <c r="C2" s="54" t="s">
        <v>30</v>
      </c>
      <c r="D2" s="55" t="s">
        <v>31</v>
      </c>
      <c r="E2" s="55" t="s">
        <v>32</v>
      </c>
      <c r="F2" s="94"/>
      <c r="G2" s="94"/>
    </row>
    <row r="3" spans="1:7" ht="15" thickBot="1">
      <c r="A3" s="20"/>
      <c r="B3" s="56"/>
      <c r="C3" s="57"/>
      <c r="D3" s="58"/>
      <c r="E3" s="58"/>
      <c r="F3" s="94"/>
      <c r="G3" s="94"/>
    </row>
    <row r="4" spans="1:7">
      <c r="A4" s="59"/>
      <c r="B4" s="60" t="s">
        <v>34</v>
      </c>
      <c r="C4" s="61">
        <v>1001</v>
      </c>
      <c r="D4" s="61">
        <v>40</v>
      </c>
      <c r="E4" s="62">
        <v>1000</v>
      </c>
      <c r="F4" s="94"/>
      <c r="G4" s="94"/>
    </row>
    <row r="5" spans="1:7">
      <c r="A5" s="59"/>
      <c r="B5" s="63" t="s">
        <v>35</v>
      </c>
      <c r="C5" s="64">
        <v>1002</v>
      </c>
      <c r="D5" s="64">
        <v>40</v>
      </c>
      <c r="E5" s="65">
        <v>1000</v>
      </c>
      <c r="F5" s="94"/>
      <c r="G5" s="94"/>
    </row>
    <row r="6" spans="1:7">
      <c r="A6" s="59"/>
      <c r="B6" s="66" t="s">
        <v>36</v>
      </c>
      <c r="C6" s="67">
        <v>1003</v>
      </c>
      <c r="D6" s="67">
        <v>40</v>
      </c>
      <c r="E6" s="65">
        <v>1000</v>
      </c>
      <c r="F6" s="94"/>
      <c r="G6" s="94"/>
    </row>
    <row r="7" spans="1:7">
      <c r="A7" s="59"/>
      <c r="B7" s="68" t="s">
        <v>37</v>
      </c>
      <c r="C7" s="67">
        <v>1004</v>
      </c>
      <c r="D7" s="67">
        <v>40</v>
      </c>
      <c r="E7" s="65">
        <v>1000</v>
      </c>
      <c r="F7" s="94"/>
      <c r="G7" s="94"/>
    </row>
    <row r="8" spans="1:7" ht="15" thickBot="1">
      <c r="A8" s="59"/>
      <c r="B8" s="69" t="s">
        <v>38</v>
      </c>
      <c r="C8" s="70">
        <v>1005</v>
      </c>
      <c r="D8" s="70">
        <v>40</v>
      </c>
      <c r="E8" s="71">
        <v>1000</v>
      </c>
      <c r="F8" s="94"/>
      <c r="G8" s="94"/>
    </row>
    <row r="9" spans="1:7">
      <c r="B9" s="95"/>
      <c r="C9" s="95"/>
      <c r="D9" s="95"/>
      <c r="E9" s="95"/>
      <c r="F9" s="94"/>
      <c r="G9" s="94"/>
    </row>
  </sheetData>
  <mergeCells count="3">
    <mergeCell ref="A1:G1"/>
    <mergeCell ref="F2:G9"/>
    <mergeCell ref="B9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0975-5A59-4A2B-A795-A20CF5EEB658}">
  <dimension ref="B1:C288"/>
  <sheetViews>
    <sheetView workbookViewId="0">
      <selection activeCell="J17" sqref="J17"/>
    </sheetView>
  </sheetViews>
  <sheetFormatPr baseColWidth="10" defaultRowHeight="14.5"/>
  <cols>
    <col min="2" max="2" width="10.90625" style="52"/>
  </cols>
  <sheetData>
    <row r="1" spans="2:3">
      <c r="B1" s="48" t="s">
        <v>28</v>
      </c>
      <c r="C1" s="49">
        <v>3.472222222222222E-3</v>
      </c>
    </row>
    <row r="2" spans="2:3">
      <c r="B2" s="50">
        <v>0.21180555555555555</v>
      </c>
      <c r="C2" s="51">
        <v>0.21180555555555555</v>
      </c>
    </row>
    <row r="3" spans="2:3">
      <c r="B3" s="50">
        <v>0.21527777777777779</v>
      </c>
      <c r="C3" s="51">
        <f>B2+C$1</f>
        <v>0.21527777777777776</v>
      </c>
    </row>
    <row r="4" spans="2:3">
      <c r="B4" s="50">
        <v>0.21875</v>
      </c>
      <c r="C4" s="51">
        <f t="shared" ref="C4:C67" si="0">B3+C$1</f>
        <v>0.21875</v>
      </c>
    </row>
    <row r="5" spans="2:3">
      <c r="B5" s="50">
        <v>0.22222222222222199</v>
      </c>
      <c r="C5" s="51">
        <f t="shared" si="0"/>
        <v>0.22222222222222221</v>
      </c>
    </row>
    <row r="6" spans="2:3">
      <c r="B6" s="50">
        <v>0.225694444444445</v>
      </c>
      <c r="C6" s="51">
        <f t="shared" si="0"/>
        <v>0.2256944444444442</v>
      </c>
    </row>
    <row r="7" spans="2:3">
      <c r="B7" s="50">
        <v>0.22916666666666699</v>
      </c>
      <c r="C7" s="51">
        <f t="shared" si="0"/>
        <v>0.22916666666666721</v>
      </c>
    </row>
    <row r="8" spans="2:3">
      <c r="B8" s="50">
        <v>0.23263888888888901</v>
      </c>
      <c r="C8" s="51">
        <f t="shared" si="0"/>
        <v>0.2326388888888892</v>
      </c>
    </row>
    <row r="9" spans="2:3">
      <c r="B9" s="50">
        <v>0.23611111111111099</v>
      </c>
      <c r="C9" s="51">
        <f t="shared" si="0"/>
        <v>0.23611111111111122</v>
      </c>
    </row>
    <row r="10" spans="2:3">
      <c r="B10" s="50">
        <v>0.23958333333333301</v>
      </c>
      <c r="C10" s="51">
        <f t="shared" si="0"/>
        <v>0.2395833333333332</v>
      </c>
    </row>
    <row r="11" spans="2:3">
      <c r="B11" s="50">
        <v>0.243055555555556</v>
      </c>
      <c r="C11" s="51">
        <f t="shared" si="0"/>
        <v>0.24305555555555522</v>
      </c>
    </row>
    <row r="12" spans="2:3">
      <c r="B12" s="50">
        <v>0.24652777777777801</v>
      </c>
      <c r="C12" s="51">
        <f t="shared" si="0"/>
        <v>0.24652777777777821</v>
      </c>
    </row>
    <row r="13" spans="2:3">
      <c r="B13" s="50">
        <v>0.25</v>
      </c>
      <c r="C13" s="51">
        <f t="shared" si="0"/>
        <v>0.25000000000000022</v>
      </c>
    </row>
    <row r="14" spans="2:3">
      <c r="B14" s="50">
        <v>0.25347222222222199</v>
      </c>
      <c r="C14" s="51">
        <f t="shared" si="0"/>
        <v>0.25347222222222221</v>
      </c>
    </row>
    <row r="15" spans="2:3">
      <c r="B15" s="50">
        <v>0.25694444444444497</v>
      </c>
      <c r="C15" s="51">
        <f t="shared" si="0"/>
        <v>0.2569444444444442</v>
      </c>
    </row>
    <row r="16" spans="2:3">
      <c r="B16" s="50">
        <v>0.26041666666666702</v>
      </c>
      <c r="C16" s="51">
        <f t="shared" si="0"/>
        <v>0.26041666666666718</v>
      </c>
    </row>
    <row r="17" spans="2:3">
      <c r="B17" s="50">
        <v>0.26388888888888901</v>
      </c>
      <c r="C17" s="51">
        <f t="shared" si="0"/>
        <v>0.26388888888888923</v>
      </c>
    </row>
    <row r="18" spans="2:3">
      <c r="B18" s="50">
        <v>0.26736111111111099</v>
      </c>
      <c r="C18" s="51">
        <f t="shared" si="0"/>
        <v>0.26736111111111122</v>
      </c>
    </row>
    <row r="19" spans="2:3">
      <c r="B19" s="50">
        <v>0.27083333333333398</v>
      </c>
      <c r="C19" s="51">
        <f t="shared" si="0"/>
        <v>0.2708333333333332</v>
      </c>
    </row>
    <row r="20" spans="2:3">
      <c r="B20" s="50">
        <v>0.27430555555555602</v>
      </c>
      <c r="C20" s="51">
        <f t="shared" si="0"/>
        <v>0.27430555555555619</v>
      </c>
    </row>
    <row r="21" spans="2:3">
      <c r="B21" s="50">
        <v>0.27777777777777801</v>
      </c>
      <c r="C21" s="51">
        <f t="shared" si="0"/>
        <v>0.27777777777777823</v>
      </c>
    </row>
    <row r="22" spans="2:3">
      <c r="B22" s="50">
        <v>0.28125</v>
      </c>
      <c r="C22" s="51">
        <f t="shared" si="0"/>
        <v>0.28125000000000022</v>
      </c>
    </row>
    <row r="23" spans="2:3">
      <c r="B23" s="50">
        <v>0.28472222222222299</v>
      </c>
      <c r="C23" s="51">
        <f t="shared" si="0"/>
        <v>0.28472222222222221</v>
      </c>
    </row>
    <row r="24" spans="2:3">
      <c r="B24" s="50">
        <v>0.28819444444444497</v>
      </c>
      <c r="C24" s="51">
        <f t="shared" si="0"/>
        <v>0.2881944444444452</v>
      </c>
    </row>
    <row r="25" spans="2:3">
      <c r="B25" s="50">
        <v>0.29166666666666702</v>
      </c>
      <c r="C25" s="51">
        <f t="shared" si="0"/>
        <v>0.29166666666666718</v>
      </c>
    </row>
    <row r="26" spans="2:3">
      <c r="B26" s="50">
        <v>0.29513888888888901</v>
      </c>
      <c r="C26" s="51">
        <f t="shared" si="0"/>
        <v>0.29513888888888923</v>
      </c>
    </row>
    <row r="27" spans="2:3">
      <c r="B27" s="50">
        <v>0.29861111111111099</v>
      </c>
      <c r="C27" s="51">
        <f t="shared" si="0"/>
        <v>0.29861111111111122</v>
      </c>
    </row>
    <row r="28" spans="2:3">
      <c r="B28" s="50">
        <v>0.30208333333333398</v>
      </c>
      <c r="C28" s="51">
        <f t="shared" si="0"/>
        <v>0.3020833333333332</v>
      </c>
    </row>
    <row r="29" spans="2:3">
      <c r="B29" s="50">
        <v>0.30555555555555602</v>
      </c>
      <c r="C29" s="51">
        <f t="shared" si="0"/>
        <v>0.30555555555555619</v>
      </c>
    </row>
    <row r="30" spans="2:3">
      <c r="B30" s="50">
        <v>0.30902777777777801</v>
      </c>
      <c r="C30" s="51">
        <f t="shared" si="0"/>
        <v>0.30902777777777823</v>
      </c>
    </row>
    <row r="31" spans="2:3">
      <c r="B31" s="50">
        <v>0.312500000000001</v>
      </c>
      <c r="C31" s="51">
        <f t="shared" si="0"/>
        <v>0.31250000000000022</v>
      </c>
    </row>
    <row r="32" spans="2:3">
      <c r="B32" s="50">
        <v>0.31597222222222299</v>
      </c>
      <c r="C32" s="51">
        <f t="shared" si="0"/>
        <v>0.31597222222222321</v>
      </c>
    </row>
    <row r="33" spans="2:3">
      <c r="B33" s="50">
        <v>0.31944444444444497</v>
      </c>
      <c r="C33" s="51">
        <f t="shared" si="0"/>
        <v>0.3194444444444452</v>
      </c>
    </row>
    <row r="34" spans="2:3">
      <c r="B34" s="50">
        <v>0.32291666666666802</v>
      </c>
      <c r="C34" s="51">
        <f t="shared" si="0"/>
        <v>0.32291666666666718</v>
      </c>
    </row>
    <row r="35" spans="2:3">
      <c r="B35" s="50">
        <v>0.32638888888889001</v>
      </c>
      <c r="C35" s="51">
        <f t="shared" si="0"/>
        <v>0.32638888888889023</v>
      </c>
    </row>
    <row r="36" spans="2:3">
      <c r="B36" s="50">
        <v>0.32986111111111199</v>
      </c>
      <c r="C36" s="51">
        <f t="shared" si="0"/>
        <v>0.32986111111111222</v>
      </c>
    </row>
    <row r="37" spans="2:3">
      <c r="B37" s="50">
        <v>0.33333333333333398</v>
      </c>
      <c r="C37" s="51">
        <f t="shared" si="0"/>
        <v>0.3333333333333342</v>
      </c>
    </row>
    <row r="38" spans="2:3">
      <c r="B38" s="50">
        <v>0.33680555555555702</v>
      </c>
      <c r="C38" s="51">
        <f t="shared" si="0"/>
        <v>0.33680555555555619</v>
      </c>
    </row>
    <row r="39" spans="2:3">
      <c r="B39" s="50">
        <v>0.34027777777777901</v>
      </c>
      <c r="C39" s="51">
        <f t="shared" si="0"/>
        <v>0.34027777777777923</v>
      </c>
    </row>
    <row r="40" spans="2:3">
      <c r="B40" s="50">
        <v>0.343750000000001</v>
      </c>
      <c r="C40" s="51">
        <f t="shared" si="0"/>
        <v>0.34375000000000122</v>
      </c>
    </row>
    <row r="41" spans="2:3">
      <c r="B41" s="50">
        <v>0.34722222222222299</v>
      </c>
      <c r="C41" s="51">
        <f t="shared" si="0"/>
        <v>0.34722222222222321</v>
      </c>
    </row>
    <row r="42" spans="2:3">
      <c r="B42" s="50">
        <v>0.35069444444444597</v>
      </c>
      <c r="C42" s="51">
        <f t="shared" si="0"/>
        <v>0.3506944444444452</v>
      </c>
    </row>
    <row r="43" spans="2:3">
      <c r="B43" s="50">
        <v>0.35416666666666802</v>
      </c>
      <c r="C43" s="51">
        <f t="shared" si="0"/>
        <v>0.35416666666666818</v>
      </c>
    </row>
    <row r="44" spans="2:3">
      <c r="B44" s="50">
        <v>0.35763888888889001</v>
      </c>
      <c r="C44" s="51">
        <f t="shared" si="0"/>
        <v>0.35763888888889023</v>
      </c>
    </row>
    <row r="45" spans="2:3">
      <c r="B45" s="50">
        <v>0.36111111111111199</v>
      </c>
      <c r="C45" s="51">
        <f t="shared" si="0"/>
        <v>0.36111111111111222</v>
      </c>
    </row>
    <row r="46" spans="2:3">
      <c r="B46" s="50">
        <v>0.36458333333333398</v>
      </c>
      <c r="C46" s="51">
        <f t="shared" si="0"/>
        <v>0.3645833333333342</v>
      </c>
    </row>
    <row r="47" spans="2:3">
      <c r="B47" s="50">
        <v>0.36805555555555702</v>
      </c>
      <c r="C47" s="51">
        <f t="shared" si="0"/>
        <v>0.36805555555555619</v>
      </c>
    </row>
    <row r="48" spans="2:3">
      <c r="B48" s="50">
        <v>0.37152777777777901</v>
      </c>
      <c r="C48" s="51">
        <f t="shared" si="0"/>
        <v>0.37152777777777923</v>
      </c>
    </row>
    <row r="49" spans="2:3">
      <c r="B49" s="50">
        <v>0.375000000000001</v>
      </c>
      <c r="C49" s="51">
        <f t="shared" si="0"/>
        <v>0.37500000000000122</v>
      </c>
    </row>
    <row r="50" spans="2:3">
      <c r="B50" s="50">
        <v>0.37847222222222299</v>
      </c>
      <c r="C50" s="51">
        <f t="shared" si="0"/>
        <v>0.37847222222222321</v>
      </c>
    </row>
    <row r="51" spans="2:3">
      <c r="B51" s="50">
        <v>0.38194444444444597</v>
      </c>
      <c r="C51" s="51">
        <f t="shared" si="0"/>
        <v>0.3819444444444452</v>
      </c>
    </row>
    <row r="52" spans="2:3">
      <c r="B52" s="50">
        <v>0.38541666666666802</v>
      </c>
      <c r="C52" s="51">
        <f t="shared" si="0"/>
        <v>0.38541666666666818</v>
      </c>
    </row>
    <row r="53" spans="2:3">
      <c r="B53" s="50">
        <v>0.38888888888889001</v>
      </c>
      <c r="C53" s="51">
        <f t="shared" si="0"/>
        <v>0.38888888888889023</v>
      </c>
    </row>
    <row r="54" spans="2:3">
      <c r="B54" s="50">
        <v>0.39236111111111199</v>
      </c>
      <c r="C54" s="51">
        <f t="shared" si="0"/>
        <v>0.39236111111111222</v>
      </c>
    </row>
    <row r="55" spans="2:3">
      <c r="B55" s="50">
        <v>0.39583333333333498</v>
      </c>
      <c r="C55" s="51">
        <f t="shared" si="0"/>
        <v>0.3958333333333342</v>
      </c>
    </row>
    <row r="56" spans="2:3">
      <c r="B56" s="50">
        <v>0.39930555555555702</v>
      </c>
      <c r="C56" s="51">
        <f t="shared" si="0"/>
        <v>0.39930555555555719</v>
      </c>
    </row>
    <row r="57" spans="2:3">
      <c r="B57" s="50">
        <v>0.40277777777777901</v>
      </c>
      <c r="C57" s="51">
        <f t="shared" si="0"/>
        <v>0.40277777777777923</v>
      </c>
    </row>
    <row r="58" spans="2:3">
      <c r="B58" s="50">
        <v>0.406250000000001</v>
      </c>
      <c r="C58" s="51">
        <f t="shared" si="0"/>
        <v>0.40625000000000122</v>
      </c>
    </row>
    <row r="59" spans="2:3">
      <c r="B59" s="50">
        <v>0.40972222222222399</v>
      </c>
      <c r="C59" s="51">
        <f t="shared" si="0"/>
        <v>0.40972222222222321</v>
      </c>
    </row>
    <row r="60" spans="2:3">
      <c r="B60" s="50">
        <v>0.41319444444444597</v>
      </c>
      <c r="C60" s="51">
        <f t="shared" si="0"/>
        <v>0.4131944444444462</v>
      </c>
    </row>
    <row r="61" spans="2:3">
      <c r="B61" s="50">
        <v>0.41666666666666802</v>
      </c>
      <c r="C61" s="51">
        <f t="shared" si="0"/>
        <v>0.41666666666666818</v>
      </c>
    </row>
    <row r="62" spans="2:3">
      <c r="B62" s="50">
        <v>0.42013888888889001</v>
      </c>
      <c r="C62" s="51">
        <f t="shared" si="0"/>
        <v>0.42013888888889023</v>
      </c>
    </row>
    <row r="63" spans="2:3">
      <c r="B63" s="50">
        <v>0.42361111111111199</v>
      </c>
      <c r="C63" s="51">
        <f t="shared" si="0"/>
        <v>0.42361111111111222</v>
      </c>
    </row>
    <row r="64" spans="2:3">
      <c r="B64" s="50">
        <v>0.42708333333333498</v>
      </c>
      <c r="C64" s="51">
        <f t="shared" si="0"/>
        <v>0.4270833333333342</v>
      </c>
    </row>
    <row r="65" spans="2:3">
      <c r="B65" s="50">
        <v>0.43055555555555702</v>
      </c>
      <c r="C65" s="51">
        <f t="shared" si="0"/>
        <v>0.43055555555555719</v>
      </c>
    </row>
    <row r="66" spans="2:3">
      <c r="B66" s="50">
        <v>0.43402777777777901</v>
      </c>
      <c r="C66" s="51">
        <f t="shared" si="0"/>
        <v>0.43402777777777923</v>
      </c>
    </row>
    <row r="67" spans="2:3">
      <c r="B67" s="50">
        <v>0.437500000000001</v>
      </c>
      <c r="C67" s="51">
        <f t="shared" si="0"/>
        <v>0.43750000000000122</v>
      </c>
    </row>
    <row r="68" spans="2:3">
      <c r="B68" s="50">
        <v>0.44097222222222399</v>
      </c>
      <c r="C68" s="51">
        <f t="shared" ref="C68:C131" si="1">B67+C$1</f>
        <v>0.44097222222222321</v>
      </c>
    </row>
    <row r="69" spans="2:3">
      <c r="B69" s="50">
        <v>0.44444444444444597</v>
      </c>
      <c r="C69" s="51">
        <f t="shared" si="1"/>
        <v>0.4444444444444462</v>
      </c>
    </row>
    <row r="70" spans="2:3">
      <c r="B70" s="50">
        <v>0.44791666666666802</v>
      </c>
      <c r="C70" s="51">
        <f t="shared" si="1"/>
        <v>0.44791666666666818</v>
      </c>
    </row>
    <row r="71" spans="2:3">
      <c r="B71" s="50">
        <v>0.45138888888889001</v>
      </c>
      <c r="C71" s="51">
        <f t="shared" si="1"/>
        <v>0.45138888888889023</v>
      </c>
    </row>
    <row r="72" spans="2:3">
      <c r="B72" s="50">
        <v>0.45486111111111299</v>
      </c>
      <c r="C72" s="51">
        <f t="shared" si="1"/>
        <v>0.45486111111111222</v>
      </c>
    </row>
    <row r="73" spans="2:3">
      <c r="B73" s="50">
        <v>0.45833333333333498</v>
      </c>
      <c r="C73" s="51">
        <f t="shared" si="1"/>
        <v>0.4583333333333352</v>
      </c>
    </row>
    <row r="74" spans="2:3">
      <c r="B74" s="50">
        <v>0.46180555555555702</v>
      </c>
      <c r="C74" s="51">
        <f t="shared" si="1"/>
        <v>0.46180555555555719</v>
      </c>
    </row>
    <row r="75" spans="2:3">
      <c r="B75" s="50">
        <v>0.46527777777777901</v>
      </c>
      <c r="C75" s="51">
        <f t="shared" si="1"/>
        <v>0.46527777777777923</v>
      </c>
    </row>
    <row r="76" spans="2:3">
      <c r="B76" s="50">
        <v>0.468750000000002</v>
      </c>
      <c r="C76" s="51">
        <f t="shared" si="1"/>
        <v>0.46875000000000122</v>
      </c>
    </row>
    <row r="77" spans="2:3">
      <c r="B77" s="50">
        <v>0.47222222222222399</v>
      </c>
      <c r="C77" s="51">
        <f t="shared" si="1"/>
        <v>0.47222222222222421</v>
      </c>
    </row>
    <row r="78" spans="2:3">
      <c r="B78" s="50">
        <v>0.47569444444444597</v>
      </c>
      <c r="C78" s="51">
        <f t="shared" si="1"/>
        <v>0.4756944444444462</v>
      </c>
    </row>
    <row r="79" spans="2:3">
      <c r="B79" s="50">
        <v>0.47916666666666802</v>
      </c>
      <c r="C79" s="51">
        <f t="shared" si="1"/>
        <v>0.47916666666666818</v>
      </c>
    </row>
    <row r="80" spans="2:3">
      <c r="B80" s="50">
        <v>0.482638888888891</v>
      </c>
      <c r="C80" s="51">
        <f t="shared" si="1"/>
        <v>0.48263888888889023</v>
      </c>
    </row>
    <row r="81" spans="2:3">
      <c r="B81" s="50">
        <v>0.48611111111111299</v>
      </c>
      <c r="C81" s="51">
        <f t="shared" si="1"/>
        <v>0.48611111111111321</v>
      </c>
    </row>
    <row r="82" spans="2:3">
      <c r="B82" s="50">
        <v>0.48958333333333498</v>
      </c>
      <c r="C82" s="51">
        <f t="shared" si="1"/>
        <v>0.4895833333333352</v>
      </c>
    </row>
    <row r="83" spans="2:3">
      <c r="B83" s="50">
        <v>0.49305555555555702</v>
      </c>
      <c r="C83" s="51">
        <f t="shared" si="1"/>
        <v>0.49305555555555719</v>
      </c>
    </row>
    <row r="84" spans="2:3">
      <c r="B84" s="50">
        <v>0.49652777777777901</v>
      </c>
      <c r="C84" s="51">
        <f t="shared" si="1"/>
        <v>0.49652777777777923</v>
      </c>
    </row>
    <row r="85" spans="2:3">
      <c r="B85" s="50">
        <v>0.500000000000002</v>
      </c>
      <c r="C85" s="51">
        <f t="shared" si="1"/>
        <v>0.50000000000000122</v>
      </c>
    </row>
    <row r="86" spans="2:3">
      <c r="B86" s="50">
        <v>0.50347222222222399</v>
      </c>
      <c r="C86" s="51">
        <f t="shared" si="1"/>
        <v>0.50347222222222421</v>
      </c>
    </row>
    <row r="87" spans="2:3">
      <c r="B87" s="50">
        <v>0.50694444444444597</v>
      </c>
      <c r="C87" s="51">
        <f t="shared" si="1"/>
        <v>0.5069444444444462</v>
      </c>
    </row>
    <row r="88" spans="2:3">
      <c r="B88" s="50">
        <v>0.51041666666666796</v>
      </c>
      <c r="C88" s="51">
        <f t="shared" si="1"/>
        <v>0.51041666666666818</v>
      </c>
    </row>
    <row r="89" spans="2:3">
      <c r="B89" s="50">
        <v>0.51388888888889095</v>
      </c>
      <c r="C89" s="51">
        <f t="shared" si="1"/>
        <v>0.51388888888889017</v>
      </c>
    </row>
    <row r="90" spans="2:3">
      <c r="B90" s="50">
        <v>0.51736111111111305</v>
      </c>
      <c r="C90" s="51">
        <f t="shared" si="1"/>
        <v>0.51736111111111316</v>
      </c>
    </row>
    <row r="91" spans="2:3">
      <c r="B91" s="50">
        <v>0.52083333333333504</v>
      </c>
      <c r="C91" s="51">
        <f t="shared" si="1"/>
        <v>0.52083333333333526</v>
      </c>
    </row>
    <row r="92" spans="2:3">
      <c r="B92" s="50">
        <v>0.52430555555555702</v>
      </c>
      <c r="C92" s="51">
        <f t="shared" si="1"/>
        <v>0.52430555555555725</v>
      </c>
    </row>
    <row r="93" spans="2:3">
      <c r="B93" s="50">
        <v>0.52777777777778001</v>
      </c>
      <c r="C93" s="51">
        <f t="shared" si="1"/>
        <v>0.52777777777777923</v>
      </c>
    </row>
    <row r="94" spans="2:3">
      <c r="B94" s="50">
        <v>0.531250000000002</v>
      </c>
      <c r="C94" s="51">
        <f t="shared" si="1"/>
        <v>0.53125000000000222</v>
      </c>
    </row>
    <row r="95" spans="2:3">
      <c r="B95" s="50">
        <v>0.53472222222222399</v>
      </c>
      <c r="C95" s="51">
        <f t="shared" si="1"/>
        <v>0.53472222222222421</v>
      </c>
    </row>
    <row r="96" spans="2:3">
      <c r="B96" s="50">
        <v>0.53819444444444597</v>
      </c>
      <c r="C96" s="51">
        <f t="shared" si="1"/>
        <v>0.5381944444444462</v>
      </c>
    </row>
    <row r="97" spans="2:3">
      <c r="B97" s="50">
        <v>0.54166666666666896</v>
      </c>
      <c r="C97" s="51">
        <f t="shared" si="1"/>
        <v>0.54166666666666818</v>
      </c>
    </row>
    <row r="98" spans="2:3">
      <c r="B98" s="50">
        <v>0.54513888888889095</v>
      </c>
      <c r="C98" s="51">
        <f t="shared" si="1"/>
        <v>0.54513888888889117</v>
      </c>
    </row>
    <row r="99" spans="2:3">
      <c r="B99" s="50">
        <v>0.54861111111111305</v>
      </c>
      <c r="C99" s="51">
        <f t="shared" si="1"/>
        <v>0.54861111111111316</v>
      </c>
    </row>
    <row r="100" spans="2:3">
      <c r="B100" s="50">
        <v>0.55208333333333504</v>
      </c>
      <c r="C100" s="51">
        <f t="shared" si="1"/>
        <v>0.55208333333333526</v>
      </c>
    </row>
    <row r="101" spans="2:3">
      <c r="B101" s="50">
        <v>0.55555555555555802</v>
      </c>
      <c r="C101" s="51">
        <f t="shared" si="1"/>
        <v>0.55555555555555725</v>
      </c>
    </row>
    <row r="102" spans="2:3">
      <c r="B102" s="50">
        <v>0.55902777777778001</v>
      </c>
      <c r="C102" s="51">
        <f t="shared" si="1"/>
        <v>0.55902777777778023</v>
      </c>
    </row>
    <row r="103" spans="2:3">
      <c r="B103" s="50">
        <v>0.562500000000002</v>
      </c>
      <c r="C103" s="51">
        <f t="shared" si="1"/>
        <v>0.56250000000000222</v>
      </c>
    </row>
    <row r="104" spans="2:3">
      <c r="B104" s="50">
        <v>0.56597222222222399</v>
      </c>
      <c r="C104" s="51">
        <f t="shared" si="1"/>
        <v>0.56597222222222421</v>
      </c>
    </row>
    <row r="105" spans="2:3">
      <c r="B105" s="50">
        <v>0.56944444444444697</v>
      </c>
      <c r="C105" s="51">
        <f t="shared" si="1"/>
        <v>0.5694444444444462</v>
      </c>
    </row>
    <row r="106" spans="2:3">
      <c r="B106" s="50">
        <v>0.57291666666666896</v>
      </c>
      <c r="C106" s="51">
        <f t="shared" si="1"/>
        <v>0.57291666666666918</v>
      </c>
    </row>
    <row r="107" spans="2:3">
      <c r="B107" s="50">
        <v>0.57638888888889095</v>
      </c>
      <c r="C107" s="51">
        <f t="shared" si="1"/>
        <v>0.57638888888889117</v>
      </c>
    </row>
    <row r="108" spans="2:3">
      <c r="B108" s="50">
        <v>0.57986111111111305</v>
      </c>
      <c r="C108" s="51">
        <f t="shared" si="1"/>
        <v>0.57986111111111316</v>
      </c>
    </row>
    <row r="109" spans="2:3">
      <c r="B109" s="50">
        <v>0.58333333333333504</v>
      </c>
      <c r="C109" s="51">
        <f t="shared" si="1"/>
        <v>0.58333333333333526</v>
      </c>
    </row>
    <row r="110" spans="2:3">
      <c r="B110" s="50">
        <v>0.58680555555555802</v>
      </c>
      <c r="C110" s="51">
        <f t="shared" si="1"/>
        <v>0.58680555555555725</v>
      </c>
    </row>
    <row r="111" spans="2:3">
      <c r="B111" s="50">
        <v>0.59027777777778001</v>
      </c>
      <c r="C111" s="51">
        <f t="shared" si="1"/>
        <v>0.59027777777778023</v>
      </c>
    </row>
    <row r="112" spans="2:3">
      <c r="B112" s="50">
        <v>0.593750000000002</v>
      </c>
      <c r="C112" s="51">
        <f t="shared" si="1"/>
        <v>0.59375000000000222</v>
      </c>
    </row>
    <row r="113" spans="2:3">
      <c r="B113" s="50">
        <v>0.59722222222222399</v>
      </c>
      <c r="C113" s="51">
        <f t="shared" si="1"/>
        <v>0.59722222222222421</v>
      </c>
    </row>
    <row r="114" spans="2:3">
      <c r="B114" s="50">
        <v>0.60069444444444697</v>
      </c>
      <c r="C114" s="51">
        <f t="shared" si="1"/>
        <v>0.6006944444444462</v>
      </c>
    </row>
    <row r="115" spans="2:3">
      <c r="B115" s="50">
        <v>0.60416666666666896</v>
      </c>
      <c r="C115" s="51">
        <f t="shared" si="1"/>
        <v>0.60416666666666918</v>
      </c>
    </row>
    <row r="116" spans="2:3">
      <c r="B116" s="50">
        <v>0.60763888888889095</v>
      </c>
      <c r="C116" s="51">
        <f t="shared" si="1"/>
        <v>0.60763888888889117</v>
      </c>
    </row>
    <row r="117" spans="2:3">
      <c r="B117" s="50">
        <v>0.61111111111111305</v>
      </c>
      <c r="C117" s="51">
        <f t="shared" si="1"/>
        <v>0.61111111111111316</v>
      </c>
    </row>
    <row r="118" spans="2:3">
      <c r="B118" s="50">
        <v>0.61458333333333603</v>
      </c>
      <c r="C118" s="51">
        <f t="shared" si="1"/>
        <v>0.61458333333333526</v>
      </c>
    </row>
    <row r="119" spans="2:3">
      <c r="B119" s="50">
        <v>0.61805555555555802</v>
      </c>
      <c r="C119" s="51">
        <f t="shared" si="1"/>
        <v>0.61805555555555824</v>
      </c>
    </row>
    <row r="120" spans="2:3">
      <c r="B120" s="50">
        <v>0.62152777777778001</v>
      </c>
      <c r="C120" s="51">
        <f t="shared" si="1"/>
        <v>0.62152777777778023</v>
      </c>
    </row>
    <row r="121" spans="2:3">
      <c r="B121" s="50">
        <v>0.625000000000002</v>
      </c>
      <c r="C121" s="51">
        <f t="shared" si="1"/>
        <v>0.62500000000000222</v>
      </c>
    </row>
    <row r="122" spans="2:3">
      <c r="B122" s="50">
        <v>0.62847222222222499</v>
      </c>
      <c r="C122" s="51">
        <f>B121+C$1</f>
        <v>0.62847222222222421</v>
      </c>
    </row>
    <row r="123" spans="2:3">
      <c r="B123" s="50">
        <v>0.63194444444444697</v>
      </c>
      <c r="C123" s="51">
        <f t="shared" si="1"/>
        <v>0.6319444444444472</v>
      </c>
    </row>
    <row r="124" spans="2:3">
      <c r="B124" s="50">
        <v>0.63541666666666896</v>
      </c>
      <c r="C124" s="51">
        <f t="shared" si="1"/>
        <v>0.63541666666666918</v>
      </c>
    </row>
    <row r="125" spans="2:3">
      <c r="B125" s="50">
        <v>0.63888888888889095</v>
      </c>
      <c r="C125" s="51">
        <f t="shared" si="1"/>
        <v>0.63888888888889117</v>
      </c>
    </row>
    <row r="126" spans="2:3">
      <c r="B126" s="50">
        <v>0.64236111111111305</v>
      </c>
      <c r="C126" s="51">
        <f t="shared" si="1"/>
        <v>0.64236111111111316</v>
      </c>
    </row>
    <row r="127" spans="2:3">
      <c r="B127" s="50">
        <v>0.64583333333333603</v>
      </c>
      <c r="C127" s="51">
        <f t="shared" si="1"/>
        <v>0.64583333333333526</v>
      </c>
    </row>
    <row r="128" spans="2:3">
      <c r="B128" s="50">
        <v>0.64930555555555802</v>
      </c>
      <c r="C128" s="51">
        <f t="shared" si="1"/>
        <v>0.64930555555555824</v>
      </c>
    </row>
    <row r="129" spans="2:3">
      <c r="B129" s="50">
        <v>0.65277777777778001</v>
      </c>
      <c r="C129" s="51">
        <f t="shared" si="1"/>
        <v>0.65277777777778023</v>
      </c>
    </row>
    <row r="130" spans="2:3">
      <c r="B130" s="50">
        <v>0.656250000000002</v>
      </c>
      <c r="C130" s="51">
        <f t="shared" si="1"/>
        <v>0.65625000000000222</v>
      </c>
    </row>
    <row r="131" spans="2:3">
      <c r="B131" s="50">
        <v>0.65972222222222499</v>
      </c>
      <c r="C131" s="51">
        <f t="shared" si="1"/>
        <v>0.65972222222222421</v>
      </c>
    </row>
    <row r="132" spans="2:3">
      <c r="B132" s="50">
        <v>0.66319444444444697</v>
      </c>
      <c r="C132" s="51">
        <f t="shared" ref="C132:C195" si="2">B131+C$1</f>
        <v>0.6631944444444472</v>
      </c>
    </row>
    <row r="133" spans="2:3">
      <c r="B133" s="50">
        <v>0.66666666666666896</v>
      </c>
      <c r="C133" s="51">
        <f t="shared" si="2"/>
        <v>0.66666666666666918</v>
      </c>
    </row>
    <row r="134" spans="2:3">
      <c r="B134" s="50">
        <v>0.67013888888889095</v>
      </c>
      <c r="C134" s="51">
        <f t="shared" si="2"/>
        <v>0.67013888888889117</v>
      </c>
    </row>
    <row r="135" spans="2:3">
      <c r="B135" s="50">
        <v>0.67361111111111405</v>
      </c>
      <c r="C135" s="51">
        <f t="shared" si="2"/>
        <v>0.67361111111111316</v>
      </c>
    </row>
    <row r="136" spans="2:3">
      <c r="B136" s="50">
        <v>0.67708333333333603</v>
      </c>
      <c r="C136" s="51">
        <f t="shared" si="2"/>
        <v>0.67708333333333626</v>
      </c>
    </row>
    <row r="137" spans="2:3">
      <c r="B137" s="50">
        <v>0.68055555555555802</v>
      </c>
      <c r="C137" s="51">
        <f t="shared" si="2"/>
        <v>0.68055555555555824</v>
      </c>
    </row>
    <row r="138" spans="2:3">
      <c r="B138" s="50">
        <v>0.68402777777778001</v>
      </c>
      <c r="C138" s="51">
        <f t="shared" si="2"/>
        <v>0.68402777777778023</v>
      </c>
    </row>
    <row r="139" spans="2:3">
      <c r="B139" s="50">
        <v>0.687500000000003</v>
      </c>
      <c r="C139" s="51">
        <f t="shared" si="2"/>
        <v>0.68750000000000222</v>
      </c>
    </row>
    <row r="140" spans="2:3">
      <c r="B140" s="50">
        <v>0.69097222222222499</v>
      </c>
      <c r="C140" s="51">
        <f t="shared" si="2"/>
        <v>0.69097222222222521</v>
      </c>
    </row>
    <row r="141" spans="2:3">
      <c r="B141" s="50">
        <v>0.69444444444444697</v>
      </c>
      <c r="C141" s="51">
        <f t="shared" si="2"/>
        <v>0.6944444444444472</v>
      </c>
    </row>
    <row r="142" spans="2:3">
      <c r="B142" s="50">
        <v>0.69791666666666896</v>
      </c>
      <c r="C142" s="51">
        <f t="shared" si="2"/>
        <v>0.69791666666666918</v>
      </c>
    </row>
    <row r="143" spans="2:3">
      <c r="B143" s="50">
        <v>0.70138888888889095</v>
      </c>
      <c r="C143" s="51">
        <f t="shared" si="2"/>
        <v>0.70138888888889117</v>
      </c>
    </row>
    <row r="144" spans="2:3">
      <c r="B144" s="50">
        <v>0.70486111111111405</v>
      </c>
      <c r="C144" s="51">
        <f t="shared" si="2"/>
        <v>0.70486111111111316</v>
      </c>
    </row>
    <row r="145" spans="2:3">
      <c r="B145" s="50">
        <v>0.70833333333333603</v>
      </c>
      <c r="C145" s="51">
        <f t="shared" si="2"/>
        <v>0.70833333333333626</v>
      </c>
    </row>
    <row r="146" spans="2:3">
      <c r="B146" s="50">
        <v>0.71180555555555802</v>
      </c>
      <c r="C146" s="51">
        <f t="shared" si="2"/>
        <v>0.71180555555555824</v>
      </c>
    </row>
    <row r="147" spans="2:3">
      <c r="B147" s="50">
        <v>0.71527777777778001</v>
      </c>
      <c r="C147" s="51">
        <f t="shared" si="2"/>
        <v>0.71527777777778023</v>
      </c>
    </row>
    <row r="148" spans="2:3">
      <c r="B148" s="50">
        <v>0.718750000000003</v>
      </c>
      <c r="C148" s="51">
        <f t="shared" si="2"/>
        <v>0.71875000000000222</v>
      </c>
    </row>
    <row r="149" spans="2:3">
      <c r="B149" s="50">
        <v>0.72222222222222499</v>
      </c>
      <c r="C149" s="51">
        <f t="shared" si="2"/>
        <v>0.72222222222222521</v>
      </c>
    </row>
    <row r="150" spans="2:3">
      <c r="B150" s="50">
        <v>0.72569444444444697</v>
      </c>
      <c r="C150" s="51">
        <f t="shared" si="2"/>
        <v>0.7256944444444472</v>
      </c>
    </row>
    <row r="151" spans="2:3">
      <c r="B151" s="50">
        <v>0.72916666666666896</v>
      </c>
      <c r="C151" s="51">
        <f t="shared" si="2"/>
        <v>0.72916666666666918</v>
      </c>
    </row>
    <row r="152" spans="2:3">
      <c r="B152" s="50">
        <v>0.73263888888889195</v>
      </c>
      <c r="C152" s="51">
        <f t="shared" si="2"/>
        <v>0.73263888888889117</v>
      </c>
    </row>
    <row r="153" spans="2:3">
      <c r="B153" s="50">
        <v>0.73611111111111405</v>
      </c>
      <c r="C153" s="51">
        <f t="shared" si="2"/>
        <v>0.73611111111111416</v>
      </c>
    </row>
    <row r="154" spans="2:3">
      <c r="B154" s="50">
        <v>0.73958333333333603</v>
      </c>
      <c r="C154" s="51">
        <f t="shared" si="2"/>
        <v>0.73958333333333626</v>
      </c>
    </row>
    <row r="155" spans="2:3">
      <c r="B155" s="50">
        <v>0.74305555555555802</v>
      </c>
      <c r="C155" s="51">
        <f t="shared" si="2"/>
        <v>0.74305555555555824</v>
      </c>
    </row>
    <row r="156" spans="2:3">
      <c r="B156" s="50">
        <v>0.74652777777778101</v>
      </c>
      <c r="C156" s="51">
        <f t="shared" si="2"/>
        <v>0.74652777777778023</v>
      </c>
    </row>
    <row r="157" spans="2:3">
      <c r="B157" s="50">
        <v>0.750000000000003</v>
      </c>
      <c r="C157" s="51">
        <f t="shared" si="2"/>
        <v>0.75000000000000322</v>
      </c>
    </row>
    <row r="158" spans="2:3">
      <c r="B158" s="50">
        <v>0.75347222222222499</v>
      </c>
      <c r="C158" s="51">
        <f t="shared" si="2"/>
        <v>0.75347222222222521</v>
      </c>
    </row>
    <row r="159" spans="2:3">
      <c r="B159" s="50">
        <v>0.75694444444444697</v>
      </c>
      <c r="C159" s="51">
        <f t="shared" si="2"/>
        <v>0.7569444444444472</v>
      </c>
    </row>
    <row r="160" spans="2:3">
      <c r="B160" s="50">
        <v>0.76041666666666996</v>
      </c>
      <c r="C160" s="51">
        <f t="shared" si="2"/>
        <v>0.76041666666666918</v>
      </c>
    </row>
    <row r="161" spans="2:3">
      <c r="B161" s="50">
        <v>0.76388888888889195</v>
      </c>
      <c r="C161" s="51">
        <f t="shared" si="2"/>
        <v>0.76388888888889217</v>
      </c>
    </row>
    <row r="162" spans="2:3">
      <c r="B162" s="50">
        <v>0.76736111111111405</v>
      </c>
      <c r="C162" s="51">
        <f t="shared" si="2"/>
        <v>0.76736111111111416</v>
      </c>
    </row>
    <row r="163" spans="2:3">
      <c r="B163" s="50">
        <v>0.77083333333333603</v>
      </c>
      <c r="C163" s="51">
        <f t="shared" si="2"/>
        <v>0.77083333333333626</v>
      </c>
    </row>
    <row r="164" spans="2:3">
      <c r="B164" s="50">
        <v>0.77430555555555802</v>
      </c>
      <c r="C164" s="51">
        <f t="shared" si="2"/>
        <v>0.77430555555555824</v>
      </c>
    </row>
    <row r="165" spans="2:3">
      <c r="B165" s="50">
        <v>0.77777777777778101</v>
      </c>
      <c r="C165" s="51">
        <f t="shared" si="2"/>
        <v>0.77777777777778023</v>
      </c>
    </row>
    <row r="166" spans="2:3">
      <c r="B166" s="50">
        <v>0.781250000000003</v>
      </c>
      <c r="C166" s="51">
        <f t="shared" si="2"/>
        <v>0.78125000000000322</v>
      </c>
    </row>
    <row r="167" spans="2:3">
      <c r="B167" s="50">
        <v>0.78472222222222499</v>
      </c>
      <c r="C167" s="51">
        <f t="shared" si="2"/>
        <v>0.78472222222222521</v>
      </c>
    </row>
    <row r="168" spans="2:3">
      <c r="B168" s="50">
        <v>0.78819444444444797</v>
      </c>
      <c r="C168" s="51">
        <f t="shared" si="2"/>
        <v>0.7881944444444472</v>
      </c>
    </row>
    <row r="169" spans="2:3">
      <c r="B169" s="50">
        <v>0.79166666666666996</v>
      </c>
      <c r="C169" s="51">
        <f t="shared" si="2"/>
        <v>0.79166666666667018</v>
      </c>
    </row>
    <row r="170" spans="2:3">
      <c r="B170" s="50">
        <v>0.79513888888889195</v>
      </c>
      <c r="C170" s="51">
        <f t="shared" si="2"/>
        <v>0.79513888888889217</v>
      </c>
    </row>
    <row r="171" spans="2:3">
      <c r="B171" s="50">
        <v>0.79861111111111405</v>
      </c>
      <c r="C171" s="51">
        <f t="shared" si="2"/>
        <v>0.79861111111111416</v>
      </c>
    </row>
    <row r="172" spans="2:3">
      <c r="B172" s="50">
        <v>0.80208333333333603</v>
      </c>
      <c r="C172" s="51">
        <f t="shared" si="2"/>
        <v>0.80208333333333626</v>
      </c>
    </row>
    <row r="173" spans="2:3">
      <c r="B173" s="50">
        <v>0.80555555555555902</v>
      </c>
      <c r="C173" s="51">
        <f t="shared" si="2"/>
        <v>0.80555555555555824</v>
      </c>
    </row>
    <row r="174" spans="2:3">
      <c r="B174" s="50">
        <v>0.80902777777778101</v>
      </c>
      <c r="C174" s="51">
        <f t="shared" si="2"/>
        <v>0.80902777777778123</v>
      </c>
    </row>
    <row r="175" spans="2:3">
      <c r="B175" s="50">
        <v>0.812500000000003</v>
      </c>
      <c r="C175" s="51">
        <f t="shared" si="2"/>
        <v>0.81250000000000322</v>
      </c>
    </row>
    <row r="176" spans="2:3">
      <c r="B176" s="50">
        <v>0.81597222222222499</v>
      </c>
      <c r="C176" s="51">
        <f t="shared" si="2"/>
        <v>0.81597222222222521</v>
      </c>
    </row>
    <row r="177" spans="2:3">
      <c r="B177" s="50">
        <v>0.81944444444444797</v>
      </c>
      <c r="C177" s="51">
        <f t="shared" si="2"/>
        <v>0.8194444444444472</v>
      </c>
    </row>
    <row r="178" spans="2:3">
      <c r="B178" s="50">
        <v>0.82291666666666996</v>
      </c>
      <c r="C178" s="51">
        <f t="shared" si="2"/>
        <v>0.82291666666667018</v>
      </c>
    </row>
    <row r="179" spans="2:3">
      <c r="B179" s="50">
        <v>0.82638888888889195</v>
      </c>
      <c r="C179" s="51">
        <f t="shared" si="2"/>
        <v>0.82638888888889217</v>
      </c>
    </row>
    <row r="180" spans="2:3">
      <c r="B180" s="50">
        <v>0.82986111111111405</v>
      </c>
      <c r="C180" s="51">
        <f t="shared" si="2"/>
        <v>0.82986111111111416</v>
      </c>
    </row>
    <row r="181" spans="2:3">
      <c r="B181" s="50">
        <v>0.83333333333333703</v>
      </c>
      <c r="C181" s="51">
        <f t="shared" si="2"/>
        <v>0.83333333333333626</v>
      </c>
    </row>
    <row r="182" spans="2:3">
      <c r="B182" s="50">
        <v>0.83680555555555902</v>
      </c>
      <c r="C182" s="51">
        <f t="shared" si="2"/>
        <v>0.83680555555555924</v>
      </c>
    </row>
    <row r="183" spans="2:3">
      <c r="B183" s="50">
        <v>0.84027777777778101</v>
      </c>
      <c r="C183" s="51">
        <f t="shared" si="2"/>
        <v>0.84027777777778123</v>
      </c>
    </row>
    <row r="184" spans="2:3">
      <c r="B184" s="50">
        <v>0.843750000000003</v>
      </c>
      <c r="C184" s="51">
        <f t="shared" si="2"/>
        <v>0.84375000000000322</v>
      </c>
    </row>
    <row r="185" spans="2:3">
      <c r="B185" s="50">
        <v>0.84722222222222598</v>
      </c>
      <c r="C185" s="51">
        <f t="shared" si="2"/>
        <v>0.84722222222222521</v>
      </c>
    </row>
    <row r="186" spans="2:3">
      <c r="B186" s="50">
        <v>0.85069444444444797</v>
      </c>
      <c r="C186" s="51">
        <f t="shared" si="2"/>
        <v>0.85069444444444819</v>
      </c>
    </row>
    <row r="187" spans="2:3">
      <c r="B187" s="50">
        <v>0.85416666666666996</v>
      </c>
      <c r="C187" s="51">
        <f t="shared" si="2"/>
        <v>0.85416666666667018</v>
      </c>
    </row>
    <row r="188" spans="2:3">
      <c r="B188" s="50">
        <v>0.85763888888889195</v>
      </c>
      <c r="C188" s="51">
        <f t="shared" si="2"/>
        <v>0.85763888888889217</v>
      </c>
    </row>
    <row r="189" spans="2:3">
      <c r="B189" s="50">
        <v>0.86111111111111405</v>
      </c>
      <c r="C189" s="51">
        <f t="shared" si="2"/>
        <v>0.86111111111111416</v>
      </c>
    </row>
    <row r="190" spans="2:3">
      <c r="B190" s="50">
        <v>0.86458333333333703</v>
      </c>
      <c r="C190" s="51">
        <f t="shared" si="2"/>
        <v>0.86458333333333626</v>
      </c>
    </row>
    <row r="191" spans="2:3">
      <c r="B191" s="50">
        <v>0.86805555555555902</v>
      </c>
      <c r="C191" s="51">
        <f t="shared" si="2"/>
        <v>0.86805555555555924</v>
      </c>
    </row>
    <row r="192" spans="2:3">
      <c r="B192" s="50">
        <v>0.87152777777778101</v>
      </c>
      <c r="C192" s="51">
        <f t="shared" si="2"/>
        <v>0.87152777777778123</v>
      </c>
    </row>
    <row r="193" spans="2:3">
      <c r="B193" s="50">
        <v>0.875000000000003</v>
      </c>
      <c r="C193" s="51">
        <f t="shared" si="2"/>
        <v>0.87500000000000322</v>
      </c>
    </row>
    <row r="194" spans="2:3">
      <c r="B194" s="50">
        <v>0.87847222222222598</v>
      </c>
      <c r="C194" s="51">
        <f t="shared" si="2"/>
        <v>0.87847222222222521</v>
      </c>
    </row>
    <row r="195" spans="2:3">
      <c r="B195" s="50">
        <v>0.88194444444444797</v>
      </c>
      <c r="C195" s="51">
        <f t="shared" si="2"/>
        <v>0.88194444444444819</v>
      </c>
    </row>
    <row r="196" spans="2:3">
      <c r="B196" s="50">
        <v>0.88541666666666996</v>
      </c>
      <c r="C196" s="51">
        <f t="shared" ref="C196:C259" si="3">B195+C$1</f>
        <v>0.88541666666667018</v>
      </c>
    </row>
    <row r="197" spans="2:3">
      <c r="B197" s="50">
        <v>0.88888888888889195</v>
      </c>
      <c r="C197" s="51">
        <f t="shared" si="3"/>
        <v>0.88888888888889217</v>
      </c>
    </row>
    <row r="198" spans="2:3">
      <c r="B198" s="50">
        <v>0.89236111111111505</v>
      </c>
      <c r="C198" s="51">
        <f t="shared" si="3"/>
        <v>0.89236111111111416</v>
      </c>
    </row>
    <row r="199" spans="2:3">
      <c r="B199" s="50">
        <v>0.89583333333333703</v>
      </c>
      <c r="C199" s="51">
        <f t="shared" si="3"/>
        <v>0.89583333333333726</v>
      </c>
    </row>
    <row r="200" spans="2:3">
      <c r="B200" s="50">
        <v>0.89930555555555902</v>
      </c>
      <c r="C200" s="51">
        <f t="shared" si="3"/>
        <v>0.89930555555555924</v>
      </c>
    </row>
    <row r="201" spans="2:3">
      <c r="B201" s="50">
        <v>0.90277777777778101</v>
      </c>
      <c r="C201" s="51">
        <f t="shared" si="3"/>
        <v>0.90277777777778123</v>
      </c>
    </row>
    <row r="202" spans="2:3">
      <c r="B202" s="50">
        <v>0.906250000000004</v>
      </c>
      <c r="C202" s="51">
        <f t="shared" si="3"/>
        <v>0.90625000000000322</v>
      </c>
    </row>
    <row r="203" spans="2:3">
      <c r="B203" s="50">
        <v>0.90972222222222598</v>
      </c>
      <c r="C203" s="51">
        <f t="shared" si="3"/>
        <v>0.90972222222222621</v>
      </c>
    </row>
    <row r="204" spans="2:3">
      <c r="B204" s="50">
        <v>0.91319444444444797</v>
      </c>
      <c r="C204" s="51">
        <f t="shared" si="3"/>
        <v>0.91319444444444819</v>
      </c>
    </row>
    <row r="205" spans="2:3">
      <c r="B205" s="50">
        <v>0.91666666666666996</v>
      </c>
      <c r="C205" s="51">
        <f t="shared" si="3"/>
        <v>0.91666666666667018</v>
      </c>
    </row>
    <row r="206" spans="2:3">
      <c r="B206" s="50">
        <v>0.92013888888889195</v>
      </c>
      <c r="C206" s="51">
        <f t="shared" si="3"/>
        <v>0.92013888888889217</v>
      </c>
    </row>
    <row r="207" spans="2:3">
      <c r="B207" s="50">
        <v>0.92361111111111505</v>
      </c>
      <c r="C207" s="51">
        <f t="shared" si="3"/>
        <v>0.92361111111111416</v>
      </c>
    </row>
    <row r="208" spans="2:3">
      <c r="B208" s="50">
        <v>0.92708333333333703</v>
      </c>
      <c r="C208" s="51">
        <f t="shared" si="3"/>
        <v>0.92708333333333726</v>
      </c>
    </row>
    <row r="209" spans="2:3">
      <c r="B209" s="50">
        <v>0.93055555555555902</v>
      </c>
      <c r="C209" s="51">
        <f t="shared" si="3"/>
        <v>0.93055555555555924</v>
      </c>
    </row>
    <row r="210" spans="2:3">
      <c r="B210" s="50">
        <v>0.93402777777778101</v>
      </c>
      <c r="C210" s="51">
        <f t="shared" si="3"/>
        <v>0.93402777777778123</v>
      </c>
    </row>
    <row r="211" spans="2:3">
      <c r="B211" s="50">
        <v>0.937500000000004</v>
      </c>
      <c r="C211" s="51">
        <f t="shared" si="3"/>
        <v>0.93750000000000322</v>
      </c>
    </row>
    <row r="212" spans="2:3">
      <c r="B212" s="50">
        <v>0.94097222222222598</v>
      </c>
      <c r="C212" s="51">
        <f t="shared" si="3"/>
        <v>0.94097222222222621</v>
      </c>
    </row>
    <row r="213" spans="2:3">
      <c r="B213" s="50">
        <v>0.94444444444444797</v>
      </c>
      <c r="C213" s="51">
        <f t="shared" si="3"/>
        <v>0.94444444444444819</v>
      </c>
    </row>
    <row r="214" spans="2:3">
      <c r="B214" s="50">
        <v>0.94791666666666996</v>
      </c>
      <c r="C214" s="51">
        <f t="shared" si="3"/>
        <v>0.94791666666667018</v>
      </c>
    </row>
    <row r="215" spans="2:3">
      <c r="B215" s="50">
        <v>0.95138888888889295</v>
      </c>
      <c r="C215" s="51">
        <f t="shared" si="3"/>
        <v>0.95138888888889217</v>
      </c>
    </row>
    <row r="216" spans="2:3">
      <c r="B216" s="50">
        <v>0.95486111111111505</v>
      </c>
      <c r="C216" s="51">
        <f t="shared" si="3"/>
        <v>0.95486111111111516</v>
      </c>
    </row>
    <row r="217" spans="2:3">
      <c r="B217" s="50">
        <v>0.95833333333333703</v>
      </c>
      <c r="C217" s="51">
        <f t="shared" si="3"/>
        <v>0.95833333333333726</v>
      </c>
    </row>
    <row r="218" spans="2:3">
      <c r="B218" s="50">
        <v>0.96180555555555902</v>
      </c>
      <c r="C218" s="51">
        <f t="shared" si="3"/>
        <v>0.96180555555555924</v>
      </c>
    </row>
    <row r="219" spans="2:3">
      <c r="B219" s="50">
        <v>0.96527777777778201</v>
      </c>
      <c r="C219" s="51">
        <f t="shared" si="3"/>
        <v>0.96527777777778123</v>
      </c>
    </row>
    <row r="220" spans="2:3">
      <c r="B220" s="50">
        <v>0.968750000000004</v>
      </c>
      <c r="C220" s="51">
        <f t="shared" si="3"/>
        <v>0.96875000000000422</v>
      </c>
    </row>
    <row r="221" spans="2:3">
      <c r="B221" s="50">
        <v>0.97222222222222598</v>
      </c>
      <c r="C221" s="51">
        <f t="shared" si="3"/>
        <v>0.97222222222222621</v>
      </c>
    </row>
    <row r="222" spans="2:3">
      <c r="B222" s="50">
        <v>0.97569444444444797</v>
      </c>
      <c r="C222" s="51">
        <f t="shared" si="3"/>
        <v>0.97569444444444819</v>
      </c>
    </row>
    <row r="223" spans="2:3">
      <c r="B223" s="50">
        <v>0.97916666666666996</v>
      </c>
      <c r="C223" s="51">
        <f t="shared" si="3"/>
        <v>0.97916666666667018</v>
      </c>
    </row>
    <row r="224" spans="2:3">
      <c r="B224" s="50">
        <v>0.98263888888889295</v>
      </c>
      <c r="C224" s="51">
        <f t="shared" si="3"/>
        <v>0.98263888888889217</v>
      </c>
    </row>
    <row r="225" spans="2:3">
      <c r="B225" s="50">
        <v>0.98611111111111505</v>
      </c>
      <c r="C225" s="51">
        <f t="shared" si="3"/>
        <v>0.98611111111111516</v>
      </c>
    </row>
    <row r="226" spans="2:3">
      <c r="B226" s="50">
        <v>0.98958333333333703</v>
      </c>
      <c r="C226" s="51">
        <f t="shared" si="3"/>
        <v>0.98958333333333726</v>
      </c>
    </row>
    <row r="227" spans="2:3">
      <c r="B227" s="50">
        <v>0.99305555555555902</v>
      </c>
      <c r="C227" s="51">
        <f t="shared" si="3"/>
        <v>0.99305555555555924</v>
      </c>
    </row>
    <row r="228" spans="2:3">
      <c r="B228" s="50">
        <v>0.99652777777778201</v>
      </c>
      <c r="C228" s="51">
        <f t="shared" si="3"/>
        <v>0.99652777777778123</v>
      </c>
    </row>
    <row r="229" spans="2:3">
      <c r="B229" s="50">
        <v>1</v>
      </c>
      <c r="C229" s="51">
        <f t="shared" si="3"/>
        <v>1.0000000000000042</v>
      </c>
    </row>
    <row r="230" spans="2:3">
      <c r="B230" s="50">
        <v>1.0034722222222301</v>
      </c>
      <c r="C230" s="51">
        <f t="shared" si="3"/>
        <v>1.0034722222222223</v>
      </c>
    </row>
    <row r="231" spans="2:3">
      <c r="B231" s="50">
        <v>1.00694444444445</v>
      </c>
      <c r="C231" s="51">
        <f t="shared" si="3"/>
        <v>1.0069444444444524</v>
      </c>
    </row>
    <row r="232" spans="2:3">
      <c r="B232" s="50">
        <v>1.0104166666666701</v>
      </c>
      <c r="C232" s="51">
        <f t="shared" si="3"/>
        <v>1.0104166666666723</v>
      </c>
    </row>
    <row r="233" spans="2:3">
      <c r="B233" s="50">
        <v>1.0138888888888899</v>
      </c>
      <c r="C233" s="51">
        <f t="shared" si="3"/>
        <v>1.0138888888888924</v>
      </c>
    </row>
    <row r="234" spans="2:3">
      <c r="B234" s="50">
        <v>1.0173611111111101</v>
      </c>
      <c r="C234" s="51">
        <f t="shared" si="3"/>
        <v>1.0173611111111123</v>
      </c>
    </row>
    <row r="235" spans="2:3">
      <c r="B235" s="50">
        <v>1.0208333333333399</v>
      </c>
      <c r="C235" s="51">
        <f t="shared" si="3"/>
        <v>1.0208333333333324</v>
      </c>
    </row>
    <row r="236" spans="2:3">
      <c r="B236" s="50">
        <v>1.02430555555556</v>
      </c>
      <c r="C236" s="51">
        <f t="shared" si="3"/>
        <v>1.0243055555555622</v>
      </c>
    </row>
    <row r="237" spans="2:3">
      <c r="B237" s="50">
        <v>1.0277777777777799</v>
      </c>
      <c r="C237" s="51">
        <f t="shared" si="3"/>
        <v>1.0277777777777823</v>
      </c>
    </row>
    <row r="238" spans="2:3">
      <c r="B238" s="50">
        <v>1.03125</v>
      </c>
      <c r="C238" s="51">
        <f t="shared" si="3"/>
        <v>1.0312500000000022</v>
      </c>
    </row>
    <row r="239" spans="2:3">
      <c r="B239" s="50">
        <v>1.0347222222222301</v>
      </c>
      <c r="C239" s="51">
        <f t="shared" si="3"/>
        <v>1.0347222222222223</v>
      </c>
    </row>
    <row r="240" spans="2:3">
      <c r="B240" s="50">
        <v>1.03819444444445</v>
      </c>
      <c r="C240" s="51">
        <f t="shared" si="3"/>
        <v>1.0381944444444524</v>
      </c>
    </row>
    <row r="241" spans="2:3">
      <c r="B241" s="50">
        <v>1.0416666666666701</v>
      </c>
      <c r="C241" s="51">
        <f t="shared" si="3"/>
        <v>1.0416666666666723</v>
      </c>
    </row>
    <row r="242" spans="2:3">
      <c r="B242" s="50">
        <v>1.0451388888888899</v>
      </c>
      <c r="C242" s="51">
        <f t="shared" si="3"/>
        <v>1.0451388888888924</v>
      </c>
    </row>
    <row r="243" spans="2:3">
      <c r="B243" s="50">
        <v>1.0486111111111101</v>
      </c>
      <c r="C243" s="51">
        <f t="shared" si="3"/>
        <v>1.0486111111111123</v>
      </c>
    </row>
    <row r="244" spans="2:3">
      <c r="B244" s="50">
        <v>1.0520833333333399</v>
      </c>
      <c r="C244" s="51">
        <f t="shared" si="3"/>
        <v>1.0520833333333324</v>
      </c>
    </row>
    <row r="245" spans="2:3">
      <c r="B245" s="50">
        <v>1.05555555555556</v>
      </c>
      <c r="C245" s="51">
        <f t="shared" si="3"/>
        <v>1.0555555555555622</v>
      </c>
    </row>
    <row r="246" spans="2:3">
      <c r="B246" s="50">
        <v>1.0590277777777799</v>
      </c>
      <c r="C246" s="51">
        <f t="shared" si="3"/>
        <v>1.0590277777777823</v>
      </c>
    </row>
    <row r="247" spans="2:3">
      <c r="B247" s="50">
        <v>1.0625</v>
      </c>
      <c r="C247" s="51">
        <f t="shared" si="3"/>
        <v>1.0625000000000022</v>
      </c>
    </row>
    <row r="248" spans="2:3">
      <c r="B248" s="50">
        <v>1.0659722222222301</v>
      </c>
      <c r="C248" s="51">
        <f t="shared" si="3"/>
        <v>1.0659722222222223</v>
      </c>
    </row>
    <row r="249" spans="2:3">
      <c r="B249" s="50">
        <v>1.06944444444445</v>
      </c>
      <c r="C249" s="51">
        <f t="shared" si="3"/>
        <v>1.0694444444444524</v>
      </c>
    </row>
    <row r="250" spans="2:3">
      <c r="B250" s="50">
        <v>1.0729166666666701</v>
      </c>
      <c r="C250" s="51">
        <f t="shared" si="3"/>
        <v>1.0729166666666723</v>
      </c>
    </row>
    <row r="251" spans="2:3">
      <c r="B251" s="50">
        <v>1.0763888888888899</v>
      </c>
      <c r="C251" s="51">
        <f t="shared" si="3"/>
        <v>1.0763888888888924</v>
      </c>
    </row>
    <row r="252" spans="2:3">
      <c r="B252" s="50">
        <v>1.0798611111111101</v>
      </c>
      <c r="C252" s="51">
        <f t="shared" si="3"/>
        <v>1.0798611111111123</v>
      </c>
    </row>
    <row r="253" spans="2:3">
      <c r="B253" s="50">
        <v>1.0833333333333399</v>
      </c>
      <c r="C253" s="51">
        <f t="shared" si="3"/>
        <v>1.0833333333333324</v>
      </c>
    </row>
    <row r="254" spans="2:3">
      <c r="B254" s="50">
        <v>1.08680555555556</v>
      </c>
      <c r="C254" s="51">
        <f t="shared" si="3"/>
        <v>1.0868055555555622</v>
      </c>
    </row>
    <row r="255" spans="2:3">
      <c r="B255" s="50">
        <v>1.0902777777777799</v>
      </c>
      <c r="C255" s="51">
        <f t="shared" si="3"/>
        <v>1.0902777777777823</v>
      </c>
    </row>
    <row r="256" spans="2:3">
      <c r="B256" s="50">
        <v>1.09375</v>
      </c>
      <c r="C256" s="51">
        <f t="shared" si="3"/>
        <v>1.0937500000000022</v>
      </c>
    </row>
    <row r="257" spans="2:3">
      <c r="B257" s="50">
        <v>1.0972222222222301</v>
      </c>
      <c r="C257" s="51">
        <f t="shared" si="3"/>
        <v>1.0972222222222223</v>
      </c>
    </row>
    <row r="258" spans="2:3">
      <c r="B258" s="50">
        <v>1.10069444444445</v>
      </c>
      <c r="C258" s="51">
        <f t="shared" si="3"/>
        <v>1.1006944444444524</v>
      </c>
    </row>
    <row r="259" spans="2:3">
      <c r="B259" s="50">
        <v>1.1041666666666701</v>
      </c>
      <c r="C259" s="51">
        <f t="shared" si="3"/>
        <v>1.1041666666666723</v>
      </c>
    </row>
    <row r="260" spans="2:3">
      <c r="B260" s="50">
        <v>1.1076388888888899</v>
      </c>
      <c r="C260" s="51">
        <f t="shared" ref="C260:C288" si="4">B259+C$1</f>
        <v>1.1076388888888924</v>
      </c>
    </row>
    <row r="261" spans="2:3">
      <c r="B261" s="50">
        <v>1.11111111111112</v>
      </c>
      <c r="C261" s="51">
        <f t="shared" si="4"/>
        <v>1.1111111111111123</v>
      </c>
    </row>
    <row r="262" spans="2:3">
      <c r="B262" s="50">
        <v>1.1145833333333399</v>
      </c>
      <c r="C262" s="51">
        <f t="shared" si="4"/>
        <v>1.1145833333333424</v>
      </c>
    </row>
    <row r="263" spans="2:3">
      <c r="B263" s="50">
        <v>1.11805555555556</v>
      </c>
      <c r="C263" s="51">
        <f t="shared" si="4"/>
        <v>1.1180555555555622</v>
      </c>
    </row>
    <row r="264" spans="2:3">
      <c r="B264" s="50">
        <v>1.1215277777777799</v>
      </c>
      <c r="C264" s="51">
        <f t="shared" si="4"/>
        <v>1.1215277777777823</v>
      </c>
    </row>
    <row r="265" spans="2:3">
      <c r="B265" s="50">
        <v>1.125</v>
      </c>
      <c r="C265" s="51">
        <f t="shared" si="4"/>
        <v>1.1250000000000022</v>
      </c>
    </row>
    <row r="266" spans="2:3">
      <c r="B266" s="50">
        <v>1.1284722222222301</v>
      </c>
      <c r="C266" s="51">
        <f t="shared" si="4"/>
        <v>1.1284722222222223</v>
      </c>
    </row>
    <row r="267" spans="2:3">
      <c r="B267" s="50">
        <v>1.13194444444445</v>
      </c>
      <c r="C267" s="51">
        <f t="shared" si="4"/>
        <v>1.1319444444444524</v>
      </c>
    </row>
    <row r="268" spans="2:3">
      <c r="B268" s="50">
        <v>1.1354166666666701</v>
      </c>
      <c r="C268" s="51">
        <f t="shared" si="4"/>
        <v>1.1354166666666723</v>
      </c>
    </row>
    <row r="269" spans="2:3">
      <c r="B269" s="50">
        <v>1.1388888888888899</v>
      </c>
      <c r="C269" s="51">
        <f t="shared" si="4"/>
        <v>1.1388888888888924</v>
      </c>
    </row>
    <row r="270" spans="2:3">
      <c r="B270" s="50">
        <v>1.14236111111112</v>
      </c>
      <c r="C270" s="51">
        <f t="shared" si="4"/>
        <v>1.1423611111111123</v>
      </c>
    </row>
    <row r="271" spans="2:3">
      <c r="B271" s="50">
        <v>1.1458333333333399</v>
      </c>
      <c r="C271" s="51">
        <f t="shared" si="4"/>
        <v>1.1458333333333424</v>
      </c>
    </row>
    <row r="272" spans="2:3">
      <c r="B272" s="50">
        <v>1.14930555555556</v>
      </c>
      <c r="C272" s="51">
        <f t="shared" si="4"/>
        <v>1.1493055555555622</v>
      </c>
    </row>
    <row r="273" spans="2:3">
      <c r="B273" s="50">
        <v>1.1527777777777799</v>
      </c>
      <c r="C273" s="51">
        <f t="shared" si="4"/>
        <v>1.1527777777777823</v>
      </c>
    </row>
    <row r="274" spans="2:3">
      <c r="B274" s="50">
        <v>1.15625</v>
      </c>
      <c r="C274" s="51">
        <f t="shared" si="4"/>
        <v>1.1562500000000022</v>
      </c>
    </row>
    <row r="275" spans="2:3">
      <c r="B275" s="50">
        <v>1.1597222222222301</v>
      </c>
      <c r="C275" s="51">
        <f t="shared" si="4"/>
        <v>1.1597222222222223</v>
      </c>
    </row>
    <row r="276" spans="2:3">
      <c r="B276" s="50">
        <v>1.16319444444445</v>
      </c>
      <c r="C276" s="51">
        <f t="shared" si="4"/>
        <v>1.1631944444444524</v>
      </c>
    </row>
    <row r="277" spans="2:3">
      <c r="B277" s="50">
        <v>1.1666666666666701</v>
      </c>
      <c r="C277" s="51">
        <f t="shared" si="4"/>
        <v>1.1666666666666723</v>
      </c>
    </row>
    <row r="278" spans="2:3">
      <c r="B278" s="50">
        <v>1.1701388888888899</v>
      </c>
      <c r="C278" s="51">
        <f t="shared" si="4"/>
        <v>1.1701388888888924</v>
      </c>
    </row>
    <row r="279" spans="2:3">
      <c r="B279" s="50">
        <v>1.17361111111112</v>
      </c>
      <c r="C279" s="51">
        <f t="shared" si="4"/>
        <v>1.1736111111111123</v>
      </c>
    </row>
    <row r="280" spans="2:3">
      <c r="B280" s="50">
        <v>1.1770833333333399</v>
      </c>
      <c r="C280" s="51">
        <f t="shared" si="4"/>
        <v>1.1770833333333424</v>
      </c>
    </row>
    <row r="281" spans="2:3">
      <c r="B281" s="50">
        <v>1.18055555555556</v>
      </c>
      <c r="C281" s="51">
        <f t="shared" si="4"/>
        <v>1.1805555555555622</v>
      </c>
    </row>
    <row r="282" spans="2:3">
      <c r="B282" s="50">
        <v>1.1840277777777799</v>
      </c>
      <c r="C282" s="51">
        <f t="shared" si="4"/>
        <v>1.1840277777777823</v>
      </c>
    </row>
    <row r="283" spans="2:3">
      <c r="B283" s="50">
        <v>1.1875</v>
      </c>
      <c r="C283" s="51">
        <f t="shared" si="4"/>
        <v>1.1875000000000022</v>
      </c>
    </row>
    <row r="284" spans="2:3">
      <c r="B284" s="50">
        <v>1.1909722222222301</v>
      </c>
      <c r="C284" s="51">
        <f t="shared" si="4"/>
        <v>1.1909722222222223</v>
      </c>
    </row>
    <row r="285" spans="2:3">
      <c r="B285" s="50">
        <v>1.19444444444445</v>
      </c>
      <c r="C285" s="51">
        <f t="shared" si="4"/>
        <v>1.1944444444444524</v>
      </c>
    </row>
    <row r="286" spans="2:3">
      <c r="B286" s="50">
        <v>1.1979166666666701</v>
      </c>
      <c r="C286" s="51">
        <f t="shared" si="4"/>
        <v>1.1979166666666723</v>
      </c>
    </row>
    <row r="287" spans="2:3">
      <c r="B287" s="50">
        <v>1.2013888888888899</v>
      </c>
      <c r="C287" s="51">
        <f t="shared" si="4"/>
        <v>1.2013888888888924</v>
      </c>
    </row>
    <row r="288" spans="2:3">
      <c r="B288" s="50">
        <v>1.20486111111112</v>
      </c>
      <c r="C288" s="51">
        <f t="shared" si="4"/>
        <v>1.2048611111111123</v>
      </c>
    </row>
  </sheetData>
  <pageMargins left="0.7" right="0.7" top="0.75" bottom="0.75" header="0.3" footer="0.3"/>
  <pageSetup paperSize="262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7ACC-9168-43E5-8B2D-D571A0A6DC69}">
  <dimension ref="A1:X81"/>
  <sheetViews>
    <sheetView showGridLines="0" tabSelected="1" zoomScale="70" zoomScaleNormal="70" workbookViewId="0">
      <selection activeCell="B25" sqref="B25"/>
    </sheetView>
  </sheetViews>
  <sheetFormatPr baseColWidth="10" defaultRowHeight="14.5"/>
  <cols>
    <col min="1" max="1" width="21.90625" customWidth="1"/>
    <col min="2" max="2" width="38.54296875" bestFit="1" customWidth="1"/>
    <col min="3" max="3" width="8" customWidth="1"/>
    <col min="4" max="4" width="3.08984375" customWidth="1"/>
    <col min="5" max="5" width="7.54296875" customWidth="1"/>
    <col min="6" max="6" width="16.7265625" bestFit="1" customWidth="1"/>
    <col min="7" max="7" width="20.36328125" bestFit="1" customWidth="1"/>
    <col min="8" max="8" width="20.08984375" bestFit="1" customWidth="1"/>
    <col min="9" max="9" width="29.90625" bestFit="1" customWidth="1"/>
    <col min="10" max="10" width="23.26953125" bestFit="1" customWidth="1"/>
    <col min="11" max="11" width="37.36328125" bestFit="1" customWidth="1"/>
    <col min="12" max="12" width="15.81640625" bestFit="1" customWidth="1"/>
  </cols>
  <sheetData>
    <row r="1" spans="1:12" ht="30">
      <c r="A1" s="1" t="s">
        <v>0</v>
      </c>
      <c r="B1" s="2"/>
      <c r="C1" s="2"/>
      <c r="D1" s="2"/>
      <c r="E1" s="2"/>
      <c r="F1" s="155"/>
      <c r="G1" s="155"/>
      <c r="H1" s="156"/>
      <c r="I1" s="156"/>
      <c r="J1" s="156"/>
      <c r="K1" s="3"/>
      <c r="L1" s="4"/>
    </row>
    <row r="2" spans="1:12" ht="15" thickBot="1">
      <c r="A2" s="157" t="s">
        <v>1</v>
      </c>
      <c r="B2" s="5"/>
      <c r="C2" s="5"/>
      <c r="D2" s="5"/>
      <c r="E2" s="5"/>
      <c r="F2" s="6"/>
      <c r="G2" s="6"/>
      <c r="H2" s="7"/>
      <c r="I2" s="7"/>
      <c r="J2" s="7"/>
      <c r="K2" s="3"/>
      <c r="L2" s="4"/>
    </row>
    <row r="3" spans="1:12" ht="20.5" thickBot="1">
      <c r="A3" s="157"/>
      <c r="B3" s="8"/>
      <c r="C3" s="8"/>
      <c r="D3" s="8"/>
      <c r="E3" s="8"/>
      <c r="F3" s="9" t="s">
        <v>2</v>
      </c>
      <c r="G3" s="10"/>
      <c r="H3" s="10"/>
      <c r="I3" s="10"/>
      <c r="J3" s="10"/>
      <c r="K3" s="10" t="s">
        <v>2</v>
      </c>
      <c r="L3" s="11"/>
    </row>
    <row r="4" spans="1:12" ht="20.5" thickBot="1">
      <c r="A4" s="8"/>
      <c r="B4" s="8"/>
      <c r="C4" s="8"/>
      <c r="D4" s="8"/>
      <c r="E4" s="8"/>
      <c r="F4" s="158" t="s">
        <v>3</v>
      </c>
      <c r="G4" s="159"/>
      <c r="H4" s="160" t="s">
        <v>4</v>
      </c>
      <c r="I4" s="159"/>
      <c r="J4" s="160" t="s">
        <v>5</v>
      </c>
      <c r="K4" s="159"/>
      <c r="L4" s="12" t="s">
        <v>6</v>
      </c>
    </row>
    <row r="5" spans="1:12" ht="16" thickBot="1">
      <c r="A5" s="141" t="s">
        <v>7</v>
      </c>
      <c r="B5" s="144" t="s">
        <v>8</v>
      </c>
      <c r="C5" s="145"/>
      <c r="D5" s="145"/>
      <c r="E5" s="146"/>
      <c r="F5" s="147" t="s">
        <v>34</v>
      </c>
      <c r="G5" s="148"/>
      <c r="H5" s="149"/>
      <c r="I5" s="148"/>
      <c r="J5" s="149"/>
      <c r="K5" s="148"/>
      <c r="L5" s="13"/>
    </row>
    <row r="6" spans="1:12" ht="15.5">
      <c r="A6" s="142"/>
      <c r="B6" s="150" t="s">
        <v>9</v>
      </c>
      <c r="C6" s="151"/>
      <c r="D6" s="151"/>
      <c r="E6" s="152"/>
      <c r="F6" s="153">
        <f>IFERROR(VLOOKUP(F5,Codeproduit!$B$4:$E$8,2,FALSE)," ")</f>
        <v>1001</v>
      </c>
      <c r="G6" s="154"/>
      <c r="H6" s="153" t="str">
        <f>IFERROR(VLOOKUP(H5,Codeproduit!$B$4:$E$8,2,FALSE)," ")</f>
        <v xml:space="preserve"> </v>
      </c>
      <c r="I6" s="154"/>
      <c r="J6" s="153" t="str">
        <f>IFERROR(VLOOKUP(J5,Codeproduit!$B$4:$E$8,2,FALSE)," ")</f>
        <v xml:space="preserve"> </v>
      </c>
      <c r="K6" s="154"/>
      <c r="L6" s="14"/>
    </row>
    <row r="7" spans="1:12" ht="15.5">
      <c r="A7" s="142"/>
      <c r="B7" s="136" t="s">
        <v>10</v>
      </c>
      <c r="C7" s="137"/>
      <c r="D7" s="137"/>
      <c r="E7" s="138"/>
      <c r="F7" s="134">
        <f>IFERROR(IF(F5=" "," ",VLOOKUP(F5,Codeproduit!$B$4:$E$8,4,FALSE)), " ")</f>
        <v>1000</v>
      </c>
      <c r="G7" s="135"/>
      <c r="H7" s="134" t="str">
        <f>IFERROR(IF(H5=" "," ",VLOOKUP(H5,Codeproduit!$B$4:$E$8,4,FALSE)), " ")</f>
        <v xml:space="preserve"> </v>
      </c>
      <c r="I7" s="135"/>
      <c r="J7" s="134" t="str">
        <f>IFERROR(IF(J5=" "," ",VLOOKUP(J5,Codeproduit!$B$4:$E$8,4,FALSE)), " ")</f>
        <v xml:space="preserve"> </v>
      </c>
      <c r="K7" s="135"/>
      <c r="L7" s="14"/>
    </row>
    <row r="8" spans="1:12" ht="15.5">
      <c r="A8" s="142"/>
      <c r="B8" s="136" t="s">
        <v>11</v>
      </c>
      <c r="C8" s="137"/>
      <c r="D8" s="137"/>
      <c r="E8" s="138"/>
      <c r="F8" s="139">
        <f>IFERROR(IF(F5=" "," ",VLOOKUP(F5,Codeproduit!$B$4:$E$8,3,FALSE)), " ")</f>
        <v>40</v>
      </c>
      <c r="G8" s="140"/>
      <c r="H8" s="139" t="str">
        <f>IFERROR(IF(H5=" "," ",VLOOKUP(H5,Codeproduit!$B$4:$E$8,3,FALSE)), " ")</f>
        <v xml:space="preserve"> </v>
      </c>
      <c r="I8" s="140"/>
      <c r="J8" s="139" t="str">
        <f>IFERROR(IF(J5=" "," ",VLOOKUP(J5,Codeproduit!$B$4:$E$8,3,FALSE)), " ")</f>
        <v xml:space="preserve"> </v>
      </c>
      <c r="K8" s="140"/>
      <c r="L8" s="15"/>
    </row>
    <row r="9" spans="1:12" ht="15.5">
      <c r="A9" s="142"/>
      <c r="B9" s="127" t="s">
        <v>12</v>
      </c>
      <c r="C9" s="128"/>
      <c r="D9" s="128"/>
      <c r="E9" s="129"/>
      <c r="F9" s="130">
        <v>0.33333333333333398</v>
      </c>
      <c r="G9" s="131"/>
      <c r="H9" s="132"/>
      <c r="I9" s="131"/>
      <c r="J9" s="132"/>
      <c r="K9" s="131"/>
      <c r="L9" s="14"/>
    </row>
    <row r="10" spans="1:12" ht="15.5">
      <c r="A10" s="142"/>
      <c r="B10" s="127" t="s">
        <v>13</v>
      </c>
      <c r="C10" s="128"/>
      <c r="D10" s="128"/>
      <c r="E10" s="129"/>
      <c r="F10" s="130">
        <v>0.5</v>
      </c>
      <c r="G10" s="131"/>
      <c r="H10" s="132"/>
      <c r="I10" s="131"/>
      <c r="J10" s="132"/>
      <c r="K10" s="133"/>
      <c r="L10" s="14"/>
    </row>
    <row r="11" spans="1:12" ht="15.5">
      <c r="A11" s="142"/>
      <c r="B11" s="117"/>
      <c r="C11" s="118"/>
      <c r="D11" s="118"/>
      <c r="E11" s="119"/>
      <c r="F11" s="120">
        <v>1</v>
      </c>
      <c r="G11" s="121"/>
      <c r="H11" s="121">
        <v>1</v>
      </c>
      <c r="I11" s="122"/>
      <c r="J11" s="121">
        <v>1</v>
      </c>
      <c r="K11" s="121"/>
      <c r="L11" s="14"/>
    </row>
    <row r="12" spans="1:12" ht="15.5">
      <c r="A12" s="142"/>
      <c r="B12" s="111" t="s">
        <v>14</v>
      </c>
      <c r="C12" s="112"/>
      <c r="D12" s="112"/>
      <c r="E12" s="113"/>
      <c r="F12" s="123">
        <f>IF(F10-F9&lt;0,(F10+F11)-F9,F10-F9)</f>
        <v>0.16666666666666602</v>
      </c>
      <c r="G12" s="124"/>
      <c r="H12" s="125">
        <f>IF(H10-H9&lt;0,(H10+H11)-H9,H10-H9)</f>
        <v>0</v>
      </c>
      <c r="I12" s="126"/>
      <c r="J12" s="124">
        <f>IF(J10-J9&lt;0,(J10+J11)-J9,J10-J9)</f>
        <v>0</v>
      </c>
      <c r="K12" s="124"/>
      <c r="L12" s="16">
        <f>IFERROR(SUM(F12:K12), " ")</f>
        <v>0.16666666666666602</v>
      </c>
    </row>
    <row r="13" spans="1:12" ht="15.5">
      <c r="A13" s="142"/>
      <c r="B13" s="111" t="s">
        <v>15</v>
      </c>
      <c r="C13" s="112"/>
      <c r="D13" s="112"/>
      <c r="E13" s="113"/>
      <c r="F13" s="114"/>
      <c r="G13" s="115"/>
      <c r="H13" s="116"/>
      <c r="I13" s="115"/>
      <c r="J13" s="116"/>
      <c r="K13" s="115"/>
      <c r="L13" s="17">
        <f>SUM(F13:K13)</f>
        <v>0</v>
      </c>
    </row>
    <row r="14" spans="1:12" ht="15.5">
      <c r="A14" s="142"/>
      <c r="B14" s="111" t="s">
        <v>16</v>
      </c>
      <c r="C14" s="112"/>
      <c r="D14" s="112"/>
      <c r="E14" s="113"/>
      <c r="F14" s="114"/>
      <c r="G14" s="115"/>
      <c r="H14" s="116"/>
      <c r="I14" s="115"/>
      <c r="J14" s="116"/>
      <c r="K14" s="115"/>
      <c r="L14" s="17">
        <f>SUM(F14:K14)</f>
        <v>0</v>
      </c>
    </row>
    <row r="15" spans="1:12" ht="16" thickBot="1">
      <c r="A15" s="142"/>
      <c r="B15" s="100" t="s">
        <v>17</v>
      </c>
      <c r="C15" s="101"/>
      <c r="D15" s="101"/>
      <c r="E15" s="102"/>
      <c r="F15" s="103"/>
      <c r="G15" s="104"/>
      <c r="H15" s="105"/>
      <c r="I15" s="103"/>
      <c r="J15" s="105"/>
      <c r="K15" s="103"/>
      <c r="L15" s="18">
        <f>L13*14</f>
        <v>0</v>
      </c>
    </row>
    <row r="16" spans="1:12" ht="11" customHeight="1" thickBot="1">
      <c r="A16" s="143"/>
      <c r="B16" s="106" t="s">
        <v>18</v>
      </c>
      <c r="C16" s="107"/>
      <c r="D16" s="107"/>
      <c r="E16" s="108"/>
      <c r="F16" s="109"/>
      <c r="G16" s="110"/>
      <c r="H16" s="110" t="e">
        <f>IF(H6="","",#REF!/(#REF!*3))</f>
        <v>#REF!</v>
      </c>
      <c r="I16" s="110"/>
      <c r="J16" s="110" t="e">
        <f>IF(J6="","",#REF!/(#REF!*3))</f>
        <v>#REF!</v>
      </c>
      <c r="K16" s="110"/>
      <c r="L16" s="19"/>
    </row>
    <row r="17" spans="1:24" ht="15" thickBot="1">
      <c r="C17" s="20"/>
      <c r="D17" s="20"/>
    </row>
    <row r="18" spans="1:24" ht="16" thickBot="1">
      <c r="A18" s="21"/>
      <c r="B18" s="21"/>
      <c r="C18" s="22"/>
      <c r="D18" s="22"/>
      <c r="E18" s="96" t="s">
        <v>19</v>
      </c>
      <c r="F18" s="97"/>
      <c r="G18" s="97"/>
      <c r="H18" s="97"/>
      <c r="I18" s="97"/>
      <c r="J18" s="97"/>
      <c r="K18" s="97"/>
      <c r="L18" s="98"/>
    </row>
    <row r="19" spans="1:24" ht="16" thickBot="1">
      <c r="A19" s="21"/>
      <c r="B19" s="21"/>
      <c r="C19" s="22"/>
      <c r="D19" s="22"/>
      <c r="E19" s="23" t="s">
        <v>20</v>
      </c>
      <c r="F19" s="24" t="s">
        <v>21</v>
      </c>
      <c r="G19" s="24" t="s">
        <v>22</v>
      </c>
      <c r="H19" s="24" t="s">
        <v>23</v>
      </c>
      <c r="I19" s="24" t="s">
        <v>24</v>
      </c>
      <c r="J19" s="24" t="s">
        <v>25</v>
      </c>
      <c r="K19" s="24" t="s">
        <v>26</v>
      </c>
      <c r="L19" s="25" t="s">
        <v>27</v>
      </c>
      <c r="N19" s="26"/>
      <c r="O19" s="26"/>
    </row>
    <row r="20" spans="1:24" ht="15.5">
      <c r="A20" s="83"/>
      <c r="B20" s="84"/>
      <c r="C20" s="84"/>
      <c r="D20" s="27"/>
      <c r="E20" s="28">
        <v>1</v>
      </c>
      <c r="F20" s="29">
        <v>0.34027777777777901</v>
      </c>
      <c r="G20" s="30" t="s">
        <v>74</v>
      </c>
      <c r="H20" s="31" t="s">
        <v>43</v>
      </c>
      <c r="I20" s="31">
        <v>2</v>
      </c>
      <c r="J20" s="31" t="s">
        <v>84</v>
      </c>
      <c r="K20" s="30"/>
      <c r="L20" s="32">
        <f>F20+I20/1440</f>
        <v>0.3416666666666679</v>
      </c>
    </row>
    <row r="21" spans="1:24" ht="15.5">
      <c r="A21" s="83"/>
      <c r="B21" s="83"/>
      <c r="C21" s="85"/>
      <c r="E21" s="33">
        <v>2</v>
      </c>
      <c r="F21" s="34">
        <v>0.343750000000001</v>
      </c>
      <c r="G21" s="35" t="s">
        <v>75</v>
      </c>
      <c r="H21" s="36" t="s">
        <v>50</v>
      </c>
      <c r="I21" s="35">
        <v>4</v>
      </c>
      <c r="J21" s="31" t="s">
        <v>84</v>
      </c>
      <c r="K21" s="35"/>
      <c r="L21" s="32">
        <f t="shared" ref="L21:L81" si="0">F21+I21/1440</f>
        <v>0.34652777777777877</v>
      </c>
    </row>
    <row r="22" spans="1:24">
      <c r="A22" s="85"/>
      <c r="B22" s="85"/>
      <c r="C22" s="85"/>
      <c r="D22" s="20"/>
      <c r="E22" s="28">
        <v>3</v>
      </c>
      <c r="F22" s="34">
        <v>0.35416666666666802</v>
      </c>
      <c r="G22" s="35" t="s">
        <v>79</v>
      </c>
      <c r="H22" s="36" t="s">
        <v>68</v>
      </c>
      <c r="I22" s="35">
        <v>5</v>
      </c>
      <c r="J22" s="31" t="s">
        <v>84</v>
      </c>
      <c r="K22" s="35"/>
      <c r="L22" s="32">
        <f t="shared" si="0"/>
        <v>0.35763888888889023</v>
      </c>
    </row>
    <row r="23" spans="1:24">
      <c r="A23" s="85"/>
      <c r="B23" s="85"/>
      <c r="C23" s="85"/>
      <c r="D23" s="20"/>
      <c r="E23" s="33">
        <v>4</v>
      </c>
      <c r="F23" s="34">
        <v>0.375000000000001</v>
      </c>
      <c r="G23" s="35" t="s">
        <v>76</v>
      </c>
      <c r="H23" s="36" t="s">
        <v>55</v>
      </c>
      <c r="I23" s="35">
        <v>3</v>
      </c>
      <c r="J23" s="31" t="s">
        <v>84</v>
      </c>
      <c r="K23" s="35"/>
      <c r="L23" s="32">
        <f t="shared" si="0"/>
        <v>0.37708333333333433</v>
      </c>
    </row>
    <row r="24" spans="1:24" ht="15.5">
      <c r="A24" s="86"/>
      <c r="B24" s="87"/>
      <c r="C24" s="83"/>
      <c r="D24" s="22"/>
      <c r="E24" s="28">
        <v>5</v>
      </c>
      <c r="F24" s="34">
        <v>0.38194444444444597</v>
      </c>
      <c r="G24" s="35" t="s">
        <v>76</v>
      </c>
      <c r="H24" s="36" t="s">
        <v>54</v>
      </c>
      <c r="I24" s="35">
        <v>4</v>
      </c>
      <c r="J24" s="31" t="s">
        <v>84</v>
      </c>
      <c r="K24" s="35" t="s">
        <v>86</v>
      </c>
      <c r="L24" s="32">
        <f t="shared" si="0"/>
        <v>0.38472222222222374</v>
      </c>
    </row>
    <row r="25" spans="1:24" ht="15.5">
      <c r="A25" s="86"/>
      <c r="B25" s="87"/>
      <c r="C25" s="88"/>
      <c r="D25" s="20"/>
      <c r="E25" s="33">
        <v>6</v>
      </c>
      <c r="F25" s="34">
        <v>0.406250000000001</v>
      </c>
      <c r="G25" s="35" t="s">
        <v>77</v>
      </c>
      <c r="H25" s="36" t="s">
        <v>60</v>
      </c>
      <c r="I25" s="35">
        <v>2</v>
      </c>
      <c r="J25" s="31" t="s">
        <v>84</v>
      </c>
      <c r="K25" s="35" t="s">
        <v>33</v>
      </c>
      <c r="L25" s="32">
        <f t="shared" si="0"/>
        <v>0.40763888888888988</v>
      </c>
      <c r="X25" s="37">
        <f>268/40/24</f>
        <v>0.27916666666666667</v>
      </c>
    </row>
    <row r="26" spans="1:24" ht="15.5">
      <c r="A26" s="86"/>
      <c r="B26" s="87"/>
      <c r="C26" s="89"/>
      <c r="D26" s="99"/>
      <c r="E26" s="28">
        <v>7</v>
      </c>
      <c r="F26" s="34">
        <v>0.41319444444444597</v>
      </c>
      <c r="G26" s="35" t="s">
        <v>77</v>
      </c>
      <c r="H26" s="36" t="s">
        <v>58</v>
      </c>
      <c r="I26" s="35">
        <v>1</v>
      </c>
      <c r="J26" s="31" t="s">
        <v>84</v>
      </c>
      <c r="K26" s="35"/>
      <c r="L26" s="32">
        <f t="shared" si="0"/>
        <v>0.41388888888889042</v>
      </c>
    </row>
    <row r="27" spans="1:24" ht="15.5">
      <c r="A27" s="86"/>
      <c r="B27" s="87"/>
      <c r="C27" s="90"/>
      <c r="D27" s="99"/>
      <c r="E27" s="33">
        <v>8</v>
      </c>
      <c r="F27" s="34">
        <v>0.41666666666666802</v>
      </c>
      <c r="G27" s="35" t="s">
        <v>75</v>
      </c>
      <c r="H27" s="36" t="s">
        <v>52</v>
      </c>
      <c r="I27" s="35">
        <v>4</v>
      </c>
      <c r="J27" s="31" t="s">
        <v>85</v>
      </c>
      <c r="K27" s="35"/>
      <c r="L27" s="32">
        <f t="shared" si="0"/>
        <v>0.41944444444444579</v>
      </c>
    </row>
    <row r="28" spans="1:24" ht="15.5">
      <c r="A28" s="86"/>
      <c r="B28" s="87"/>
      <c r="C28" s="89"/>
      <c r="D28" s="99"/>
      <c r="E28" s="28">
        <v>9</v>
      </c>
      <c r="F28" s="34">
        <v>0.44791666666666802</v>
      </c>
      <c r="G28" s="35" t="s">
        <v>75</v>
      </c>
      <c r="H28" s="36" t="s">
        <v>49</v>
      </c>
      <c r="I28" s="35">
        <v>3</v>
      </c>
      <c r="J28" s="31" t="s">
        <v>85</v>
      </c>
      <c r="K28" s="35" t="s">
        <v>87</v>
      </c>
      <c r="L28" s="32">
        <f t="shared" si="0"/>
        <v>0.45000000000000134</v>
      </c>
    </row>
    <row r="29" spans="1:24" ht="15.5">
      <c r="A29" s="86"/>
      <c r="B29" s="87"/>
      <c r="C29" s="89"/>
      <c r="D29" s="99"/>
      <c r="E29" s="33">
        <v>10</v>
      </c>
      <c r="F29" s="34">
        <v>0.45486111111111299</v>
      </c>
      <c r="G29" s="35" t="s">
        <v>76</v>
      </c>
      <c r="H29" s="36" t="s">
        <v>54</v>
      </c>
      <c r="I29" s="35">
        <v>5</v>
      </c>
      <c r="J29" s="31" t="s">
        <v>84</v>
      </c>
      <c r="K29" s="35"/>
      <c r="L29" s="32">
        <f t="shared" si="0"/>
        <v>0.4583333333333352</v>
      </c>
    </row>
    <row r="30" spans="1:24" ht="15.5">
      <c r="A30" s="86"/>
      <c r="B30" s="87"/>
      <c r="C30" s="89"/>
      <c r="D30" s="99"/>
      <c r="E30" s="28">
        <v>11</v>
      </c>
      <c r="F30" s="34">
        <v>0.45833333333333498</v>
      </c>
      <c r="G30" s="35" t="s">
        <v>77</v>
      </c>
      <c r="H30" s="36" t="s">
        <v>59</v>
      </c>
      <c r="I30" s="35">
        <v>3</v>
      </c>
      <c r="J30" s="31" t="s">
        <v>84</v>
      </c>
      <c r="K30" s="35"/>
      <c r="L30" s="32">
        <f t="shared" si="0"/>
        <v>0.46041666666666831</v>
      </c>
    </row>
    <row r="31" spans="1:24" ht="15.5">
      <c r="A31" s="86"/>
      <c r="B31" s="87"/>
      <c r="C31" s="89"/>
      <c r="D31" s="99"/>
      <c r="E31" s="33">
        <v>12</v>
      </c>
      <c r="F31" s="34">
        <v>0.46180555555555702</v>
      </c>
      <c r="G31" s="35" t="s">
        <v>74</v>
      </c>
      <c r="H31" s="36" t="s">
        <v>45</v>
      </c>
      <c r="I31" s="35">
        <v>5</v>
      </c>
      <c r="J31" s="31" t="s">
        <v>84</v>
      </c>
      <c r="K31" s="35"/>
      <c r="L31" s="32">
        <f t="shared" si="0"/>
        <v>0.46527777777777923</v>
      </c>
    </row>
    <row r="32" spans="1:24" ht="15.5">
      <c r="A32" s="91"/>
      <c r="B32" s="92"/>
      <c r="C32" s="89"/>
      <c r="D32" s="38"/>
      <c r="E32" s="28">
        <v>13</v>
      </c>
      <c r="F32" s="34">
        <v>0.47569444444444597</v>
      </c>
      <c r="G32" s="35" t="s">
        <v>80</v>
      </c>
      <c r="H32" s="36" t="s">
        <v>70</v>
      </c>
      <c r="I32" s="35">
        <v>3</v>
      </c>
      <c r="J32" s="31" t="s">
        <v>84</v>
      </c>
      <c r="K32" s="35"/>
      <c r="L32" s="32">
        <f t="shared" si="0"/>
        <v>0.4777777777777793</v>
      </c>
    </row>
    <row r="33" spans="1:12" ht="15.5">
      <c r="A33" s="86"/>
      <c r="B33" s="87"/>
      <c r="C33" s="88"/>
      <c r="D33" s="20"/>
      <c r="E33" s="33">
        <v>14</v>
      </c>
      <c r="F33" s="34">
        <v>0.47916666666666802</v>
      </c>
      <c r="G33" s="35" t="s">
        <v>81</v>
      </c>
      <c r="H33" s="36" t="s">
        <v>72</v>
      </c>
      <c r="I33" s="35">
        <v>5</v>
      </c>
      <c r="J33" s="31" t="s">
        <v>84</v>
      </c>
      <c r="K33" s="39"/>
      <c r="L33" s="32">
        <f t="shared" si="0"/>
        <v>0.48263888888889023</v>
      </c>
    </row>
    <row r="34" spans="1:12" ht="15.5">
      <c r="A34" s="86"/>
      <c r="B34" s="87"/>
      <c r="C34" s="88"/>
      <c r="D34" s="20"/>
      <c r="E34" s="28">
        <v>15</v>
      </c>
      <c r="F34" s="34">
        <v>0.49305555555555702</v>
      </c>
      <c r="G34" s="35" t="s">
        <v>78</v>
      </c>
      <c r="H34" s="36" t="s">
        <v>63</v>
      </c>
      <c r="I34" s="35">
        <v>6</v>
      </c>
      <c r="J34" s="31" t="s">
        <v>84</v>
      </c>
      <c r="K34" s="39"/>
      <c r="L34" s="32">
        <f t="shared" si="0"/>
        <v>0.49722222222222368</v>
      </c>
    </row>
    <row r="35" spans="1:12" ht="15.5">
      <c r="A35" s="86"/>
      <c r="B35" s="93"/>
      <c r="C35" s="85"/>
      <c r="D35" s="20"/>
      <c r="E35" s="33">
        <v>16</v>
      </c>
      <c r="F35" s="34"/>
      <c r="G35" s="35"/>
      <c r="H35" s="36"/>
      <c r="I35" s="35"/>
      <c r="J35" s="35"/>
      <c r="K35" s="35"/>
      <c r="L35" s="32">
        <f t="shared" si="0"/>
        <v>0</v>
      </c>
    </row>
    <row r="36" spans="1:12" ht="15.5">
      <c r="A36" s="86"/>
      <c r="B36" s="93"/>
      <c r="C36" s="85"/>
      <c r="D36" s="20"/>
      <c r="E36" s="28">
        <v>17</v>
      </c>
      <c r="F36" s="34"/>
      <c r="G36" s="35"/>
      <c r="H36" s="36"/>
      <c r="I36" s="35"/>
      <c r="J36" s="35"/>
      <c r="K36" s="35"/>
      <c r="L36" s="32">
        <f t="shared" si="0"/>
        <v>0</v>
      </c>
    </row>
    <row r="37" spans="1:12">
      <c r="A37" s="85"/>
      <c r="B37" s="85"/>
      <c r="C37" s="85"/>
      <c r="D37" s="20"/>
      <c r="E37" s="28">
        <v>18</v>
      </c>
      <c r="F37" s="40"/>
      <c r="G37" s="41"/>
      <c r="H37" s="42"/>
      <c r="I37" s="41"/>
      <c r="J37" s="35"/>
      <c r="K37" s="41"/>
      <c r="L37" s="32">
        <f t="shared" si="0"/>
        <v>0</v>
      </c>
    </row>
    <row r="38" spans="1:12">
      <c r="A38" s="86"/>
      <c r="B38" s="85"/>
      <c r="C38" s="85"/>
      <c r="D38" s="20"/>
      <c r="E38" s="33">
        <v>19</v>
      </c>
      <c r="F38" s="34"/>
      <c r="G38" s="35"/>
      <c r="H38" s="36"/>
      <c r="I38" s="35"/>
      <c r="J38" s="35"/>
      <c r="K38" s="35"/>
      <c r="L38" s="32">
        <f t="shared" si="0"/>
        <v>0</v>
      </c>
    </row>
    <row r="39" spans="1:12">
      <c r="A39" s="86"/>
      <c r="B39" s="85"/>
      <c r="C39" s="85"/>
      <c r="D39" s="20"/>
      <c r="E39" s="28">
        <v>20</v>
      </c>
      <c r="F39" s="34"/>
      <c r="G39" s="35"/>
      <c r="H39" s="36"/>
      <c r="I39" s="35"/>
      <c r="J39" s="35"/>
      <c r="K39" s="35"/>
      <c r="L39" s="32">
        <f t="shared" si="0"/>
        <v>0</v>
      </c>
    </row>
    <row r="40" spans="1:12">
      <c r="A40" s="43"/>
      <c r="B40" s="20"/>
      <c r="C40" s="20"/>
      <c r="D40" s="20"/>
      <c r="E40" s="33">
        <v>21</v>
      </c>
      <c r="F40" s="34"/>
      <c r="G40" s="35"/>
      <c r="H40" s="36"/>
      <c r="I40" s="35"/>
      <c r="J40" s="35"/>
      <c r="K40" s="35"/>
      <c r="L40" s="32">
        <f t="shared" si="0"/>
        <v>0</v>
      </c>
    </row>
    <row r="41" spans="1:12">
      <c r="A41" s="43"/>
      <c r="B41" s="20"/>
      <c r="C41" s="20"/>
      <c r="D41" s="20"/>
      <c r="E41" s="28">
        <v>22</v>
      </c>
      <c r="F41" s="34"/>
      <c r="G41" s="35"/>
      <c r="H41" s="36"/>
      <c r="I41" s="35"/>
      <c r="J41" s="35"/>
      <c r="K41" s="35"/>
      <c r="L41" s="32">
        <f t="shared" si="0"/>
        <v>0</v>
      </c>
    </row>
    <row r="42" spans="1:12">
      <c r="A42" s="43"/>
      <c r="B42" s="20"/>
      <c r="C42" s="20"/>
      <c r="D42" s="20"/>
      <c r="E42" s="33">
        <v>23</v>
      </c>
      <c r="F42" s="34"/>
      <c r="G42" s="35"/>
      <c r="H42" s="36"/>
      <c r="I42" s="35"/>
      <c r="J42" s="35"/>
      <c r="K42" s="35"/>
      <c r="L42" s="32">
        <f t="shared" si="0"/>
        <v>0</v>
      </c>
    </row>
    <row r="43" spans="1:12">
      <c r="A43" s="43"/>
      <c r="B43" s="20"/>
      <c r="C43" s="20"/>
      <c r="D43" s="20"/>
      <c r="E43" s="33">
        <v>24</v>
      </c>
      <c r="F43" s="40"/>
      <c r="G43" s="41"/>
      <c r="H43" s="42"/>
      <c r="I43" s="41"/>
      <c r="J43" s="35"/>
      <c r="K43" s="41"/>
      <c r="L43" s="32">
        <f t="shared" si="0"/>
        <v>0</v>
      </c>
    </row>
    <row r="44" spans="1:12">
      <c r="A44" s="43"/>
      <c r="B44" s="20"/>
      <c r="C44" s="20"/>
      <c r="D44" s="20"/>
      <c r="E44" s="28">
        <v>25</v>
      </c>
      <c r="F44" s="34"/>
      <c r="G44" s="35"/>
      <c r="H44" s="36"/>
      <c r="I44" s="35"/>
      <c r="J44" s="35"/>
      <c r="K44" s="35"/>
      <c r="L44" s="32">
        <f t="shared" si="0"/>
        <v>0</v>
      </c>
    </row>
    <row r="45" spans="1:12">
      <c r="A45" s="43"/>
      <c r="B45" s="20"/>
      <c r="C45" s="20"/>
      <c r="D45" s="20"/>
      <c r="E45" s="33">
        <v>26</v>
      </c>
      <c r="F45" s="34"/>
      <c r="G45" s="35"/>
      <c r="H45" s="36"/>
      <c r="I45" s="35"/>
      <c r="J45" s="35"/>
      <c r="K45" s="35"/>
      <c r="L45" s="32">
        <f t="shared" si="0"/>
        <v>0</v>
      </c>
    </row>
    <row r="46" spans="1:12">
      <c r="A46" s="43"/>
      <c r="B46" s="20"/>
      <c r="C46" s="20"/>
      <c r="D46" s="20"/>
      <c r="E46" s="28">
        <v>27</v>
      </c>
      <c r="F46" s="34"/>
      <c r="G46" s="35"/>
      <c r="H46" s="36"/>
      <c r="I46" s="35"/>
      <c r="J46" s="35"/>
      <c r="K46" s="35"/>
      <c r="L46" s="32">
        <f t="shared" si="0"/>
        <v>0</v>
      </c>
    </row>
    <row r="47" spans="1:12">
      <c r="A47" s="43"/>
      <c r="B47" s="20"/>
      <c r="C47" s="20"/>
      <c r="D47" s="20"/>
      <c r="E47" s="33">
        <v>28</v>
      </c>
      <c r="F47" s="34"/>
      <c r="G47" s="35"/>
      <c r="H47" s="36"/>
      <c r="I47" s="35"/>
      <c r="J47" s="35"/>
      <c r="K47" s="35"/>
      <c r="L47" s="32">
        <f t="shared" si="0"/>
        <v>0</v>
      </c>
    </row>
    <row r="48" spans="1:12">
      <c r="A48" s="43"/>
      <c r="B48" s="20"/>
      <c r="C48" s="20"/>
      <c r="D48" s="20"/>
      <c r="E48" s="33">
        <v>29</v>
      </c>
      <c r="F48" s="34"/>
      <c r="G48" s="35"/>
      <c r="H48" s="36"/>
      <c r="I48" s="35"/>
      <c r="J48" s="35"/>
      <c r="K48" s="35"/>
      <c r="L48" s="32">
        <f t="shared" si="0"/>
        <v>0</v>
      </c>
    </row>
    <row r="49" spans="1:12">
      <c r="A49" s="43"/>
      <c r="B49" s="44"/>
      <c r="C49" s="20"/>
      <c r="D49" s="20"/>
      <c r="E49" s="28">
        <v>30</v>
      </c>
      <c r="F49" s="34"/>
      <c r="G49" s="35"/>
      <c r="H49" s="36"/>
      <c r="I49" s="35"/>
      <c r="J49" s="35"/>
      <c r="K49" s="35"/>
      <c r="L49" s="32">
        <f t="shared" si="0"/>
        <v>0</v>
      </c>
    </row>
    <row r="50" spans="1:12">
      <c r="A50" s="43"/>
      <c r="B50" s="45"/>
      <c r="C50" s="20"/>
      <c r="D50" s="20"/>
      <c r="E50" s="33">
        <v>31</v>
      </c>
      <c r="F50" s="34"/>
      <c r="G50" s="35"/>
      <c r="H50" s="36"/>
      <c r="I50" s="35"/>
      <c r="J50" s="35"/>
      <c r="K50" s="35"/>
      <c r="L50" s="32">
        <f t="shared" si="0"/>
        <v>0</v>
      </c>
    </row>
    <row r="51" spans="1:12">
      <c r="A51" s="43"/>
      <c r="B51" s="45"/>
      <c r="C51" s="20"/>
      <c r="D51" s="20"/>
      <c r="E51" s="28">
        <v>32</v>
      </c>
      <c r="F51" s="34"/>
      <c r="G51" s="35"/>
      <c r="H51" s="36"/>
      <c r="I51" s="35"/>
      <c r="J51" s="35"/>
      <c r="K51" s="35"/>
      <c r="L51" s="32">
        <f t="shared" si="0"/>
        <v>0</v>
      </c>
    </row>
    <row r="52" spans="1:12">
      <c r="A52" s="43"/>
      <c r="B52" s="46"/>
      <c r="C52" s="20"/>
      <c r="D52" s="20"/>
      <c r="E52" s="33">
        <v>33</v>
      </c>
      <c r="F52" s="34"/>
      <c r="G52" s="35"/>
      <c r="H52" s="36"/>
      <c r="I52" s="35"/>
      <c r="J52" s="35"/>
      <c r="K52" s="35"/>
      <c r="L52" s="32">
        <f t="shared" si="0"/>
        <v>0</v>
      </c>
    </row>
    <row r="53" spans="1:12">
      <c r="B53" s="20"/>
      <c r="C53" s="20"/>
      <c r="D53" s="20"/>
      <c r="E53" s="33">
        <v>34</v>
      </c>
      <c r="F53" s="34"/>
      <c r="G53" s="35"/>
      <c r="H53" s="36"/>
      <c r="I53" s="35"/>
      <c r="J53" s="35"/>
      <c r="K53" s="35"/>
      <c r="L53" s="32">
        <f t="shared" si="0"/>
        <v>0</v>
      </c>
    </row>
    <row r="54" spans="1:12">
      <c r="B54" s="20"/>
      <c r="C54" s="20"/>
      <c r="D54" s="20"/>
      <c r="E54" s="28">
        <v>35</v>
      </c>
      <c r="F54" s="34"/>
      <c r="G54" s="35"/>
      <c r="H54" s="36"/>
      <c r="I54" s="35"/>
      <c r="J54" s="35"/>
      <c r="K54" s="35"/>
      <c r="L54" s="32">
        <f t="shared" si="0"/>
        <v>0</v>
      </c>
    </row>
    <row r="55" spans="1:12">
      <c r="B55" s="20"/>
      <c r="C55" s="20"/>
      <c r="D55" s="20"/>
      <c r="E55" s="33">
        <v>36</v>
      </c>
      <c r="F55" s="34"/>
      <c r="G55" s="35"/>
      <c r="H55" s="36"/>
      <c r="I55" s="35"/>
      <c r="J55" s="35"/>
      <c r="K55" s="35"/>
      <c r="L55" s="32">
        <f t="shared" si="0"/>
        <v>0</v>
      </c>
    </row>
    <row r="56" spans="1:12">
      <c r="B56" s="20"/>
      <c r="C56" s="20"/>
      <c r="D56" s="20"/>
      <c r="E56" s="28">
        <v>37</v>
      </c>
      <c r="F56" s="34"/>
      <c r="G56" s="35"/>
      <c r="H56" s="36"/>
      <c r="I56" s="35"/>
      <c r="J56" s="35"/>
      <c r="K56" s="35"/>
      <c r="L56" s="32">
        <f t="shared" si="0"/>
        <v>0</v>
      </c>
    </row>
    <row r="57" spans="1:12">
      <c r="B57" s="20"/>
      <c r="C57" s="20"/>
      <c r="D57" s="20"/>
      <c r="E57" s="33">
        <v>38</v>
      </c>
      <c r="F57" s="34"/>
      <c r="G57" s="35"/>
      <c r="H57" s="36"/>
      <c r="I57" s="35"/>
      <c r="J57" s="35"/>
      <c r="K57" s="35"/>
      <c r="L57" s="32">
        <f t="shared" si="0"/>
        <v>0</v>
      </c>
    </row>
    <row r="58" spans="1:12">
      <c r="B58" s="20"/>
      <c r="C58" s="20"/>
      <c r="D58" s="20"/>
      <c r="E58" s="33">
        <v>39</v>
      </c>
      <c r="F58" s="34"/>
      <c r="G58" s="35"/>
      <c r="H58" s="36"/>
      <c r="I58" s="35"/>
      <c r="J58" s="35"/>
      <c r="K58" s="35"/>
      <c r="L58" s="32">
        <f t="shared" si="0"/>
        <v>0</v>
      </c>
    </row>
    <row r="59" spans="1:12">
      <c r="B59" s="20"/>
      <c r="C59" s="20"/>
      <c r="D59" s="20"/>
      <c r="E59" s="28">
        <v>40</v>
      </c>
      <c r="F59" s="34"/>
      <c r="G59" s="35"/>
      <c r="H59" s="36"/>
      <c r="I59" s="35"/>
      <c r="J59" s="35"/>
      <c r="K59" s="35"/>
      <c r="L59" s="32">
        <f t="shared" si="0"/>
        <v>0</v>
      </c>
    </row>
    <row r="60" spans="1:12">
      <c r="B60" s="20"/>
      <c r="C60" s="20"/>
      <c r="D60" s="20"/>
      <c r="E60" s="33">
        <v>41</v>
      </c>
      <c r="F60" s="34"/>
      <c r="G60" s="35"/>
      <c r="H60" s="36"/>
      <c r="I60" s="35"/>
      <c r="J60" s="35"/>
      <c r="K60" s="35"/>
      <c r="L60" s="32">
        <f t="shared" si="0"/>
        <v>0</v>
      </c>
    </row>
    <row r="61" spans="1:12">
      <c r="B61" s="20"/>
      <c r="C61" s="20"/>
      <c r="D61" s="20"/>
      <c r="E61" s="28">
        <v>42</v>
      </c>
      <c r="F61" s="34"/>
      <c r="G61" s="35"/>
      <c r="H61" s="36"/>
      <c r="I61" s="35"/>
      <c r="J61" s="35"/>
      <c r="K61" s="35"/>
      <c r="L61" s="32">
        <f t="shared" si="0"/>
        <v>0</v>
      </c>
    </row>
    <row r="62" spans="1:12">
      <c r="B62" s="20"/>
      <c r="C62" s="20"/>
      <c r="D62" s="20"/>
      <c r="E62" s="33">
        <v>43</v>
      </c>
      <c r="F62" s="34"/>
      <c r="G62" s="35"/>
      <c r="H62" s="36"/>
      <c r="I62" s="35"/>
      <c r="J62" s="35"/>
      <c r="K62" s="35"/>
      <c r="L62" s="32">
        <f t="shared" si="0"/>
        <v>0</v>
      </c>
    </row>
    <row r="63" spans="1:12">
      <c r="B63" s="20"/>
      <c r="C63" s="20"/>
      <c r="D63" s="20"/>
      <c r="E63" s="33">
        <v>44</v>
      </c>
      <c r="F63" s="34"/>
      <c r="G63" s="35"/>
      <c r="H63" s="36"/>
      <c r="I63" s="35"/>
      <c r="J63" s="35"/>
      <c r="K63" s="35"/>
      <c r="L63" s="32">
        <f t="shared" si="0"/>
        <v>0</v>
      </c>
    </row>
    <row r="64" spans="1:12">
      <c r="B64" s="20"/>
      <c r="C64" s="20"/>
      <c r="D64" s="20"/>
      <c r="E64" s="28">
        <v>45</v>
      </c>
      <c r="F64" s="34"/>
      <c r="G64" s="35"/>
      <c r="H64" s="36"/>
      <c r="I64" s="35"/>
      <c r="J64" s="35"/>
      <c r="K64" s="35"/>
      <c r="L64" s="32">
        <f t="shared" si="0"/>
        <v>0</v>
      </c>
    </row>
    <row r="65" spans="2:12">
      <c r="B65" s="20"/>
      <c r="C65" s="20"/>
      <c r="D65" s="20"/>
      <c r="E65" s="33">
        <v>46</v>
      </c>
      <c r="F65" s="34"/>
      <c r="G65" s="35"/>
      <c r="H65" s="36"/>
      <c r="I65" s="35"/>
      <c r="J65" s="35"/>
      <c r="K65" s="35"/>
      <c r="L65" s="32">
        <f t="shared" si="0"/>
        <v>0</v>
      </c>
    </row>
    <row r="66" spans="2:12">
      <c r="B66" s="20"/>
      <c r="C66" s="20"/>
      <c r="D66" s="20"/>
      <c r="E66" s="28">
        <v>47</v>
      </c>
      <c r="F66" s="34"/>
      <c r="G66" s="35"/>
      <c r="H66" s="36"/>
      <c r="I66" s="35"/>
      <c r="J66" s="35"/>
      <c r="K66" s="35"/>
      <c r="L66" s="32">
        <f t="shared" si="0"/>
        <v>0</v>
      </c>
    </row>
    <row r="67" spans="2:12">
      <c r="B67" s="20"/>
      <c r="C67" s="20"/>
      <c r="D67" s="20"/>
      <c r="E67" s="33">
        <v>48</v>
      </c>
      <c r="F67" s="34"/>
      <c r="G67" s="35"/>
      <c r="H67" s="36"/>
      <c r="I67" s="35"/>
      <c r="J67" s="35"/>
      <c r="K67" s="35"/>
      <c r="L67" s="32">
        <f t="shared" si="0"/>
        <v>0</v>
      </c>
    </row>
    <row r="68" spans="2:12">
      <c r="B68" s="20"/>
      <c r="C68" s="20"/>
      <c r="D68" s="20"/>
      <c r="E68" s="33">
        <v>49</v>
      </c>
      <c r="F68" s="34"/>
      <c r="G68" s="35"/>
      <c r="H68" s="36"/>
      <c r="I68" s="35"/>
      <c r="J68" s="35"/>
      <c r="K68" s="35"/>
      <c r="L68" s="32">
        <f t="shared" si="0"/>
        <v>0</v>
      </c>
    </row>
    <row r="69" spans="2:12">
      <c r="B69" s="20"/>
      <c r="C69" s="20"/>
      <c r="D69" s="20"/>
      <c r="E69" s="28">
        <v>50</v>
      </c>
      <c r="F69" s="34"/>
      <c r="G69" s="35"/>
      <c r="H69" s="36"/>
      <c r="I69" s="35"/>
      <c r="J69" s="35"/>
      <c r="K69" s="35"/>
      <c r="L69" s="32">
        <f t="shared" si="0"/>
        <v>0</v>
      </c>
    </row>
    <row r="70" spans="2:12">
      <c r="B70" s="20"/>
      <c r="C70" s="20"/>
      <c r="D70" s="20"/>
      <c r="E70" s="33">
        <v>51</v>
      </c>
      <c r="F70" s="34"/>
      <c r="G70" s="35"/>
      <c r="H70" s="36"/>
      <c r="I70" s="35"/>
      <c r="J70" s="35"/>
      <c r="K70" s="35"/>
      <c r="L70" s="32">
        <f t="shared" si="0"/>
        <v>0</v>
      </c>
    </row>
    <row r="71" spans="2:12">
      <c r="B71" s="20"/>
      <c r="C71" s="20"/>
      <c r="D71" s="20"/>
      <c r="E71" s="33">
        <v>52</v>
      </c>
      <c r="F71" s="34"/>
      <c r="G71" s="35"/>
      <c r="H71" s="36"/>
      <c r="I71" s="35"/>
      <c r="J71" s="35"/>
      <c r="K71" s="35"/>
      <c r="L71" s="32">
        <f t="shared" si="0"/>
        <v>0</v>
      </c>
    </row>
    <row r="72" spans="2:12">
      <c r="B72" s="20"/>
      <c r="C72" s="20"/>
      <c r="D72" s="20"/>
      <c r="E72" s="28">
        <v>53</v>
      </c>
      <c r="F72" s="34"/>
      <c r="G72" s="35"/>
      <c r="H72" s="36"/>
      <c r="I72" s="35"/>
      <c r="J72" s="35"/>
      <c r="K72" s="35"/>
      <c r="L72" s="32">
        <f t="shared" si="0"/>
        <v>0</v>
      </c>
    </row>
    <row r="73" spans="2:12">
      <c r="B73" s="20"/>
      <c r="C73" s="20"/>
      <c r="D73" s="20"/>
      <c r="E73" s="33">
        <v>54</v>
      </c>
      <c r="F73" s="34"/>
      <c r="G73" s="35"/>
      <c r="H73" s="36"/>
      <c r="I73" s="35"/>
      <c r="J73" s="35"/>
      <c r="K73" s="35"/>
      <c r="L73" s="32">
        <f t="shared" si="0"/>
        <v>0</v>
      </c>
    </row>
    <row r="74" spans="2:12">
      <c r="B74" s="20"/>
      <c r="C74" s="20"/>
      <c r="D74" s="20"/>
      <c r="E74" s="28">
        <v>55</v>
      </c>
      <c r="F74" s="34"/>
      <c r="G74" s="35"/>
      <c r="H74" s="36"/>
      <c r="I74" s="35"/>
      <c r="J74" s="35"/>
      <c r="K74" s="35"/>
      <c r="L74" s="32">
        <f t="shared" si="0"/>
        <v>0</v>
      </c>
    </row>
    <row r="75" spans="2:12">
      <c r="B75" s="20"/>
      <c r="C75" s="20"/>
      <c r="D75" s="20"/>
      <c r="E75" s="33">
        <v>56</v>
      </c>
      <c r="F75" s="34"/>
      <c r="G75" s="35"/>
      <c r="H75" s="36"/>
      <c r="I75" s="35"/>
      <c r="J75" s="35"/>
      <c r="K75" s="35"/>
      <c r="L75" s="32">
        <f t="shared" si="0"/>
        <v>0</v>
      </c>
    </row>
    <row r="76" spans="2:12">
      <c r="B76" s="20"/>
      <c r="C76" s="20"/>
      <c r="D76" s="20"/>
      <c r="E76" s="33">
        <v>57</v>
      </c>
      <c r="F76" s="34"/>
      <c r="G76" s="35"/>
      <c r="H76" s="36"/>
      <c r="I76" s="35"/>
      <c r="J76" s="35"/>
      <c r="K76" s="35"/>
      <c r="L76" s="32">
        <f t="shared" si="0"/>
        <v>0</v>
      </c>
    </row>
    <row r="77" spans="2:12">
      <c r="B77" s="20"/>
      <c r="C77" s="20"/>
      <c r="D77" s="20"/>
      <c r="E77" s="28">
        <v>58</v>
      </c>
      <c r="F77" s="34"/>
      <c r="G77" s="35"/>
      <c r="H77" s="36"/>
      <c r="I77" s="35"/>
      <c r="J77" s="35"/>
      <c r="K77" s="35"/>
      <c r="L77" s="32">
        <f t="shared" si="0"/>
        <v>0</v>
      </c>
    </row>
    <row r="78" spans="2:12">
      <c r="B78" s="20"/>
      <c r="C78" s="20"/>
      <c r="D78" s="20"/>
      <c r="E78" s="33">
        <v>59</v>
      </c>
      <c r="F78" s="34"/>
      <c r="G78" s="35"/>
      <c r="H78" s="36"/>
      <c r="I78" s="35"/>
      <c r="J78" s="35"/>
      <c r="K78" s="35"/>
      <c r="L78" s="32">
        <f t="shared" si="0"/>
        <v>0</v>
      </c>
    </row>
    <row r="79" spans="2:12">
      <c r="B79" s="20"/>
      <c r="C79" s="20"/>
      <c r="D79" s="20"/>
      <c r="E79" s="28">
        <v>60</v>
      </c>
      <c r="F79" s="34"/>
      <c r="G79" s="35"/>
      <c r="H79" s="36"/>
      <c r="I79" s="35"/>
      <c r="J79" s="35"/>
      <c r="K79" s="35"/>
      <c r="L79" s="32">
        <f t="shared" si="0"/>
        <v>0</v>
      </c>
    </row>
    <row r="80" spans="2:12">
      <c r="B80" s="20"/>
      <c r="C80" s="20"/>
      <c r="D80" s="20"/>
      <c r="E80" s="33">
        <v>61</v>
      </c>
      <c r="F80" s="34"/>
      <c r="G80" s="35"/>
      <c r="H80" s="36"/>
      <c r="I80" s="35"/>
      <c r="J80" s="35"/>
      <c r="K80" s="35"/>
      <c r="L80" s="32">
        <f t="shared" si="0"/>
        <v>0</v>
      </c>
    </row>
    <row r="81" spans="2:12">
      <c r="B81" s="20"/>
      <c r="C81" s="20"/>
      <c r="D81" s="20"/>
      <c r="E81" s="33">
        <v>62</v>
      </c>
      <c r="F81" s="40"/>
      <c r="G81" s="41"/>
      <c r="H81" s="42"/>
      <c r="I81" s="41"/>
      <c r="J81" s="41"/>
      <c r="K81" s="41"/>
      <c r="L81" s="47">
        <f t="shared" si="0"/>
        <v>0</v>
      </c>
    </row>
  </sheetData>
  <mergeCells count="57">
    <mergeCell ref="F1:G1"/>
    <mergeCell ref="H1:J1"/>
    <mergeCell ref="A2:A3"/>
    <mergeCell ref="F4:G4"/>
    <mergeCell ref="H4:I4"/>
    <mergeCell ref="J4:K4"/>
    <mergeCell ref="A5:A16"/>
    <mergeCell ref="B5:E5"/>
    <mergeCell ref="F5:G5"/>
    <mergeCell ref="H5:I5"/>
    <mergeCell ref="J5:K5"/>
    <mergeCell ref="B6:E6"/>
    <mergeCell ref="F6:G6"/>
    <mergeCell ref="H6:I6"/>
    <mergeCell ref="J6:K6"/>
    <mergeCell ref="B7:E7"/>
    <mergeCell ref="F7:G7"/>
    <mergeCell ref="H7:I7"/>
    <mergeCell ref="J7:K7"/>
    <mergeCell ref="B8:E8"/>
    <mergeCell ref="F8:G8"/>
    <mergeCell ref="H8:I8"/>
    <mergeCell ref="J8:K8"/>
    <mergeCell ref="B9:E9"/>
    <mergeCell ref="F9:G9"/>
    <mergeCell ref="H9:I9"/>
    <mergeCell ref="J9:K9"/>
    <mergeCell ref="B10:E10"/>
    <mergeCell ref="F10:G10"/>
    <mergeCell ref="H10:I10"/>
    <mergeCell ref="J10:K10"/>
    <mergeCell ref="B11:E11"/>
    <mergeCell ref="F11:G11"/>
    <mergeCell ref="H11:I11"/>
    <mergeCell ref="J11:K11"/>
    <mergeCell ref="B12:E12"/>
    <mergeCell ref="F12:G12"/>
    <mergeCell ref="H12:I12"/>
    <mergeCell ref="J12:K12"/>
    <mergeCell ref="B13:E13"/>
    <mergeCell ref="F13:G13"/>
    <mergeCell ref="H13:I13"/>
    <mergeCell ref="J13:K13"/>
    <mergeCell ref="B14:E14"/>
    <mergeCell ref="F14:G14"/>
    <mergeCell ref="H14:I14"/>
    <mergeCell ref="J14:K14"/>
    <mergeCell ref="E18:L18"/>
    <mergeCell ref="D26:D31"/>
    <mergeCell ref="B15:E15"/>
    <mergeCell ref="F15:G15"/>
    <mergeCell ref="H15:I15"/>
    <mergeCell ref="J15:K15"/>
    <mergeCell ref="B16:E16"/>
    <mergeCell ref="F16:G16"/>
    <mergeCell ref="H16:I16"/>
    <mergeCell ref="J16:K16"/>
  </mergeCells>
  <dataValidations count="4">
    <dataValidation type="list" errorStyle="information" allowBlank="1" showInputMessage="1" showErrorMessage="1" sqref="H20:H81" xr:uid="{A68B3C4F-87C4-4248-834E-7F14557A9A87}">
      <formula1>INDIRECT($G20)</formula1>
    </dataValidation>
    <dataValidation type="list" allowBlank="1" showInputMessage="1" showErrorMessage="1" sqref="J20:J81" xr:uid="{2518B4E9-B7B3-4CB3-A598-3565A867C68A}">
      <formula1>"OUI,NON"</formula1>
    </dataValidation>
    <dataValidation type="list" allowBlank="1" showInputMessage="1" showErrorMessage="1" sqref="F21:F81" xr:uid="{913958DF-05ED-45C3-B2FA-309AC740CCA0}">
      <formula1>OFFSET(dept,MATCH($L20,listeh,1)+1,,200)</formula1>
    </dataValidation>
    <dataValidation type="list" errorStyle="information" allowBlank="1" showInputMessage="1" showErrorMessage="1" sqref="G20:G81" xr:uid="{7E99A1C1-E1DA-4B21-932E-5ECC3307E37C}">
      <formula1>MACHINES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0ACF6A-1800-4DFA-94CF-9597B33E749B}">
          <x14:formula1>
            <xm:f>Codeproduit!$B$4:$B$8</xm:f>
          </x14:formula1>
          <xm:sqref>F5:K5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3E38-941E-46F1-A9EB-097B00A81B94}">
  <dimension ref="B1:I11"/>
  <sheetViews>
    <sheetView topLeftCell="B1" workbookViewId="0">
      <selection activeCell="D15" sqref="D15"/>
    </sheetView>
  </sheetViews>
  <sheetFormatPr baseColWidth="10" defaultRowHeight="14.5"/>
  <cols>
    <col min="2" max="2" width="18" bestFit="1" customWidth="1"/>
    <col min="3" max="3" width="18.26953125" bestFit="1" customWidth="1"/>
    <col min="4" max="4" width="17.26953125" bestFit="1" customWidth="1"/>
    <col min="5" max="5" width="13.54296875" bestFit="1" customWidth="1"/>
    <col min="6" max="6" width="18.81640625" bestFit="1" customWidth="1"/>
    <col min="7" max="7" width="19" bestFit="1" customWidth="1"/>
    <col min="8" max="8" width="24.1796875" bestFit="1" customWidth="1"/>
    <col min="9" max="9" width="22.81640625" bestFit="1" customWidth="1"/>
  </cols>
  <sheetData>
    <row r="1" spans="2:9" ht="15" thickBot="1"/>
    <row r="2" spans="2:9" ht="15" thickBot="1">
      <c r="B2" s="72" t="s">
        <v>74</v>
      </c>
      <c r="C2" s="72" t="s">
        <v>75</v>
      </c>
      <c r="D2" s="72" t="s">
        <v>76</v>
      </c>
      <c r="E2" s="72" t="s">
        <v>77</v>
      </c>
      <c r="F2" s="72" t="s">
        <v>78</v>
      </c>
      <c r="G2" s="72" t="s">
        <v>79</v>
      </c>
      <c r="H2" s="72" t="s">
        <v>80</v>
      </c>
      <c r="I2" s="72" t="s">
        <v>81</v>
      </c>
    </row>
    <row r="3" spans="2:9">
      <c r="B3" s="73" t="s">
        <v>39</v>
      </c>
      <c r="C3" s="73" t="s">
        <v>48</v>
      </c>
      <c r="D3" s="73" t="s">
        <v>54</v>
      </c>
      <c r="E3" s="73" t="s">
        <v>57</v>
      </c>
      <c r="F3" s="74" t="s">
        <v>63</v>
      </c>
      <c r="G3" s="74" t="s">
        <v>66</v>
      </c>
      <c r="H3" s="73" t="s">
        <v>69</v>
      </c>
      <c r="I3" s="75" t="s">
        <v>71</v>
      </c>
    </row>
    <row r="4" spans="2:9">
      <c r="B4" s="76" t="s">
        <v>40</v>
      </c>
      <c r="C4" s="76" t="s">
        <v>49</v>
      </c>
      <c r="D4" s="76" t="s">
        <v>55</v>
      </c>
      <c r="E4" s="76" t="s">
        <v>58</v>
      </c>
      <c r="F4" s="77" t="s">
        <v>65</v>
      </c>
      <c r="G4" s="77" t="s">
        <v>67</v>
      </c>
      <c r="H4" s="76" t="s">
        <v>82</v>
      </c>
      <c r="I4" s="78" t="s">
        <v>72</v>
      </c>
    </row>
    <row r="5" spans="2:9" ht="15" thickBot="1">
      <c r="B5" s="73" t="s">
        <v>41</v>
      </c>
      <c r="C5" s="73" t="s">
        <v>50</v>
      </c>
      <c r="D5" s="79" t="s">
        <v>56</v>
      </c>
      <c r="E5" s="73" t="s">
        <v>59</v>
      </c>
      <c r="F5" s="80" t="s">
        <v>64</v>
      </c>
      <c r="G5" s="81" t="s">
        <v>68</v>
      </c>
      <c r="H5" s="73" t="s">
        <v>70</v>
      </c>
      <c r="I5" s="75" t="s">
        <v>73</v>
      </c>
    </row>
    <row r="6" spans="2:9">
      <c r="B6" s="76" t="s">
        <v>42</v>
      </c>
      <c r="C6" s="76" t="s">
        <v>51</v>
      </c>
      <c r="E6" s="76" t="s">
        <v>60</v>
      </c>
      <c r="G6" s="82"/>
      <c r="H6" s="76" t="s">
        <v>83</v>
      </c>
      <c r="I6" s="82"/>
    </row>
    <row r="7" spans="2:9">
      <c r="B7" s="73" t="s">
        <v>43</v>
      </c>
      <c r="C7" s="73" t="s">
        <v>52</v>
      </c>
      <c r="E7" s="73" t="s">
        <v>61</v>
      </c>
    </row>
    <row r="8" spans="2:9">
      <c r="B8" s="76" t="s">
        <v>44</v>
      </c>
      <c r="C8" s="76" t="s">
        <v>53</v>
      </c>
      <c r="E8" s="76" t="s">
        <v>62</v>
      </c>
    </row>
    <row r="9" spans="2:9">
      <c r="B9" s="73" t="s">
        <v>45</v>
      </c>
      <c r="C9" s="82"/>
    </row>
    <row r="10" spans="2:9">
      <c r="B10" s="76" t="s">
        <v>46</v>
      </c>
      <c r="C10" s="82"/>
    </row>
    <row r="11" spans="2:9">
      <c r="B11" s="73" t="s">
        <v>47</v>
      </c>
    </row>
  </sheetData>
  <phoneticPr fontId="3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Codeproduit</vt:lpstr>
      <vt:lpstr>Horaire</vt:lpstr>
      <vt:lpstr>Prod&amp;Arrets</vt:lpstr>
      <vt:lpstr>mach&amp;causes</vt:lpstr>
      <vt:lpstr>dept</vt:lpstr>
      <vt:lpstr>listeh</vt:lpstr>
      <vt:lpstr>MachA</vt:lpstr>
      <vt:lpstr>MachB</vt:lpstr>
      <vt:lpstr>MachC</vt:lpstr>
      <vt:lpstr>MachD</vt:lpstr>
      <vt:lpstr>MachE</vt:lpstr>
      <vt:lpstr>MachF</vt:lpstr>
      <vt:lpstr>MachG</vt:lpstr>
      <vt:lpstr>MachH</vt:lpstr>
      <vt:lpstr>MACHINES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TOURNIER Pierre</dc:creator>
  <cp:lastModifiedBy>TOURNIER Pierre</cp:lastModifiedBy>
  <dcterms:created xsi:type="dcterms:W3CDTF">2023-03-13T10:09:20Z</dcterms:created>
  <dcterms:modified xsi:type="dcterms:W3CDTF">2023-03-13T10:54:53Z</dcterms:modified>
</cp:coreProperties>
</file>