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VM-DATA-02\redirectionbureau\didier.guillot\Bureau\"/>
    </mc:Choice>
  </mc:AlternateContent>
  <bookViews>
    <workbookView xWindow="-120" yWindow="-120" windowWidth="29040" windowHeight="15840" tabRatio="827"/>
  </bookViews>
  <sheets>
    <sheet name="Base_de_Données_Bon_de_Commande" sheetId="18" r:id="rId1"/>
    <sheet name="Archivage_Bio" sheetId="10" r:id="rId2"/>
    <sheet name="Archivage_Sic" sheetId="12" r:id="rId3"/>
    <sheet name="Archivage_Aut" sheetId="13" r:id="rId4"/>
    <sheet name="Archivage_Lots" sheetId="15" r:id="rId5"/>
    <sheet name="Suivi_Budgétaire" sheetId="14" r:id="rId6"/>
    <sheet name="BIOFINESSE" sheetId="3" r:id="rId7"/>
    <sheet name="CHARLET" sheetId="4" r:id="rId8"/>
    <sheet name="PRO_A_PRO" sheetId="5" r:id="rId9"/>
    <sheet name="PROLAIDIS" sheetId="6" r:id="rId10"/>
    <sheet name="SDA" sheetId="7" r:id="rId11"/>
    <sheet name="SOCOPA" sheetId="8" r:id="rId12"/>
    <sheet name="SYSCO" sheetId="9" r:id="rId13"/>
  </sheets>
  <definedNames>
    <definedName name="_xlnm._FilterDatabase" localSheetId="0" hidden="1">Base_de_Données_Bon_de_Commande!$J$1:$O$2001</definedName>
    <definedName name="G6000000">Archivage_Lots!$G$999827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" i="18" l="1"/>
  <c r="AA1" i="15" l="1"/>
  <c r="G1" i="18" l="1"/>
  <c r="F1" i="18"/>
  <c r="E1" i="18"/>
  <c r="I2001" i="18"/>
  <c r="I1313" i="18"/>
  <c r="I1314" i="18"/>
  <c r="I1315" i="18"/>
  <c r="I1316" i="18"/>
  <c r="I1317" i="18"/>
  <c r="I1318" i="18"/>
  <c r="I1319" i="18"/>
  <c r="I1320" i="18"/>
  <c r="I1321" i="18"/>
  <c r="I1322" i="18"/>
  <c r="I1323" i="18"/>
  <c r="I1324" i="18"/>
  <c r="I1325" i="18"/>
  <c r="I1326" i="18"/>
  <c r="I1327" i="18"/>
  <c r="I1328" i="18"/>
  <c r="I1329" i="18"/>
  <c r="I1330" i="18"/>
  <c r="I1331" i="18"/>
  <c r="I1332" i="18"/>
  <c r="I1333" i="18"/>
  <c r="I1334" i="18"/>
  <c r="I1335" i="18"/>
  <c r="I1336" i="18"/>
  <c r="I1337" i="18"/>
  <c r="I1338" i="18"/>
  <c r="I1339" i="18"/>
  <c r="I1340" i="18"/>
  <c r="I1341" i="18"/>
  <c r="I1342" i="18"/>
  <c r="I1343" i="18"/>
  <c r="I1344" i="18"/>
  <c r="I1345" i="18"/>
  <c r="I1346" i="18"/>
  <c r="I1347" i="18"/>
  <c r="I1348" i="18"/>
  <c r="I1349" i="18"/>
  <c r="I1350" i="18"/>
  <c r="I1351" i="18"/>
  <c r="I1352" i="18"/>
  <c r="I1353" i="18"/>
  <c r="I1354" i="18"/>
  <c r="I1355" i="18"/>
  <c r="I1356" i="18"/>
  <c r="I1357" i="18"/>
  <c r="I1358" i="18"/>
  <c r="I1359" i="18"/>
  <c r="I1360" i="18"/>
  <c r="I1361" i="18"/>
  <c r="I1362" i="18"/>
  <c r="I1363" i="18"/>
  <c r="I1364" i="18"/>
  <c r="I1365" i="18"/>
  <c r="I1366" i="18"/>
  <c r="I1367" i="18"/>
  <c r="I1368" i="18"/>
  <c r="I1369" i="18"/>
  <c r="I1370" i="18"/>
  <c r="I1371" i="18"/>
  <c r="I1372" i="18"/>
  <c r="I1373" i="18"/>
  <c r="I1374" i="18"/>
  <c r="I1375" i="18"/>
  <c r="I1376" i="18"/>
  <c r="I1377" i="18"/>
  <c r="I1378" i="18"/>
  <c r="I1379" i="18"/>
  <c r="I1380" i="18"/>
  <c r="I1381" i="18"/>
  <c r="I1382" i="18"/>
  <c r="I1383" i="18"/>
  <c r="I1384" i="18"/>
  <c r="I1385" i="18"/>
  <c r="I1386" i="18"/>
  <c r="I1387" i="18"/>
  <c r="I1388" i="18"/>
  <c r="I1389" i="18"/>
  <c r="I1390" i="18"/>
  <c r="I1391" i="18"/>
  <c r="I1392" i="18"/>
  <c r="I1393" i="18"/>
  <c r="I1394" i="18"/>
  <c r="I1395" i="18"/>
  <c r="I1396" i="18"/>
  <c r="I1397" i="18"/>
  <c r="I1398" i="18"/>
  <c r="I1399" i="18"/>
  <c r="I1400" i="18"/>
  <c r="I1401" i="18"/>
  <c r="I1402" i="18"/>
  <c r="I1403" i="18"/>
  <c r="I1404" i="18"/>
  <c r="I1405" i="18"/>
  <c r="I1406" i="18"/>
  <c r="I1407" i="18"/>
  <c r="I1408" i="18"/>
  <c r="I1409" i="18"/>
  <c r="I1410" i="18"/>
  <c r="I1411" i="18"/>
  <c r="I1412" i="18"/>
  <c r="I1413" i="18"/>
  <c r="I1414" i="18"/>
  <c r="I1415" i="18"/>
  <c r="I1416" i="18"/>
  <c r="I1417" i="18"/>
  <c r="I1418" i="18"/>
  <c r="I1419" i="18"/>
  <c r="I1420" i="18"/>
  <c r="I1421" i="18"/>
  <c r="I1422" i="18"/>
  <c r="I1423" i="18"/>
  <c r="I1424" i="18"/>
  <c r="I1425" i="18"/>
  <c r="I1426" i="18"/>
  <c r="I1427" i="18"/>
  <c r="I1428" i="18"/>
  <c r="I1429" i="18"/>
  <c r="I1430" i="18"/>
  <c r="I1431" i="18"/>
  <c r="I1432" i="18"/>
  <c r="I1433" i="18"/>
  <c r="I1434" i="18"/>
  <c r="I1435" i="18"/>
  <c r="I1436" i="18"/>
  <c r="I1437" i="18"/>
  <c r="I1438" i="18"/>
  <c r="I1439" i="18"/>
  <c r="I1440" i="18"/>
  <c r="I1441" i="18"/>
  <c r="I1442" i="18"/>
  <c r="I1443" i="18"/>
  <c r="I1444" i="18"/>
  <c r="I1445" i="18"/>
  <c r="I1446" i="18"/>
  <c r="I1447" i="18"/>
  <c r="I1448" i="18"/>
  <c r="I1449" i="18"/>
  <c r="I1450" i="18"/>
  <c r="I1451" i="18"/>
  <c r="I1452" i="18"/>
  <c r="I1453" i="18"/>
  <c r="I1454" i="18"/>
  <c r="I1455" i="18"/>
  <c r="I1456" i="18"/>
  <c r="I1457" i="18"/>
  <c r="I1458" i="18"/>
  <c r="I1459" i="18"/>
  <c r="I1460" i="18"/>
  <c r="I1461" i="18"/>
  <c r="I1462" i="18"/>
  <c r="I1463" i="18"/>
  <c r="I1464" i="18"/>
  <c r="I1465" i="18"/>
  <c r="I1466" i="18"/>
  <c r="I1467" i="18"/>
  <c r="I1468" i="18"/>
  <c r="I1469" i="18"/>
  <c r="I1470" i="18"/>
  <c r="I1471" i="18"/>
  <c r="I1472" i="18"/>
  <c r="I1473" i="18"/>
  <c r="I1474" i="18"/>
  <c r="I1475" i="18"/>
  <c r="I1476" i="18"/>
  <c r="I1477" i="18"/>
  <c r="I1478" i="18"/>
  <c r="I1479" i="18"/>
  <c r="I1480" i="18"/>
  <c r="I1481" i="18"/>
  <c r="I1482" i="18"/>
  <c r="I1483" i="18"/>
  <c r="I1484" i="18"/>
  <c r="I1485" i="18"/>
  <c r="I1486" i="18"/>
  <c r="I1487" i="18"/>
  <c r="I1488" i="18"/>
  <c r="I1489" i="18"/>
  <c r="I1490" i="18"/>
  <c r="I1491" i="18"/>
  <c r="I1492" i="18"/>
  <c r="I1493" i="18"/>
  <c r="I1494" i="18"/>
  <c r="I1495" i="18"/>
  <c r="I1496" i="18"/>
  <c r="I1497" i="18"/>
  <c r="I1498" i="18"/>
  <c r="I1499" i="18"/>
  <c r="I1500" i="18"/>
  <c r="I1501" i="18"/>
  <c r="I1502" i="18"/>
  <c r="I1503" i="18"/>
  <c r="I1504" i="18"/>
  <c r="I1505" i="18"/>
  <c r="I1506" i="18"/>
  <c r="I1507" i="18"/>
  <c r="I1508" i="18"/>
  <c r="I1509" i="18"/>
  <c r="I1510" i="18"/>
  <c r="I1511" i="18"/>
  <c r="I1512" i="18"/>
  <c r="I1513" i="18"/>
  <c r="I1514" i="18"/>
  <c r="I1515" i="18"/>
  <c r="I1516" i="18"/>
  <c r="I1517" i="18"/>
  <c r="I1518" i="18"/>
  <c r="I1519" i="18"/>
  <c r="I1520" i="18"/>
  <c r="I1521" i="18"/>
  <c r="I1522" i="18"/>
  <c r="I1523" i="18"/>
  <c r="I1524" i="18"/>
  <c r="I1525" i="18"/>
  <c r="I1526" i="18"/>
  <c r="I1527" i="18"/>
  <c r="I1528" i="18"/>
  <c r="I1529" i="18"/>
  <c r="I1530" i="18"/>
  <c r="I1531" i="18"/>
  <c r="I1532" i="18"/>
  <c r="I1533" i="18"/>
  <c r="I1534" i="18"/>
  <c r="I1535" i="18"/>
  <c r="I1536" i="18"/>
  <c r="I1537" i="18"/>
  <c r="I1538" i="18"/>
  <c r="I1539" i="18"/>
  <c r="I1540" i="18"/>
  <c r="I1541" i="18"/>
  <c r="I1542" i="18"/>
  <c r="I1543" i="18"/>
  <c r="I1544" i="18"/>
  <c r="I1545" i="18"/>
  <c r="I1546" i="18"/>
  <c r="I1547" i="18"/>
  <c r="I1548" i="18"/>
  <c r="I1549" i="18"/>
  <c r="I1550" i="18"/>
  <c r="I1551" i="18"/>
  <c r="I1552" i="18"/>
  <c r="I1553" i="18"/>
  <c r="I1554" i="18"/>
  <c r="I1555" i="18"/>
  <c r="I1556" i="18"/>
  <c r="I1557" i="18"/>
  <c r="I1558" i="18"/>
  <c r="I1559" i="18"/>
  <c r="I1560" i="18"/>
  <c r="I1561" i="18"/>
  <c r="I1562" i="18"/>
  <c r="I1563" i="18"/>
  <c r="I1564" i="18"/>
  <c r="I1565" i="18"/>
  <c r="I1566" i="18"/>
  <c r="I1567" i="18"/>
  <c r="I1568" i="18"/>
  <c r="I1569" i="18"/>
  <c r="I1570" i="18"/>
  <c r="I1571" i="18"/>
  <c r="I1572" i="18"/>
  <c r="I1573" i="18"/>
  <c r="I1574" i="18"/>
  <c r="I1575" i="18"/>
  <c r="I1576" i="18"/>
  <c r="I1577" i="18"/>
  <c r="I1578" i="18"/>
  <c r="I1579" i="18"/>
  <c r="I1580" i="18"/>
  <c r="I1581" i="18"/>
  <c r="I1582" i="18"/>
  <c r="I1583" i="18"/>
  <c r="I1584" i="18"/>
  <c r="I1585" i="18"/>
  <c r="I1586" i="18"/>
  <c r="I1587" i="18"/>
  <c r="I1588" i="18"/>
  <c r="I1589" i="18"/>
  <c r="I1590" i="18"/>
  <c r="I1591" i="18"/>
  <c r="I1592" i="18"/>
  <c r="I1593" i="18"/>
  <c r="I1594" i="18"/>
  <c r="I1595" i="18"/>
  <c r="I1596" i="18"/>
  <c r="I1597" i="18"/>
  <c r="I1598" i="18"/>
  <c r="I1599" i="18"/>
  <c r="I1600" i="18"/>
  <c r="I1601" i="18"/>
  <c r="I1602" i="18"/>
  <c r="I1603" i="18"/>
  <c r="I1604" i="18"/>
  <c r="I1605" i="18"/>
  <c r="I1606" i="18"/>
  <c r="I1607" i="18"/>
  <c r="I1608" i="18"/>
  <c r="I1609" i="18"/>
  <c r="I1610" i="18"/>
  <c r="I1611" i="18"/>
  <c r="I1612" i="18"/>
  <c r="I1613" i="18"/>
  <c r="I1614" i="18"/>
  <c r="I1615" i="18"/>
  <c r="I1616" i="18"/>
  <c r="I1617" i="18"/>
  <c r="I1618" i="18"/>
  <c r="I1619" i="18"/>
  <c r="I1620" i="18"/>
  <c r="I1621" i="18"/>
  <c r="I1622" i="18"/>
  <c r="I1623" i="18"/>
  <c r="I1624" i="18"/>
  <c r="I1625" i="18"/>
  <c r="I1626" i="18"/>
  <c r="I1627" i="18"/>
  <c r="I1628" i="18"/>
  <c r="I1629" i="18"/>
  <c r="I1630" i="18"/>
  <c r="I1631" i="18"/>
  <c r="I1632" i="18"/>
  <c r="I1633" i="18"/>
  <c r="I1634" i="18"/>
  <c r="I1635" i="18"/>
  <c r="I1636" i="18"/>
  <c r="I1637" i="18"/>
  <c r="I1638" i="18"/>
  <c r="I1639" i="18"/>
  <c r="I1640" i="18"/>
  <c r="I1641" i="18"/>
  <c r="I1642" i="18"/>
  <c r="I1643" i="18"/>
  <c r="I1644" i="18"/>
  <c r="I1645" i="18"/>
  <c r="I1646" i="18"/>
  <c r="I1647" i="18"/>
  <c r="I1648" i="18"/>
  <c r="I1649" i="18"/>
  <c r="I1650" i="18"/>
  <c r="I1651" i="18"/>
  <c r="I1652" i="18"/>
  <c r="I1653" i="18"/>
  <c r="I1654" i="18"/>
  <c r="I1655" i="18"/>
  <c r="I1656" i="18"/>
  <c r="I1657" i="18"/>
  <c r="I1658" i="18"/>
  <c r="I1659" i="18"/>
  <c r="I1660" i="18"/>
  <c r="I1661" i="18"/>
  <c r="I1662" i="18"/>
  <c r="I1663" i="18"/>
  <c r="I1664" i="18"/>
  <c r="I1665" i="18"/>
  <c r="I1666" i="18"/>
  <c r="I1667" i="18"/>
  <c r="I1668" i="18"/>
  <c r="I1669" i="18"/>
  <c r="I1670" i="18"/>
  <c r="I1671" i="18"/>
  <c r="I1672" i="18"/>
  <c r="I1673" i="18"/>
  <c r="I1674" i="18"/>
  <c r="I1675" i="18"/>
  <c r="I1676" i="18"/>
  <c r="I1677" i="18"/>
  <c r="I1678" i="18"/>
  <c r="I1679" i="18"/>
  <c r="I1680" i="18"/>
  <c r="I1681" i="18"/>
  <c r="I1682" i="18"/>
  <c r="I1683" i="18"/>
  <c r="I1684" i="18"/>
  <c r="I1685" i="18"/>
  <c r="I1686" i="18"/>
  <c r="I1687" i="18"/>
  <c r="I1688" i="18"/>
  <c r="I1689" i="18"/>
  <c r="I1690" i="18"/>
  <c r="I1691" i="18"/>
  <c r="I1692" i="18"/>
  <c r="I1693" i="18"/>
  <c r="I1694" i="18"/>
  <c r="I1695" i="18"/>
  <c r="I1696" i="18"/>
  <c r="I1697" i="18"/>
  <c r="I1698" i="18"/>
  <c r="I1699" i="18"/>
  <c r="I1700" i="18"/>
  <c r="I1701" i="18"/>
  <c r="I1702" i="18"/>
  <c r="I1703" i="18"/>
  <c r="I1704" i="18"/>
  <c r="I1705" i="18"/>
  <c r="I1706" i="18"/>
  <c r="I1707" i="18"/>
  <c r="I1708" i="18"/>
  <c r="I1709" i="18"/>
  <c r="I1710" i="18"/>
  <c r="I1711" i="18"/>
  <c r="I1712" i="18"/>
  <c r="I1713" i="18"/>
  <c r="I1714" i="18"/>
  <c r="I1715" i="18"/>
  <c r="I1716" i="18"/>
  <c r="I1717" i="18"/>
  <c r="I1718" i="18"/>
  <c r="I1719" i="18"/>
  <c r="I1720" i="18"/>
  <c r="I1721" i="18"/>
  <c r="I1722" i="18"/>
  <c r="I1723" i="18"/>
  <c r="I1724" i="18"/>
  <c r="I1725" i="18"/>
  <c r="I1726" i="18"/>
  <c r="I1727" i="18"/>
  <c r="I1728" i="18"/>
  <c r="I1729" i="18"/>
  <c r="I1730" i="18"/>
  <c r="I1731" i="18"/>
  <c r="I1732" i="18"/>
  <c r="I1733" i="18"/>
  <c r="I1734" i="18"/>
  <c r="I1735" i="18"/>
  <c r="I1736" i="18"/>
  <c r="I1737" i="18"/>
  <c r="I1738" i="18"/>
  <c r="I1739" i="18"/>
  <c r="I1740" i="18"/>
  <c r="I1741" i="18"/>
  <c r="I1742" i="18"/>
  <c r="I1743" i="18"/>
  <c r="I1744" i="18"/>
  <c r="I1745" i="18"/>
  <c r="I1746" i="18"/>
  <c r="I1747" i="18"/>
  <c r="I1748" i="18"/>
  <c r="I1749" i="18"/>
  <c r="I1750" i="18"/>
  <c r="I1751" i="18"/>
  <c r="I1752" i="18"/>
  <c r="I1753" i="18"/>
  <c r="I1754" i="18"/>
  <c r="I1755" i="18"/>
  <c r="I1756" i="18"/>
  <c r="I1757" i="18"/>
  <c r="I1758" i="18"/>
  <c r="I1759" i="18"/>
  <c r="I1760" i="18"/>
  <c r="I1761" i="18"/>
  <c r="I1762" i="18"/>
  <c r="I1763" i="18"/>
  <c r="I1764" i="18"/>
  <c r="I1765" i="18"/>
  <c r="I1766" i="18"/>
  <c r="I1767" i="18"/>
  <c r="I1768" i="18"/>
  <c r="I1769" i="18"/>
  <c r="I1770" i="18"/>
  <c r="I1771" i="18"/>
  <c r="I1772" i="18"/>
  <c r="I1773" i="18"/>
  <c r="I1774" i="18"/>
  <c r="I1775" i="18"/>
  <c r="I1776" i="18"/>
  <c r="I1777" i="18"/>
  <c r="I1778" i="18"/>
  <c r="I1779" i="18"/>
  <c r="I1780" i="18"/>
  <c r="I1781" i="18"/>
  <c r="I1782" i="18"/>
  <c r="I1783" i="18"/>
  <c r="I1784" i="18"/>
  <c r="I1785" i="18"/>
  <c r="I1786" i="18"/>
  <c r="I1787" i="18"/>
  <c r="I1788" i="18"/>
  <c r="I1789" i="18"/>
  <c r="I1790" i="18"/>
  <c r="I1791" i="18"/>
  <c r="I1792" i="18"/>
  <c r="I1793" i="18"/>
  <c r="I1794" i="18"/>
  <c r="I1795" i="18"/>
  <c r="I1796" i="18"/>
  <c r="I1797" i="18"/>
  <c r="I1798" i="18"/>
  <c r="I1799" i="18"/>
  <c r="I1800" i="18"/>
  <c r="I1801" i="18"/>
  <c r="I1802" i="18"/>
  <c r="I1803" i="18"/>
  <c r="I1804" i="18"/>
  <c r="I1805" i="18"/>
  <c r="I1806" i="18"/>
  <c r="I1807" i="18"/>
  <c r="I1808" i="18"/>
  <c r="I1809" i="18"/>
  <c r="I1810" i="18"/>
  <c r="I1811" i="18"/>
  <c r="I1812" i="18"/>
  <c r="I1813" i="18"/>
  <c r="I1814" i="18"/>
  <c r="I1815" i="18"/>
  <c r="I1816" i="18"/>
  <c r="I1817" i="18"/>
  <c r="I1818" i="18"/>
  <c r="I1819" i="18"/>
  <c r="I1820" i="18"/>
  <c r="I1821" i="18"/>
  <c r="I1822" i="18"/>
  <c r="I1823" i="18"/>
  <c r="I1824" i="18"/>
  <c r="I1825" i="18"/>
  <c r="I1826" i="18"/>
  <c r="I1827" i="18"/>
  <c r="I1828" i="18"/>
  <c r="I1829" i="18"/>
  <c r="I1830" i="18"/>
  <c r="I1831" i="18"/>
  <c r="I1832" i="18"/>
  <c r="I1833" i="18"/>
  <c r="I1834" i="18"/>
  <c r="I1835" i="18"/>
  <c r="I1836" i="18"/>
  <c r="I1837" i="18"/>
  <c r="I1838" i="18"/>
  <c r="I1839" i="18"/>
  <c r="I1840" i="18"/>
  <c r="I1841" i="18"/>
  <c r="I1842" i="18"/>
  <c r="I1843" i="18"/>
  <c r="I1844" i="18"/>
  <c r="I1845" i="18"/>
  <c r="I1846" i="18"/>
  <c r="I1847" i="18"/>
  <c r="I1848" i="18"/>
  <c r="I1849" i="18"/>
  <c r="I1850" i="18"/>
  <c r="I1851" i="18"/>
  <c r="I1852" i="18"/>
  <c r="I1853" i="18"/>
  <c r="I1854" i="18"/>
  <c r="I1855" i="18"/>
  <c r="I1856" i="18"/>
  <c r="I1857" i="18"/>
  <c r="I1858" i="18"/>
  <c r="I1859" i="18"/>
  <c r="I1860" i="18"/>
  <c r="I1861" i="18"/>
  <c r="I1862" i="18"/>
  <c r="I1863" i="18"/>
  <c r="I1864" i="18"/>
  <c r="I1865" i="18"/>
  <c r="I1866" i="18"/>
  <c r="I1867" i="18"/>
  <c r="I1868" i="18"/>
  <c r="I1869" i="18"/>
  <c r="I1870" i="18"/>
  <c r="I1871" i="18"/>
  <c r="I1872" i="18"/>
  <c r="I1873" i="18"/>
  <c r="I1874" i="18"/>
  <c r="I1875" i="18"/>
  <c r="I1876" i="18"/>
  <c r="I1877" i="18"/>
  <c r="I1878" i="18"/>
  <c r="I1879" i="18"/>
  <c r="I1880" i="18"/>
  <c r="I1881" i="18"/>
  <c r="I1882" i="18"/>
  <c r="I1883" i="18"/>
  <c r="I1884" i="18"/>
  <c r="I1885" i="18"/>
  <c r="I1886" i="18"/>
  <c r="I1887" i="18"/>
  <c r="I1888" i="18"/>
  <c r="I1889" i="18"/>
  <c r="I1890" i="18"/>
  <c r="I1891" i="18"/>
  <c r="I1892" i="18"/>
  <c r="I1893" i="18"/>
  <c r="I1894" i="18"/>
  <c r="I1895" i="18"/>
  <c r="I1896" i="18"/>
  <c r="I1897" i="18"/>
  <c r="I1898" i="18"/>
  <c r="I1899" i="18"/>
  <c r="I1900" i="18"/>
  <c r="I1901" i="18"/>
  <c r="I1902" i="18"/>
  <c r="I1903" i="18"/>
  <c r="I1904" i="18"/>
  <c r="I1905" i="18"/>
  <c r="I1906" i="18"/>
  <c r="I1907" i="18"/>
  <c r="I1908" i="18"/>
  <c r="I1909" i="18"/>
  <c r="I1910" i="18"/>
  <c r="I1911" i="18"/>
  <c r="I1912" i="18"/>
  <c r="I1913" i="18"/>
  <c r="I1914" i="18"/>
  <c r="I1915" i="18"/>
  <c r="I1916" i="18"/>
  <c r="I1917" i="18"/>
  <c r="I1918" i="18"/>
  <c r="I1919" i="18"/>
  <c r="I1920" i="18"/>
  <c r="I1921" i="18"/>
  <c r="I1922" i="18"/>
  <c r="I1923" i="18"/>
  <c r="I1924" i="18"/>
  <c r="I1925" i="18"/>
  <c r="I1926" i="18"/>
  <c r="I1927" i="18"/>
  <c r="I1928" i="18"/>
  <c r="I1929" i="18"/>
  <c r="I1930" i="18"/>
  <c r="I1931" i="18"/>
  <c r="I1932" i="18"/>
  <c r="I1933" i="18"/>
  <c r="I1934" i="18"/>
  <c r="I1935" i="18"/>
  <c r="I1936" i="18"/>
  <c r="I1937" i="18"/>
  <c r="I1938" i="18"/>
  <c r="I1939" i="18"/>
  <c r="I1940" i="18"/>
  <c r="I1941" i="18"/>
  <c r="I1942" i="18"/>
  <c r="I1943" i="18"/>
  <c r="I1944" i="18"/>
  <c r="I1945" i="18"/>
  <c r="I1946" i="18"/>
  <c r="I1947" i="18"/>
  <c r="I1948" i="18"/>
  <c r="I1949" i="18"/>
  <c r="I1950" i="18"/>
  <c r="I1951" i="18"/>
  <c r="I1952" i="18"/>
  <c r="I1953" i="18"/>
  <c r="I1954" i="18"/>
  <c r="I1955" i="18"/>
  <c r="I1956" i="18"/>
  <c r="I1957" i="18"/>
  <c r="I1958" i="18"/>
  <c r="I1959" i="18"/>
  <c r="I1960" i="18"/>
  <c r="I1961" i="18"/>
  <c r="I1962" i="18"/>
  <c r="I1963" i="18"/>
  <c r="I1964" i="18"/>
  <c r="I1965" i="18"/>
  <c r="I1966" i="18"/>
  <c r="I1967" i="18"/>
  <c r="I1968" i="18"/>
  <c r="I1969" i="18"/>
  <c r="I1970" i="18"/>
  <c r="I1971" i="18"/>
  <c r="I1972" i="18"/>
  <c r="I1973" i="18"/>
  <c r="I1974" i="18"/>
  <c r="I1975" i="18"/>
  <c r="I1976" i="18"/>
  <c r="I1977" i="18"/>
  <c r="I1978" i="18"/>
  <c r="I1979" i="18"/>
  <c r="I1980" i="18"/>
  <c r="I1981" i="18"/>
  <c r="I1982" i="18"/>
  <c r="I1983" i="18"/>
  <c r="I1984" i="18"/>
  <c r="I1985" i="18"/>
  <c r="I1986" i="18"/>
  <c r="I1987" i="18"/>
  <c r="I1988" i="18"/>
  <c r="I1989" i="18"/>
  <c r="I1990" i="18"/>
  <c r="I1991" i="18"/>
  <c r="I1992" i="18"/>
  <c r="I1993" i="18"/>
  <c r="I1994" i="18"/>
  <c r="I1995" i="18"/>
  <c r="I1996" i="18"/>
  <c r="I1997" i="18"/>
  <c r="I1998" i="18"/>
  <c r="I1999" i="18"/>
  <c r="I2000" i="18"/>
  <c r="A1" i="15" l="1"/>
  <c r="A1" i="14"/>
  <c r="A1" i="13"/>
  <c r="A1" i="12"/>
  <c r="A1" i="10"/>
  <c r="H1" i="15"/>
  <c r="I1" i="15"/>
  <c r="J1" i="15"/>
  <c r="K1" i="15"/>
  <c r="L1" i="15"/>
  <c r="M1" i="15"/>
  <c r="N1" i="15"/>
  <c r="O1" i="15"/>
  <c r="P1" i="15"/>
  <c r="Q1" i="15"/>
  <c r="R1" i="15"/>
  <c r="S1" i="15"/>
  <c r="T1" i="15"/>
  <c r="U1" i="15"/>
  <c r="V1" i="15"/>
  <c r="W1" i="15"/>
  <c r="X1" i="15"/>
  <c r="Y1" i="15"/>
  <c r="Z1" i="15"/>
  <c r="G1" i="15"/>
  <c r="E1" i="15" l="1"/>
  <c r="J1" i="13"/>
  <c r="J1" i="10"/>
  <c r="H61" i="18" l="1"/>
  <c r="H60" i="18"/>
  <c r="H59" i="18"/>
  <c r="H58" i="18"/>
  <c r="H57" i="18"/>
  <c r="H56" i="18"/>
  <c r="H55" i="18"/>
  <c r="H54" i="18"/>
  <c r="H53" i="18"/>
  <c r="H52" i="18"/>
  <c r="F50" i="18"/>
  <c r="H49" i="18"/>
  <c r="H48" i="18"/>
  <c r="H47" i="18"/>
  <c r="H46" i="18"/>
  <c r="H45" i="18"/>
  <c r="H44" i="18"/>
  <c r="H43" i="18"/>
  <c r="H42" i="18"/>
  <c r="H41" i="18"/>
  <c r="H40" i="18"/>
  <c r="F38" i="18"/>
  <c r="H37" i="18"/>
  <c r="H36" i="18"/>
  <c r="H35" i="18"/>
  <c r="H34" i="18"/>
  <c r="F26" i="18"/>
  <c r="F14" i="18"/>
  <c r="I3" i="18"/>
  <c r="F2" i="18"/>
  <c r="H51" i="18" l="1"/>
  <c r="I4" i="18"/>
  <c r="I5" i="18" s="1"/>
  <c r="I6" i="18" s="1"/>
  <c r="H39" i="18"/>
  <c r="I7" i="18" l="1"/>
  <c r="I8" i="18" l="1"/>
  <c r="I9" i="18" l="1"/>
  <c r="I10" i="18" l="1"/>
  <c r="I11" i="18" l="1"/>
  <c r="I12" i="18" l="1"/>
  <c r="B5" i="14"/>
  <c r="I13" i="18" l="1"/>
  <c r="I14" i="18" l="1"/>
  <c r="J1" i="12"/>
  <c r="B4" i="14" s="1"/>
  <c r="B3" i="14"/>
  <c r="I15" i="18" l="1"/>
  <c r="B6" i="14"/>
  <c r="B7" i="14" s="1"/>
  <c r="I16" i="18" l="1"/>
  <c r="I17" i="18" l="1"/>
  <c r="I18" i="18" l="1"/>
  <c r="I19" i="18" s="1"/>
  <c r="I20" i="18" s="1"/>
  <c r="I21" i="18" s="1"/>
  <c r="I22" i="18" s="1"/>
  <c r="I23" i="18" s="1"/>
  <c r="I24" i="18" s="1"/>
  <c r="I25" i="18" s="1"/>
  <c r="I26" i="18" s="1"/>
  <c r="I27" i="18" s="1"/>
  <c r="I28" i="18" s="1"/>
  <c r="I29" i="18" s="1"/>
  <c r="I30" i="18" s="1"/>
  <c r="I31" i="18" s="1"/>
  <c r="I32" i="18" s="1"/>
  <c r="I33" i="18" s="1"/>
  <c r="I34" i="18" s="1"/>
  <c r="I35" i="18" s="1"/>
  <c r="I36" i="18" s="1"/>
  <c r="I37" i="18" s="1"/>
  <c r="I38" i="18" s="1"/>
  <c r="I39" i="18" s="1"/>
  <c r="I40" i="18" s="1"/>
  <c r="I41" i="18" s="1"/>
  <c r="I42" i="18" s="1"/>
  <c r="I43" i="18" s="1"/>
  <c r="I44" i="18" s="1"/>
  <c r="I45" i="18" s="1"/>
  <c r="I46" i="18" s="1"/>
  <c r="I47" i="18" s="1"/>
  <c r="I48" i="18" s="1"/>
  <c r="I49" i="18" s="1"/>
  <c r="I50" i="18" s="1"/>
  <c r="I51" i="18" s="1"/>
  <c r="I52" i="18" s="1"/>
  <c r="I53" i="18" s="1"/>
  <c r="I54" i="18" s="1"/>
  <c r="I55" i="18" s="1"/>
  <c r="I56" i="18" s="1"/>
  <c r="I57" i="18" s="1"/>
  <c r="I58" i="18" s="1"/>
  <c r="I59" i="18" s="1"/>
  <c r="I60" i="18" s="1"/>
  <c r="I61" i="18" s="1"/>
  <c r="I62" i="18" s="1"/>
  <c r="I63" i="18" s="1"/>
  <c r="I64" i="18" s="1"/>
  <c r="I65" i="18" s="1"/>
  <c r="I66" i="18" s="1"/>
  <c r="I67" i="18" s="1"/>
  <c r="I68" i="18" s="1"/>
  <c r="I69" i="18" s="1"/>
  <c r="I70" i="18" s="1"/>
  <c r="I71" i="18" s="1"/>
  <c r="I72" i="18" s="1"/>
  <c r="I73" i="18" s="1"/>
  <c r="I74" i="18" s="1"/>
  <c r="I75" i="18" s="1"/>
  <c r="I76" i="18" s="1"/>
  <c r="I77" i="18" s="1"/>
  <c r="I78" i="18" s="1"/>
  <c r="I79" i="18" s="1"/>
  <c r="I80" i="18" s="1"/>
  <c r="I81" i="18" s="1"/>
  <c r="I82" i="18" s="1"/>
  <c r="I83" i="18" s="1"/>
  <c r="I84" i="18" s="1"/>
  <c r="I85" i="18" s="1"/>
  <c r="I86" i="18" s="1"/>
  <c r="I87" i="18" s="1"/>
  <c r="I88" i="18" s="1"/>
  <c r="I89" i="18" s="1"/>
  <c r="I90" i="18" s="1"/>
  <c r="I91" i="18" s="1"/>
  <c r="I92" i="18" s="1"/>
  <c r="I93" i="18" s="1"/>
  <c r="I94" i="18" s="1"/>
  <c r="I95" i="18" s="1"/>
  <c r="I96" i="18" s="1"/>
  <c r="I97" i="18" s="1"/>
  <c r="I98" i="18" s="1"/>
  <c r="I99" i="18" s="1"/>
  <c r="I100" i="18" s="1"/>
  <c r="I101" i="18" s="1"/>
  <c r="I102" i="18" s="1"/>
  <c r="I103" i="18" s="1"/>
  <c r="I104" i="18" s="1"/>
  <c r="I105" i="18" s="1"/>
  <c r="I106" i="18" s="1"/>
  <c r="I107" i="18" s="1"/>
  <c r="I108" i="18" s="1"/>
  <c r="I109" i="18" s="1"/>
  <c r="I110" i="18" s="1"/>
  <c r="I111" i="18" s="1"/>
  <c r="I112" i="18" s="1"/>
  <c r="I113" i="18" s="1"/>
  <c r="I114" i="18" s="1"/>
  <c r="I115" i="18" s="1"/>
  <c r="I116" i="18" s="1"/>
  <c r="I117" i="18" s="1"/>
  <c r="I118" i="18" s="1"/>
  <c r="I119" i="18" s="1"/>
  <c r="I120" i="18" s="1"/>
  <c r="I121" i="18" s="1"/>
  <c r="I122" i="18" s="1"/>
  <c r="I123" i="18" s="1"/>
  <c r="I124" i="18" s="1"/>
  <c r="I125" i="18" s="1"/>
  <c r="I126" i="18" s="1"/>
  <c r="I127" i="18" s="1"/>
  <c r="I128" i="18" s="1"/>
  <c r="I129" i="18" s="1"/>
  <c r="I130" i="18" s="1"/>
  <c r="I131" i="18" s="1"/>
  <c r="I132" i="18" s="1"/>
  <c r="I133" i="18" s="1"/>
  <c r="I134" i="18" s="1"/>
  <c r="I135" i="18" s="1"/>
  <c r="I136" i="18" s="1"/>
  <c r="I137" i="18" s="1"/>
  <c r="I138" i="18" s="1"/>
  <c r="I139" i="18" s="1"/>
  <c r="I140" i="18" s="1"/>
  <c r="I141" i="18" s="1"/>
  <c r="I142" i="18" s="1"/>
  <c r="I143" i="18" s="1"/>
  <c r="I144" i="18" s="1"/>
  <c r="I145" i="18" s="1"/>
  <c r="I146" i="18" s="1"/>
  <c r="I147" i="18" s="1"/>
  <c r="I148" i="18" s="1"/>
  <c r="I149" i="18" s="1"/>
  <c r="I150" i="18" s="1"/>
  <c r="I151" i="18" s="1"/>
  <c r="I152" i="18" s="1"/>
  <c r="I153" i="18" s="1"/>
  <c r="I154" i="18" s="1"/>
  <c r="I155" i="18" s="1"/>
  <c r="I156" i="18" s="1"/>
  <c r="I157" i="18" s="1"/>
  <c r="I158" i="18" s="1"/>
  <c r="I159" i="18" s="1"/>
  <c r="I160" i="18" s="1"/>
  <c r="I161" i="18" s="1"/>
  <c r="I162" i="18" s="1"/>
  <c r="I163" i="18" s="1"/>
  <c r="I164" i="18" s="1"/>
  <c r="I165" i="18" s="1"/>
  <c r="I166" i="18" s="1"/>
  <c r="I167" i="18" s="1"/>
  <c r="I168" i="18" s="1"/>
  <c r="I169" i="18" s="1"/>
  <c r="I170" i="18" s="1"/>
  <c r="I171" i="18" s="1"/>
  <c r="I172" i="18" s="1"/>
  <c r="I173" i="18" s="1"/>
  <c r="I174" i="18" s="1"/>
  <c r="I175" i="18" s="1"/>
  <c r="I176" i="18" s="1"/>
  <c r="I177" i="18" s="1"/>
  <c r="I178" i="18" s="1"/>
  <c r="I179" i="18" s="1"/>
  <c r="I180" i="18" s="1"/>
  <c r="I181" i="18" s="1"/>
  <c r="I182" i="18" s="1"/>
  <c r="I183" i="18" s="1"/>
  <c r="I184" i="18" s="1"/>
  <c r="I185" i="18" s="1"/>
  <c r="I186" i="18" s="1"/>
  <c r="I187" i="18" s="1"/>
  <c r="I188" i="18" s="1"/>
  <c r="I189" i="18" s="1"/>
  <c r="I190" i="18" s="1"/>
  <c r="I191" i="18" s="1"/>
  <c r="I192" i="18" s="1"/>
  <c r="I193" i="18" s="1"/>
  <c r="I194" i="18" s="1"/>
  <c r="I195" i="18" s="1"/>
  <c r="I196" i="18" s="1"/>
  <c r="I197" i="18" s="1"/>
  <c r="I198" i="18" s="1"/>
  <c r="I199" i="18" s="1"/>
  <c r="I200" i="18" s="1"/>
  <c r="I201" i="18" s="1"/>
  <c r="I202" i="18" s="1"/>
  <c r="I203" i="18" s="1"/>
  <c r="I204" i="18" s="1"/>
  <c r="I205" i="18" s="1"/>
  <c r="I206" i="18" s="1"/>
  <c r="I207" i="18" s="1"/>
  <c r="I208" i="18" s="1"/>
  <c r="I209" i="18" s="1"/>
  <c r="I210" i="18" s="1"/>
  <c r="I211" i="18" s="1"/>
  <c r="I212" i="18" s="1"/>
  <c r="I213" i="18" s="1"/>
  <c r="I214" i="18" s="1"/>
  <c r="I215" i="18" s="1"/>
  <c r="I216" i="18" s="1"/>
  <c r="I217" i="18" s="1"/>
  <c r="I218" i="18" s="1"/>
  <c r="I219" i="18" s="1"/>
  <c r="I220" i="18" s="1"/>
  <c r="I221" i="18" s="1"/>
  <c r="I222" i="18" s="1"/>
  <c r="I223" i="18" s="1"/>
  <c r="I224" i="18" s="1"/>
  <c r="I225" i="18" s="1"/>
  <c r="I226" i="18" s="1"/>
  <c r="I227" i="18" s="1"/>
  <c r="I228" i="18" s="1"/>
  <c r="I229" i="18" s="1"/>
  <c r="I230" i="18" s="1"/>
  <c r="I231" i="18" s="1"/>
  <c r="I232" i="18" s="1"/>
  <c r="I233" i="18" s="1"/>
  <c r="I234" i="18" s="1"/>
  <c r="I235" i="18" s="1"/>
  <c r="I236" i="18" s="1"/>
  <c r="I237" i="18" s="1"/>
  <c r="I238" i="18" s="1"/>
  <c r="I239" i="18" s="1"/>
  <c r="I240" i="18" s="1"/>
  <c r="I241" i="18" s="1"/>
  <c r="I242" i="18" s="1"/>
  <c r="I243" i="18" s="1"/>
  <c r="I244" i="18" s="1"/>
  <c r="I245" i="18" s="1"/>
  <c r="I246" i="18" s="1"/>
  <c r="I247" i="18" s="1"/>
  <c r="I248" i="18" s="1"/>
  <c r="I249" i="18" s="1"/>
  <c r="I250" i="18" s="1"/>
  <c r="I251" i="18" s="1"/>
  <c r="I252" i="18" s="1"/>
  <c r="I253" i="18" s="1"/>
  <c r="I254" i="18" s="1"/>
  <c r="I255" i="18" s="1"/>
  <c r="I256" i="18" s="1"/>
  <c r="I257" i="18" s="1"/>
  <c r="I258" i="18" s="1"/>
  <c r="I259" i="18" s="1"/>
  <c r="I260" i="18" s="1"/>
  <c r="I261" i="18" s="1"/>
  <c r="I262" i="18" s="1"/>
  <c r="I263" i="18" s="1"/>
  <c r="I264" i="18" s="1"/>
  <c r="I265" i="18" s="1"/>
  <c r="I266" i="18" s="1"/>
  <c r="I267" i="18" s="1"/>
  <c r="I268" i="18" s="1"/>
  <c r="I269" i="18" s="1"/>
  <c r="I270" i="18" s="1"/>
  <c r="I271" i="18" s="1"/>
  <c r="I272" i="18" s="1"/>
  <c r="I273" i="18" s="1"/>
  <c r="I274" i="18" s="1"/>
  <c r="I275" i="18" s="1"/>
  <c r="I276" i="18" s="1"/>
  <c r="I277" i="18" s="1"/>
  <c r="I278" i="18" s="1"/>
  <c r="I279" i="18" s="1"/>
  <c r="I280" i="18" s="1"/>
  <c r="I281" i="18" s="1"/>
  <c r="I282" i="18" s="1"/>
  <c r="I283" i="18" s="1"/>
  <c r="I284" i="18" s="1"/>
  <c r="I285" i="18" s="1"/>
  <c r="I286" i="18" s="1"/>
  <c r="I287" i="18" s="1"/>
  <c r="I288" i="18" s="1"/>
  <c r="I289" i="18" s="1"/>
  <c r="I290" i="18" s="1"/>
  <c r="I291" i="18" s="1"/>
  <c r="I292" i="18" s="1"/>
  <c r="I293" i="18" s="1"/>
  <c r="I294" i="18" s="1"/>
  <c r="I295" i="18" s="1"/>
  <c r="I296" i="18" s="1"/>
  <c r="I297" i="18" s="1"/>
  <c r="I298" i="18" s="1"/>
  <c r="I299" i="18" s="1"/>
  <c r="I300" i="18" s="1"/>
  <c r="I301" i="18" s="1"/>
  <c r="I302" i="18" s="1"/>
  <c r="I303" i="18" s="1"/>
  <c r="I304" i="18" s="1"/>
  <c r="I305" i="18" s="1"/>
  <c r="I306" i="18" s="1"/>
  <c r="I307" i="18" s="1"/>
  <c r="I308" i="18" s="1"/>
  <c r="I309" i="18" s="1"/>
  <c r="I310" i="18" s="1"/>
  <c r="I311" i="18" s="1"/>
  <c r="I312" i="18" s="1"/>
  <c r="I313" i="18" s="1"/>
  <c r="I314" i="18" s="1"/>
  <c r="I315" i="18" s="1"/>
  <c r="I316" i="18" s="1"/>
  <c r="I317" i="18" s="1"/>
  <c r="I318" i="18" s="1"/>
  <c r="I319" i="18" s="1"/>
  <c r="I320" i="18" s="1"/>
  <c r="I321" i="18" s="1"/>
  <c r="I322" i="18" s="1"/>
  <c r="I323" i="18" s="1"/>
  <c r="I324" i="18" s="1"/>
  <c r="I325" i="18" s="1"/>
  <c r="I326" i="18" s="1"/>
  <c r="I327" i="18" s="1"/>
  <c r="I328" i="18" s="1"/>
  <c r="I329" i="18" s="1"/>
  <c r="I330" i="18" s="1"/>
  <c r="I331" i="18" s="1"/>
  <c r="I332" i="18" s="1"/>
  <c r="I333" i="18" s="1"/>
  <c r="I334" i="18" s="1"/>
  <c r="I335" i="18" s="1"/>
  <c r="I336" i="18" s="1"/>
  <c r="I337" i="18" s="1"/>
  <c r="I338" i="18" s="1"/>
  <c r="I339" i="18" s="1"/>
  <c r="I340" i="18" s="1"/>
  <c r="I341" i="18" s="1"/>
  <c r="I342" i="18" s="1"/>
  <c r="I343" i="18" s="1"/>
  <c r="I344" i="18" s="1"/>
  <c r="I345" i="18" s="1"/>
  <c r="I346" i="18" s="1"/>
  <c r="I347" i="18" s="1"/>
  <c r="I348" i="18" s="1"/>
  <c r="I349" i="18" s="1"/>
  <c r="I350" i="18" s="1"/>
  <c r="I351" i="18" s="1"/>
  <c r="I352" i="18" s="1"/>
  <c r="I353" i="18" s="1"/>
  <c r="I354" i="18" s="1"/>
  <c r="I355" i="18" s="1"/>
  <c r="I356" i="18" s="1"/>
  <c r="I357" i="18" s="1"/>
  <c r="I358" i="18" s="1"/>
  <c r="I359" i="18" s="1"/>
  <c r="I360" i="18" s="1"/>
  <c r="I361" i="18" s="1"/>
  <c r="I362" i="18" s="1"/>
  <c r="I363" i="18" s="1"/>
  <c r="I364" i="18" s="1"/>
  <c r="I365" i="18" s="1"/>
  <c r="I366" i="18" s="1"/>
  <c r="I367" i="18" s="1"/>
  <c r="I368" i="18" s="1"/>
  <c r="I369" i="18" s="1"/>
  <c r="I370" i="18" s="1"/>
  <c r="I371" i="18" s="1"/>
  <c r="I372" i="18" s="1"/>
  <c r="I373" i="18" s="1"/>
  <c r="I374" i="18" s="1"/>
  <c r="I375" i="18" s="1"/>
  <c r="I376" i="18" s="1"/>
  <c r="I377" i="18" s="1"/>
  <c r="I378" i="18" s="1"/>
  <c r="I379" i="18" s="1"/>
  <c r="I380" i="18" s="1"/>
  <c r="I381" i="18" s="1"/>
  <c r="I382" i="18" s="1"/>
  <c r="I383" i="18" s="1"/>
  <c r="I384" i="18" s="1"/>
  <c r="I385" i="18" s="1"/>
  <c r="I386" i="18" s="1"/>
  <c r="I387" i="18" s="1"/>
  <c r="I388" i="18" s="1"/>
  <c r="I389" i="18" s="1"/>
  <c r="I390" i="18" s="1"/>
  <c r="I391" i="18" s="1"/>
  <c r="I392" i="18" s="1"/>
  <c r="I393" i="18" s="1"/>
  <c r="I394" i="18" s="1"/>
  <c r="I395" i="18" s="1"/>
  <c r="I396" i="18" s="1"/>
  <c r="I397" i="18" s="1"/>
  <c r="I398" i="18" s="1"/>
  <c r="I399" i="18" s="1"/>
  <c r="I400" i="18" s="1"/>
  <c r="I401" i="18" s="1"/>
  <c r="I402" i="18" s="1"/>
  <c r="I403" i="18" s="1"/>
  <c r="I404" i="18" s="1"/>
  <c r="I405" i="18" s="1"/>
  <c r="I406" i="18" s="1"/>
  <c r="I407" i="18" s="1"/>
  <c r="I408" i="18" s="1"/>
  <c r="I409" i="18" s="1"/>
  <c r="I410" i="18" s="1"/>
  <c r="I411" i="18" s="1"/>
  <c r="I412" i="18" s="1"/>
  <c r="I413" i="18" s="1"/>
  <c r="I414" i="18" s="1"/>
  <c r="I415" i="18" s="1"/>
  <c r="I416" i="18" s="1"/>
  <c r="I417" i="18" s="1"/>
  <c r="I418" i="18" s="1"/>
  <c r="I419" i="18" s="1"/>
  <c r="I420" i="18" s="1"/>
  <c r="I421" i="18" s="1"/>
  <c r="I422" i="18" s="1"/>
  <c r="I423" i="18" s="1"/>
  <c r="I424" i="18" s="1"/>
  <c r="I425" i="18" s="1"/>
  <c r="I426" i="18" s="1"/>
  <c r="I427" i="18" s="1"/>
  <c r="I428" i="18" s="1"/>
  <c r="I429" i="18" s="1"/>
  <c r="I430" i="18" s="1"/>
  <c r="I431" i="18" s="1"/>
  <c r="I432" i="18" s="1"/>
  <c r="I433" i="18" s="1"/>
  <c r="I434" i="18" s="1"/>
  <c r="I435" i="18" s="1"/>
  <c r="I436" i="18" s="1"/>
  <c r="I437" i="18" s="1"/>
  <c r="I438" i="18" s="1"/>
  <c r="I439" i="18" s="1"/>
  <c r="I440" i="18" s="1"/>
  <c r="I441" i="18" s="1"/>
  <c r="I442" i="18" s="1"/>
  <c r="I443" i="18" s="1"/>
  <c r="I444" i="18" s="1"/>
  <c r="I445" i="18" s="1"/>
  <c r="I446" i="18" s="1"/>
  <c r="I447" i="18" s="1"/>
  <c r="I448" i="18" s="1"/>
  <c r="I449" i="18" s="1"/>
  <c r="I450" i="18" s="1"/>
  <c r="I451" i="18" s="1"/>
  <c r="I452" i="18" s="1"/>
  <c r="I453" i="18" s="1"/>
  <c r="I454" i="18" s="1"/>
  <c r="I455" i="18" s="1"/>
  <c r="I456" i="18" s="1"/>
  <c r="I457" i="18" s="1"/>
  <c r="I458" i="18" s="1"/>
  <c r="I459" i="18" s="1"/>
  <c r="I460" i="18" s="1"/>
  <c r="I461" i="18" s="1"/>
  <c r="I462" i="18" s="1"/>
  <c r="I463" i="18" s="1"/>
  <c r="I464" i="18" s="1"/>
  <c r="I465" i="18" s="1"/>
  <c r="I466" i="18" s="1"/>
  <c r="I467" i="18" s="1"/>
  <c r="I468" i="18" s="1"/>
  <c r="I469" i="18" s="1"/>
  <c r="I470" i="18" s="1"/>
  <c r="I471" i="18" s="1"/>
  <c r="I472" i="18" s="1"/>
  <c r="I473" i="18" s="1"/>
  <c r="I474" i="18" s="1"/>
  <c r="I475" i="18" s="1"/>
  <c r="I476" i="18" s="1"/>
  <c r="I477" i="18" s="1"/>
  <c r="I478" i="18" s="1"/>
  <c r="I479" i="18" s="1"/>
  <c r="I480" i="18" s="1"/>
  <c r="I481" i="18" s="1"/>
  <c r="I482" i="18" s="1"/>
  <c r="I483" i="18" s="1"/>
  <c r="I484" i="18" s="1"/>
  <c r="I485" i="18" s="1"/>
  <c r="I486" i="18" s="1"/>
  <c r="I487" i="18" s="1"/>
  <c r="I488" i="18" s="1"/>
  <c r="I489" i="18" s="1"/>
  <c r="I490" i="18" s="1"/>
  <c r="I491" i="18" s="1"/>
  <c r="I492" i="18" s="1"/>
  <c r="I493" i="18" s="1"/>
  <c r="I494" i="18" s="1"/>
  <c r="I495" i="18" s="1"/>
  <c r="I496" i="18" s="1"/>
  <c r="I497" i="18" s="1"/>
  <c r="I498" i="18" s="1"/>
  <c r="I499" i="18" s="1"/>
  <c r="I500" i="18" s="1"/>
  <c r="I501" i="18" s="1"/>
  <c r="I502" i="18" s="1"/>
  <c r="I503" i="18" s="1"/>
  <c r="I504" i="18" s="1"/>
  <c r="I505" i="18" s="1"/>
  <c r="I506" i="18" s="1"/>
  <c r="I507" i="18" s="1"/>
  <c r="I508" i="18" s="1"/>
  <c r="I509" i="18" s="1"/>
  <c r="I510" i="18" s="1"/>
  <c r="I511" i="18" s="1"/>
  <c r="I512" i="18" s="1"/>
  <c r="I513" i="18" s="1"/>
  <c r="I514" i="18" s="1"/>
  <c r="I515" i="18" s="1"/>
  <c r="I516" i="18" s="1"/>
  <c r="I517" i="18" s="1"/>
  <c r="I518" i="18" s="1"/>
  <c r="I519" i="18" s="1"/>
  <c r="I520" i="18" s="1"/>
  <c r="I521" i="18" s="1"/>
  <c r="I522" i="18" s="1"/>
  <c r="I523" i="18" s="1"/>
  <c r="I524" i="18" s="1"/>
  <c r="I525" i="18" s="1"/>
  <c r="I526" i="18" s="1"/>
  <c r="I527" i="18" s="1"/>
  <c r="I528" i="18" s="1"/>
  <c r="I529" i="18" s="1"/>
  <c r="I530" i="18" s="1"/>
  <c r="I531" i="18" s="1"/>
  <c r="I532" i="18" s="1"/>
  <c r="I533" i="18" s="1"/>
  <c r="I534" i="18" s="1"/>
  <c r="I535" i="18" s="1"/>
  <c r="I536" i="18" s="1"/>
  <c r="I537" i="18" s="1"/>
  <c r="I538" i="18" s="1"/>
  <c r="I539" i="18" s="1"/>
  <c r="I540" i="18" s="1"/>
  <c r="I541" i="18" s="1"/>
  <c r="I542" i="18" s="1"/>
  <c r="I543" i="18" s="1"/>
  <c r="I544" i="18" s="1"/>
  <c r="I545" i="18" s="1"/>
  <c r="I546" i="18" s="1"/>
  <c r="I547" i="18" s="1"/>
  <c r="I548" i="18" s="1"/>
  <c r="I549" i="18" s="1"/>
  <c r="I550" i="18" s="1"/>
  <c r="I551" i="18" s="1"/>
  <c r="I552" i="18" s="1"/>
  <c r="I553" i="18" s="1"/>
  <c r="I554" i="18" s="1"/>
  <c r="I555" i="18" s="1"/>
  <c r="I556" i="18" s="1"/>
  <c r="I557" i="18" s="1"/>
  <c r="I558" i="18" s="1"/>
  <c r="I559" i="18" s="1"/>
  <c r="I560" i="18" s="1"/>
  <c r="I561" i="18" s="1"/>
  <c r="I562" i="18" s="1"/>
  <c r="I563" i="18" s="1"/>
  <c r="I564" i="18" s="1"/>
  <c r="I565" i="18" s="1"/>
  <c r="I566" i="18" s="1"/>
  <c r="I567" i="18" s="1"/>
  <c r="I568" i="18" s="1"/>
  <c r="I569" i="18" s="1"/>
  <c r="I570" i="18" s="1"/>
  <c r="I571" i="18" s="1"/>
  <c r="I572" i="18" s="1"/>
  <c r="I573" i="18" s="1"/>
  <c r="I574" i="18" s="1"/>
  <c r="I575" i="18" s="1"/>
  <c r="I576" i="18" s="1"/>
  <c r="I577" i="18" s="1"/>
  <c r="I578" i="18" s="1"/>
  <c r="I579" i="18" s="1"/>
  <c r="I580" i="18" s="1"/>
  <c r="I581" i="18" s="1"/>
  <c r="I582" i="18" s="1"/>
  <c r="I583" i="18" s="1"/>
  <c r="I584" i="18" s="1"/>
  <c r="I585" i="18" s="1"/>
  <c r="I586" i="18" s="1"/>
  <c r="I587" i="18" s="1"/>
  <c r="I588" i="18" s="1"/>
  <c r="I589" i="18" s="1"/>
  <c r="I590" i="18" s="1"/>
  <c r="I591" i="18" s="1"/>
  <c r="I592" i="18" s="1"/>
  <c r="I593" i="18" s="1"/>
  <c r="I594" i="18" s="1"/>
  <c r="I595" i="18" s="1"/>
  <c r="I596" i="18" s="1"/>
  <c r="I597" i="18" s="1"/>
  <c r="I598" i="18" s="1"/>
  <c r="I599" i="18" s="1"/>
  <c r="I600" i="18" s="1"/>
  <c r="I601" i="18" s="1"/>
  <c r="I602" i="18" s="1"/>
  <c r="I603" i="18" s="1"/>
  <c r="I604" i="18" s="1"/>
  <c r="I605" i="18" s="1"/>
  <c r="I606" i="18" s="1"/>
  <c r="I607" i="18" s="1"/>
  <c r="I608" i="18" s="1"/>
  <c r="I609" i="18" s="1"/>
  <c r="I610" i="18" s="1"/>
  <c r="I611" i="18" s="1"/>
  <c r="I612" i="18" s="1"/>
  <c r="I613" i="18" s="1"/>
  <c r="I614" i="18" s="1"/>
  <c r="I615" i="18" s="1"/>
  <c r="I616" i="18" s="1"/>
  <c r="I617" i="18" s="1"/>
  <c r="I618" i="18" s="1"/>
  <c r="I619" i="18" s="1"/>
  <c r="I620" i="18" s="1"/>
  <c r="I621" i="18" s="1"/>
  <c r="I622" i="18" s="1"/>
  <c r="I623" i="18" s="1"/>
  <c r="I624" i="18" s="1"/>
  <c r="I625" i="18" s="1"/>
  <c r="I626" i="18" s="1"/>
  <c r="I627" i="18" s="1"/>
  <c r="I628" i="18" s="1"/>
  <c r="I629" i="18" s="1"/>
  <c r="I630" i="18" s="1"/>
  <c r="I631" i="18" s="1"/>
  <c r="I632" i="18" s="1"/>
  <c r="I633" i="18" s="1"/>
  <c r="I634" i="18" s="1"/>
  <c r="I635" i="18" s="1"/>
  <c r="I636" i="18" s="1"/>
  <c r="I637" i="18" s="1"/>
  <c r="I638" i="18" s="1"/>
  <c r="I639" i="18" s="1"/>
  <c r="I640" i="18" s="1"/>
  <c r="I641" i="18" s="1"/>
  <c r="I642" i="18" s="1"/>
  <c r="I643" i="18" s="1"/>
  <c r="I644" i="18" s="1"/>
  <c r="I645" i="18" s="1"/>
  <c r="I646" i="18" s="1"/>
  <c r="I647" i="18" s="1"/>
  <c r="I648" i="18" s="1"/>
  <c r="I649" i="18" s="1"/>
  <c r="I650" i="18" s="1"/>
  <c r="I651" i="18" s="1"/>
  <c r="I652" i="18" s="1"/>
  <c r="I653" i="18" s="1"/>
  <c r="I654" i="18" s="1"/>
  <c r="I655" i="18" s="1"/>
  <c r="I656" i="18" s="1"/>
  <c r="I657" i="18" s="1"/>
  <c r="I658" i="18" s="1"/>
  <c r="I659" i="18" s="1"/>
  <c r="I660" i="18" s="1"/>
  <c r="I661" i="18" s="1"/>
  <c r="I662" i="18" s="1"/>
  <c r="I663" i="18" s="1"/>
  <c r="I664" i="18" s="1"/>
  <c r="I665" i="18" s="1"/>
  <c r="I666" i="18" s="1"/>
  <c r="I667" i="18" s="1"/>
  <c r="I668" i="18" s="1"/>
  <c r="I669" i="18" s="1"/>
  <c r="I670" i="18" s="1"/>
  <c r="I671" i="18" s="1"/>
  <c r="I672" i="18" s="1"/>
  <c r="I673" i="18" s="1"/>
  <c r="I674" i="18" s="1"/>
  <c r="I675" i="18" s="1"/>
  <c r="I676" i="18" s="1"/>
  <c r="I677" i="18" s="1"/>
  <c r="I678" i="18" s="1"/>
  <c r="I679" i="18" s="1"/>
  <c r="I680" i="18" s="1"/>
  <c r="I681" i="18" s="1"/>
  <c r="I682" i="18" s="1"/>
  <c r="I683" i="18" s="1"/>
  <c r="I684" i="18" s="1"/>
  <c r="I685" i="18" s="1"/>
  <c r="I686" i="18" s="1"/>
  <c r="I687" i="18" s="1"/>
  <c r="I688" i="18" s="1"/>
  <c r="I689" i="18" s="1"/>
  <c r="I690" i="18" s="1"/>
  <c r="I691" i="18" s="1"/>
  <c r="I692" i="18" s="1"/>
  <c r="I693" i="18" s="1"/>
  <c r="I694" i="18" s="1"/>
  <c r="I695" i="18" s="1"/>
  <c r="I696" i="18" s="1"/>
  <c r="I697" i="18" s="1"/>
  <c r="I698" i="18" s="1"/>
  <c r="I699" i="18" s="1"/>
  <c r="I700" i="18" s="1"/>
  <c r="I701" i="18" s="1"/>
  <c r="I702" i="18" s="1"/>
  <c r="I703" i="18" s="1"/>
  <c r="I704" i="18" s="1"/>
  <c r="I705" i="18" s="1"/>
  <c r="I706" i="18" s="1"/>
  <c r="I707" i="18" s="1"/>
  <c r="I708" i="18" s="1"/>
  <c r="I709" i="18" s="1"/>
  <c r="I710" i="18" s="1"/>
  <c r="I711" i="18" s="1"/>
  <c r="I712" i="18" s="1"/>
  <c r="I713" i="18" s="1"/>
  <c r="I714" i="18" s="1"/>
  <c r="I715" i="18" s="1"/>
  <c r="I716" i="18" s="1"/>
  <c r="I717" i="18" s="1"/>
  <c r="I718" i="18" s="1"/>
  <c r="I719" i="18" s="1"/>
  <c r="I720" i="18" s="1"/>
  <c r="I721" i="18" s="1"/>
  <c r="I722" i="18" s="1"/>
  <c r="I723" i="18" s="1"/>
  <c r="I724" i="18" s="1"/>
  <c r="I725" i="18" s="1"/>
  <c r="I726" i="18" s="1"/>
  <c r="I727" i="18" s="1"/>
  <c r="I728" i="18" s="1"/>
  <c r="I729" i="18" s="1"/>
  <c r="I730" i="18" s="1"/>
  <c r="I731" i="18" s="1"/>
  <c r="I732" i="18" s="1"/>
  <c r="I733" i="18" s="1"/>
  <c r="I734" i="18" s="1"/>
  <c r="I735" i="18" s="1"/>
  <c r="I736" i="18" s="1"/>
  <c r="I737" i="18" s="1"/>
  <c r="I738" i="18" s="1"/>
  <c r="I739" i="18" s="1"/>
  <c r="I740" i="18" s="1"/>
  <c r="I741" i="18" s="1"/>
  <c r="I742" i="18" s="1"/>
  <c r="I743" i="18" s="1"/>
  <c r="I744" i="18" s="1"/>
  <c r="I745" i="18" s="1"/>
  <c r="I746" i="18" s="1"/>
  <c r="I747" i="18" s="1"/>
  <c r="I748" i="18" s="1"/>
  <c r="I749" i="18" s="1"/>
  <c r="I750" i="18" s="1"/>
  <c r="I751" i="18" s="1"/>
  <c r="I752" i="18" s="1"/>
  <c r="I753" i="18" s="1"/>
  <c r="I754" i="18" s="1"/>
  <c r="I755" i="18" s="1"/>
  <c r="I756" i="18" s="1"/>
  <c r="I757" i="18" s="1"/>
  <c r="I758" i="18" s="1"/>
  <c r="I759" i="18" s="1"/>
  <c r="I760" i="18" s="1"/>
  <c r="I761" i="18" s="1"/>
  <c r="I762" i="18" s="1"/>
  <c r="I763" i="18" s="1"/>
  <c r="I764" i="18" s="1"/>
  <c r="I765" i="18" s="1"/>
  <c r="I766" i="18" s="1"/>
  <c r="I767" i="18" s="1"/>
  <c r="I768" i="18" s="1"/>
  <c r="I769" i="18" s="1"/>
  <c r="I770" i="18" s="1"/>
  <c r="I771" i="18" s="1"/>
  <c r="I772" i="18" s="1"/>
  <c r="I773" i="18" s="1"/>
  <c r="I774" i="18" s="1"/>
  <c r="I775" i="18" s="1"/>
  <c r="I776" i="18" s="1"/>
  <c r="I777" i="18" s="1"/>
  <c r="I778" i="18" s="1"/>
  <c r="I779" i="18" s="1"/>
  <c r="I780" i="18" s="1"/>
  <c r="I781" i="18" s="1"/>
  <c r="I782" i="18" s="1"/>
  <c r="I783" i="18" s="1"/>
  <c r="I784" i="18" s="1"/>
  <c r="I785" i="18" s="1"/>
  <c r="I786" i="18" s="1"/>
  <c r="I787" i="18" s="1"/>
  <c r="I788" i="18" s="1"/>
  <c r="I789" i="18" s="1"/>
  <c r="I790" i="18" s="1"/>
  <c r="I791" i="18" s="1"/>
  <c r="I792" i="18" s="1"/>
  <c r="I793" i="18" s="1"/>
  <c r="I794" i="18" s="1"/>
  <c r="I795" i="18" s="1"/>
  <c r="I796" i="18" s="1"/>
  <c r="I797" i="18" s="1"/>
  <c r="I798" i="18" s="1"/>
  <c r="I799" i="18" s="1"/>
  <c r="I800" i="18" s="1"/>
  <c r="I801" i="18" s="1"/>
  <c r="I802" i="18" s="1"/>
  <c r="I803" i="18" s="1"/>
  <c r="I804" i="18" s="1"/>
  <c r="I805" i="18" s="1"/>
  <c r="I806" i="18" s="1"/>
  <c r="I807" i="18" s="1"/>
  <c r="I808" i="18" s="1"/>
  <c r="I809" i="18" s="1"/>
  <c r="I810" i="18" s="1"/>
  <c r="I811" i="18" s="1"/>
  <c r="I812" i="18" s="1"/>
  <c r="I813" i="18" s="1"/>
  <c r="I814" i="18" s="1"/>
  <c r="I815" i="18" s="1"/>
  <c r="I816" i="18" s="1"/>
  <c r="I817" i="18" s="1"/>
  <c r="I818" i="18" s="1"/>
  <c r="I819" i="18" s="1"/>
  <c r="I820" i="18" s="1"/>
  <c r="I821" i="18" s="1"/>
  <c r="I822" i="18" s="1"/>
  <c r="I823" i="18" s="1"/>
  <c r="I824" i="18" s="1"/>
  <c r="I825" i="18" s="1"/>
  <c r="I826" i="18" s="1"/>
  <c r="I827" i="18" s="1"/>
  <c r="I828" i="18" s="1"/>
  <c r="I829" i="18" s="1"/>
  <c r="I830" i="18" s="1"/>
  <c r="I831" i="18" s="1"/>
  <c r="I832" i="18" s="1"/>
  <c r="I833" i="18" s="1"/>
  <c r="I834" i="18" s="1"/>
  <c r="I835" i="18" s="1"/>
  <c r="I836" i="18" s="1"/>
  <c r="I837" i="18" s="1"/>
  <c r="I838" i="18" s="1"/>
  <c r="I839" i="18" s="1"/>
  <c r="I840" i="18" s="1"/>
  <c r="I841" i="18" s="1"/>
  <c r="I842" i="18" s="1"/>
  <c r="I843" i="18" s="1"/>
  <c r="I844" i="18" s="1"/>
  <c r="I845" i="18" s="1"/>
  <c r="I846" i="18" s="1"/>
  <c r="I847" i="18" s="1"/>
  <c r="I848" i="18" s="1"/>
  <c r="I849" i="18" s="1"/>
  <c r="I850" i="18" s="1"/>
  <c r="I851" i="18" s="1"/>
  <c r="I852" i="18" s="1"/>
  <c r="I853" i="18" s="1"/>
  <c r="I854" i="18" s="1"/>
  <c r="I855" i="18" s="1"/>
  <c r="I856" i="18" s="1"/>
  <c r="I857" i="18" s="1"/>
  <c r="I858" i="18" s="1"/>
  <c r="I859" i="18" s="1"/>
  <c r="I860" i="18" s="1"/>
  <c r="I861" i="18" s="1"/>
  <c r="I862" i="18" s="1"/>
  <c r="I863" i="18" s="1"/>
  <c r="I864" i="18" s="1"/>
  <c r="I865" i="18" s="1"/>
  <c r="I866" i="18" s="1"/>
  <c r="I867" i="18" s="1"/>
  <c r="I868" i="18" s="1"/>
  <c r="I869" i="18" s="1"/>
  <c r="I870" i="18" s="1"/>
  <c r="I871" i="18" s="1"/>
  <c r="I872" i="18" s="1"/>
  <c r="I873" i="18" s="1"/>
  <c r="I874" i="18" s="1"/>
  <c r="I875" i="18" s="1"/>
  <c r="I876" i="18" s="1"/>
  <c r="I877" i="18" s="1"/>
  <c r="I878" i="18" s="1"/>
  <c r="I879" i="18" s="1"/>
  <c r="I880" i="18" s="1"/>
  <c r="I881" i="18" s="1"/>
  <c r="I882" i="18" s="1"/>
  <c r="I883" i="18" s="1"/>
  <c r="I884" i="18" s="1"/>
  <c r="I885" i="18" s="1"/>
  <c r="I886" i="18" s="1"/>
  <c r="I887" i="18" s="1"/>
  <c r="I888" i="18" s="1"/>
  <c r="I889" i="18" s="1"/>
  <c r="I890" i="18" s="1"/>
  <c r="I891" i="18" s="1"/>
  <c r="I892" i="18" s="1"/>
  <c r="I893" i="18" s="1"/>
  <c r="I894" i="18" s="1"/>
  <c r="I895" i="18" s="1"/>
  <c r="I896" i="18" s="1"/>
  <c r="I897" i="18" s="1"/>
  <c r="I898" i="18" s="1"/>
  <c r="I899" i="18" s="1"/>
  <c r="I900" i="18" s="1"/>
  <c r="I901" i="18" s="1"/>
  <c r="I902" i="18" s="1"/>
  <c r="I903" i="18" s="1"/>
  <c r="I904" i="18" s="1"/>
  <c r="I905" i="18" s="1"/>
  <c r="I906" i="18" s="1"/>
  <c r="I907" i="18" s="1"/>
  <c r="I908" i="18" s="1"/>
  <c r="I909" i="18" s="1"/>
  <c r="I910" i="18" s="1"/>
  <c r="I911" i="18" s="1"/>
  <c r="I912" i="18" s="1"/>
  <c r="I913" i="18" s="1"/>
  <c r="I914" i="18" s="1"/>
  <c r="I915" i="18" s="1"/>
  <c r="I916" i="18" s="1"/>
  <c r="I917" i="18" s="1"/>
  <c r="I918" i="18" s="1"/>
  <c r="I919" i="18" s="1"/>
  <c r="I920" i="18" s="1"/>
  <c r="I921" i="18" s="1"/>
  <c r="I922" i="18" s="1"/>
  <c r="I923" i="18" s="1"/>
  <c r="I924" i="18" s="1"/>
  <c r="I925" i="18" s="1"/>
  <c r="I926" i="18" s="1"/>
  <c r="I927" i="18" s="1"/>
  <c r="I928" i="18" s="1"/>
  <c r="I929" i="18" s="1"/>
  <c r="I930" i="18" s="1"/>
  <c r="I931" i="18" s="1"/>
  <c r="I932" i="18" s="1"/>
  <c r="I933" i="18" s="1"/>
  <c r="I934" i="18" s="1"/>
  <c r="I935" i="18" s="1"/>
  <c r="I936" i="18" s="1"/>
  <c r="I937" i="18" s="1"/>
  <c r="I938" i="18" s="1"/>
  <c r="I939" i="18" s="1"/>
  <c r="I940" i="18" s="1"/>
  <c r="I941" i="18" s="1"/>
  <c r="I942" i="18" s="1"/>
  <c r="I943" i="18" s="1"/>
  <c r="I944" i="18" s="1"/>
  <c r="I945" i="18" s="1"/>
  <c r="I946" i="18" s="1"/>
  <c r="I947" i="18" s="1"/>
  <c r="I948" i="18" s="1"/>
  <c r="I949" i="18" s="1"/>
  <c r="I950" i="18" s="1"/>
  <c r="I951" i="18" s="1"/>
  <c r="I952" i="18" s="1"/>
  <c r="I953" i="18" s="1"/>
  <c r="I954" i="18" s="1"/>
  <c r="I955" i="18" s="1"/>
  <c r="I956" i="18" s="1"/>
  <c r="I957" i="18" s="1"/>
  <c r="I958" i="18" s="1"/>
  <c r="I959" i="18" s="1"/>
  <c r="I960" i="18" s="1"/>
  <c r="I961" i="18" s="1"/>
  <c r="I962" i="18" s="1"/>
  <c r="I963" i="18" s="1"/>
  <c r="I964" i="18" s="1"/>
  <c r="I965" i="18" s="1"/>
  <c r="I966" i="18" s="1"/>
  <c r="I967" i="18" s="1"/>
  <c r="I968" i="18" s="1"/>
  <c r="I969" i="18" s="1"/>
  <c r="I970" i="18" s="1"/>
  <c r="I971" i="18" s="1"/>
  <c r="I972" i="18" s="1"/>
  <c r="I973" i="18" s="1"/>
  <c r="I974" i="18" s="1"/>
  <c r="I975" i="18" s="1"/>
  <c r="I976" i="18" s="1"/>
  <c r="I977" i="18" s="1"/>
  <c r="I978" i="18" s="1"/>
  <c r="I979" i="18" s="1"/>
  <c r="I980" i="18" s="1"/>
  <c r="I981" i="18" s="1"/>
  <c r="I982" i="18" s="1"/>
  <c r="I983" i="18" s="1"/>
  <c r="I984" i="18" s="1"/>
  <c r="I985" i="18" s="1"/>
  <c r="I986" i="18" s="1"/>
  <c r="I987" i="18" s="1"/>
  <c r="I988" i="18" s="1"/>
  <c r="I989" i="18" s="1"/>
  <c r="I990" i="18" s="1"/>
  <c r="I991" i="18" s="1"/>
  <c r="I992" i="18" s="1"/>
  <c r="I993" i="18" s="1"/>
  <c r="I994" i="18" s="1"/>
  <c r="I995" i="18" s="1"/>
  <c r="I996" i="18" s="1"/>
  <c r="I997" i="18" s="1"/>
  <c r="I998" i="18" s="1"/>
  <c r="I999" i="18" s="1"/>
  <c r="I1000" i="18" s="1"/>
  <c r="I1001" i="18" s="1"/>
  <c r="I1002" i="18" s="1"/>
  <c r="I1003" i="18" s="1"/>
  <c r="I1004" i="18" s="1"/>
  <c r="I1005" i="18" s="1"/>
  <c r="I1006" i="18" s="1"/>
  <c r="I1007" i="18" s="1"/>
  <c r="I1008" i="18" s="1"/>
  <c r="I1009" i="18" s="1"/>
  <c r="I1010" i="18" s="1"/>
  <c r="I1011" i="18" s="1"/>
  <c r="I1012" i="18" s="1"/>
  <c r="I1013" i="18" s="1"/>
  <c r="I1014" i="18" s="1"/>
  <c r="I1015" i="18" s="1"/>
  <c r="I1016" i="18" s="1"/>
  <c r="I1017" i="18" s="1"/>
  <c r="I1018" i="18" s="1"/>
  <c r="I1019" i="18" s="1"/>
  <c r="I1020" i="18" s="1"/>
  <c r="I1021" i="18" s="1"/>
  <c r="I1022" i="18" s="1"/>
  <c r="I1023" i="18" s="1"/>
  <c r="I1024" i="18" s="1"/>
  <c r="I1025" i="18" s="1"/>
  <c r="I1026" i="18" s="1"/>
  <c r="I1027" i="18" s="1"/>
  <c r="I1028" i="18" s="1"/>
  <c r="I1029" i="18" s="1"/>
  <c r="I1030" i="18" s="1"/>
  <c r="I1031" i="18" s="1"/>
  <c r="I1032" i="18" s="1"/>
  <c r="I1033" i="18" s="1"/>
  <c r="I1034" i="18" s="1"/>
  <c r="I1035" i="18" s="1"/>
  <c r="I1036" i="18" s="1"/>
  <c r="I1037" i="18" s="1"/>
  <c r="I1038" i="18" s="1"/>
  <c r="I1039" i="18" s="1"/>
  <c r="I1040" i="18" s="1"/>
  <c r="I1041" i="18" s="1"/>
  <c r="I1042" i="18" s="1"/>
  <c r="I1043" i="18" s="1"/>
  <c r="I1044" i="18" s="1"/>
  <c r="I1045" i="18" s="1"/>
  <c r="I1046" i="18" s="1"/>
  <c r="I1047" i="18" s="1"/>
  <c r="I1048" i="18" s="1"/>
  <c r="I1049" i="18" s="1"/>
  <c r="I1050" i="18" s="1"/>
  <c r="I1051" i="18" s="1"/>
  <c r="I1052" i="18" s="1"/>
  <c r="I1053" i="18" s="1"/>
  <c r="I1054" i="18" s="1"/>
  <c r="I1055" i="18" s="1"/>
  <c r="I1056" i="18" s="1"/>
  <c r="I1057" i="18" s="1"/>
  <c r="I1058" i="18" s="1"/>
  <c r="I1059" i="18" s="1"/>
  <c r="I1060" i="18" s="1"/>
  <c r="I1061" i="18" s="1"/>
  <c r="I1062" i="18" s="1"/>
  <c r="I1063" i="18" s="1"/>
  <c r="I1064" i="18" s="1"/>
  <c r="I1065" i="18" s="1"/>
  <c r="I1066" i="18" s="1"/>
  <c r="I1067" i="18" s="1"/>
  <c r="I1068" i="18" s="1"/>
  <c r="I1069" i="18" s="1"/>
  <c r="I1070" i="18" s="1"/>
  <c r="I1071" i="18" s="1"/>
  <c r="I1072" i="18" s="1"/>
  <c r="I1073" i="18" s="1"/>
  <c r="I1074" i="18" s="1"/>
  <c r="I1075" i="18" s="1"/>
  <c r="I1076" i="18" s="1"/>
  <c r="I1077" i="18" s="1"/>
  <c r="I1078" i="18" s="1"/>
  <c r="I1079" i="18" s="1"/>
  <c r="I1080" i="18" s="1"/>
  <c r="I1081" i="18" s="1"/>
  <c r="I1082" i="18" s="1"/>
  <c r="I1083" i="18" s="1"/>
  <c r="I1084" i="18" s="1"/>
  <c r="I1085" i="18" s="1"/>
  <c r="I1086" i="18" s="1"/>
  <c r="I1087" i="18" s="1"/>
  <c r="I1088" i="18" s="1"/>
  <c r="I1089" i="18" s="1"/>
  <c r="I1090" i="18" s="1"/>
  <c r="I1091" i="18" s="1"/>
  <c r="I1092" i="18" s="1"/>
  <c r="I1093" i="18" s="1"/>
  <c r="I1094" i="18" s="1"/>
  <c r="I1095" i="18" s="1"/>
  <c r="I1096" i="18" s="1"/>
  <c r="I1097" i="18" s="1"/>
  <c r="I1098" i="18" s="1"/>
  <c r="I1099" i="18" s="1"/>
  <c r="I1100" i="18" s="1"/>
  <c r="I1101" i="18" s="1"/>
  <c r="I1102" i="18" s="1"/>
  <c r="I1103" i="18" s="1"/>
  <c r="I1104" i="18" s="1"/>
  <c r="I1105" i="18" s="1"/>
  <c r="I1106" i="18" s="1"/>
  <c r="I1107" i="18" s="1"/>
  <c r="I1108" i="18" s="1"/>
  <c r="I1109" i="18" s="1"/>
  <c r="I1110" i="18" s="1"/>
  <c r="I1111" i="18" s="1"/>
  <c r="I1112" i="18" s="1"/>
  <c r="I1113" i="18" s="1"/>
  <c r="I1114" i="18" s="1"/>
  <c r="I1115" i="18" s="1"/>
  <c r="I1116" i="18" s="1"/>
  <c r="I1117" i="18" s="1"/>
  <c r="I1118" i="18" s="1"/>
  <c r="I1119" i="18" s="1"/>
  <c r="I1120" i="18" s="1"/>
  <c r="I1121" i="18" s="1"/>
  <c r="I1122" i="18" s="1"/>
  <c r="I1123" i="18" s="1"/>
  <c r="I1124" i="18" s="1"/>
  <c r="I1125" i="18" s="1"/>
  <c r="I1126" i="18" s="1"/>
  <c r="I1127" i="18" s="1"/>
  <c r="I1128" i="18" s="1"/>
  <c r="I1129" i="18" s="1"/>
  <c r="I1130" i="18" s="1"/>
  <c r="I1131" i="18" s="1"/>
  <c r="I1132" i="18" s="1"/>
  <c r="I1133" i="18" s="1"/>
  <c r="I1134" i="18" s="1"/>
  <c r="I1135" i="18" s="1"/>
  <c r="I1136" i="18" s="1"/>
  <c r="I1137" i="18" s="1"/>
  <c r="I1138" i="18" s="1"/>
  <c r="I1139" i="18" s="1"/>
  <c r="I1140" i="18" s="1"/>
  <c r="I1141" i="18" s="1"/>
  <c r="I1142" i="18" s="1"/>
  <c r="I1143" i="18" s="1"/>
  <c r="I1144" i="18" s="1"/>
  <c r="I1145" i="18" s="1"/>
  <c r="I1146" i="18" s="1"/>
  <c r="I1147" i="18" s="1"/>
  <c r="I1148" i="18" s="1"/>
  <c r="I1149" i="18" s="1"/>
  <c r="I1150" i="18" s="1"/>
  <c r="I1151" i="18" s="1"/>
  <c r="I1152" i="18" s="1"/>
  <c r="I1153" i="18" s="1"/>
  <c r="I1154" i="18" s="1"/>
  <c r="I1155" i="18" s="1"/>
  <c r="I1156" i="18" s="1"/>
  <c r="I1157" i="18" s="1"/>
  <c r="I1158" i="18" s="1"/>
  <c r="I1159" i="18" s="1"/>
  <c r="I1160" i="18" s="1"/>
  <c r="I1161" i="18" s="1"/>
  <c r="I1162" i="18" s="1"/>
  <c r="I1163" i="18" s="1"/>
  <c r="I1164" i="18" s="1"/>
  <c r="I1165" i="18" s="1"/>
  <c r="I1166" i="18" s="1"/>
  <c r="I1167" i="18" s="1"/>
  <c r="I1168" i="18" s="1"/>
  <c r="I1169" i="18" s="1"/>
  <c r="I1170" i="18" s="1"/>
  <c r="I1171" i="18" s="1"/>
  <c r="I1172" i="18" s="1"/>
  <c r="I1173" i="18" s="1"/>
  <c r="I1174" i="18" s="1"/>
  <c r="I1175" i="18" s="1"/>
  <c r="I1176" i="18" s="1"/>
  <c r="I1177" i="18" s="1"/>
  <c r="I1178" i="18" s="1"/>
  <c r="I1179" i="18" s="1"/>
  <c r="I1180" i="18" s="1"/>
  <c r="I1181" i="18" s="1"/>
  <c r="I1182" i="18" s="1"/>
  <c r="I1183" i="18" s="1"/>
  <c r="I1184" i="18" s="1"/>
  <c r="I1185" i="18" s="1"/>
  <c r="I1186" i="18" s="1"/>
  <c r="I1187" i="18" s="1"/>
  <c r="I1188" i="18" s="1"/>
  <c r="I1189" i="18" s="1"/>
  <c r="I1190" i="18" s="1"/>
  <c r="I1191" i="18" s="1"/>
  <c r="I1192" i="18" s="1"/>
  <c r="I1193" i="18" s="1"/>
  <c r="I1194" i="18" s="1"/>
  <c r="I1195" i="18" s="1"/>
  <c r="I1196" i="18" s="1"/>
  <c r="I1197" i="18" s="1"/>
  <c r="I1198" i="18" s="1"/>
  <c r="I1199" i="18" s="1"/>
  <c r="I1200" i="18" s="1"/>
  <c r="I1201" i="18" s="1"/>
  <c r="I1202" i="18" s="1"/>
  <c r="I1203" i="18" s="1"/>
  <c r="I1204" i="18" l="1"/>
  <c r="I1205" i="18" s="1"/>
  <c r="I1206" i="18" s="1"/>
  <c r="I1207" i="18" s="1"/>
  <c r="I1208" i="18" s="1"/>
  <c r="I1209" i="18" s="1"/>
  <c r="I1210" i="18" s="1"/>
  <c r="I1211" i="18" s="1"/>
  <c r="I1212" i="18" s="1"/>
  <c r="I1213" i="18" s="1"/>
  <c r="I1214" i="18" s="1"/>
  <c r="I1215" i="18" s="1"/>
  <c r="I1216" i="18" s="1"/>
  <c r="I1217" i="18" s="1"/>
  <c r="I1218" i="18" s="1"/>
  <c r="I1219" i="18" s="1"/>
  <c r="I1220" i="18" s="1"/>
  <c r="I1221" i="18" s="1"/>
  <c r="I1222" i="18" s="1"/>
  <c r="I1223" i="18" s="1"/>
  <c r="I1224" i="18" s="1"/>
  <c r="I1225" i="18" s="1"/>
  <c r="I1226" i="18" s="1"/>
  <c r="I1227" i="18" s="1"/>
  <c r="I1228" i="18" s="1"/>
  <c r="I1229" i="18" s="1"/>
  <c r="I1230" i="18" s="1"/>
  <c r="I1231" i="18" s="1"/>
  <c r="I1232" i="18" s="1"/>
  <c r="I1233" i="18" s="1"/>
  <c r="I1234" i="18" s="1"/>
  <c r="I1235" i="18" s="1"/>
  <c r="I1236" i="18" s="1"/>
  <c r="I1237" i="18" s="1"/>
  <c r="I1238" i="18" s="1"/>
  <c r="I1239" i="18" s="1"/>
  <c r="I1240" i="18" s="1"/>
  <c r="I1241" i="18" s="1"/>
  <c r="I1242" i="18" s="1"/>
  <c r="I1243" i="18" s="1"/>
  <c r="I1244" i="18" s="1"/>
  <c r="I1245" i="18" s="1"/>
  <c r="I1246" i="18" s="1"/>
  <c r="I1247" i="18" s="1"/>
  <c r="I1248" i="18" s="1"/>
  <c r="I1249" i="18" s="1"/>
  <c r="I1250" i="18" s="1"/>
  <c r="I1251" i="18" s="1"/>
  <c r="I1252" i="18" s="1"/>
  <c r="I1253" i="18" s="1"/>
  <c r="I1254" i="18" s="1"/>
  <c r="I1255" i="18" s="1"/>
  <c r="I1256" i="18" s="1"/>
  <c r="I1257" i="18" s="1"/>
  <c r="I1258" i="18" s="1"/>
  <c r="I1259" i="18" s="1"/>
  <c r="I1260" i="18" s="1"/>
  <c r="I1261" i="18" s="1"/>
  <c r="I1262" i="18" s="1"/>
  <c r="I1263" i="18" s="1"/>
  <c r="I1264" i="18" s="1"/>
  <c r="I1265" i="18" s="1"/>
  <c r="I1266" i="18" s="1"/>
  <c r="I1267" i="18" s="1"/>
  <c r="I1268" i="18" s="1"/>
  <c r="I1269" i="18" s="1"/>
  <c r="I1270" i="18" s="1"/>
  <c r="I1271" i="18" s="1"/>
  <c r="I1272" i="18" s="1"/>
  <c r="I1273" i="18" s="1"/>
  <c r="I1274" i="18" s="1"/>
  <c r="I1275" i="18" s="1"/>
  <c r="I1276" i="18" s="1"/>
  <c r="I1277" i="18" s="1"/>
  <c r="I1278" i="18" s="1"/>
  <c r="I1279" i="18" s="1"/>
  <c r="I1280" i="18" s="1"/>
  <c r="I1281" i="18" s="1"/>
  <c r="I1282" i="18" s="1"/>
  <c r="I1283" i="18" s="1"/>
  <c r="I1284" i="18" s="1"/>
  <c r="I1285" i="18" s="1"/>
  <c r="I1286" i="18" s="1"/>
  <c r="I1287" i="18" s="1"/>
  <c r="I1288" i="18" s="1"/>
  <c r="I1289" i="18" s="1"/>
  <c r="I1290" i="18" s="1"/>
  <c r="I1291" i="18" s="1"/>
  <c r="I1292" i="18" s="1"/>
  <c r="I1293" i="18" s="1"/>
  <c r="I1294" i="18" s="1"/>
  <c r="I1295" i="18" s="1"/>
  <c r="I1296" i="18" s="1"/>
  <c r="I1297" i="18" s="1"/>
  <c r="I1298" i="18" s="1"/>
  <c r="I1299" i="18" s="1"/>
  <c r="I1300" i="18" s="1"/>
  <c r="I1301" i="18" s="1"/>
  <c r="I1302" i="18" s="1"/>
  <c r="I1303" i="18"/>
  <c r="I1304" i="18" l="1"/>
  <c r="I1305" i="18" l="1"/>
  <c r="I1306" i="18" l="1"/>
  <c r="I1307" i="18" l="1"/>
  <c r="I1308" i="18" l="1"/>
  <c r="I1309" i="18" l="1"/>
  <c r="I1310" i="18" l="1"/>
  <c r="I1311" i="18" l="1"/>
  <c r="I1312" i="18" l="1"/>
  <c r="G36" i="18"/>
  <c r="G48" i="18"/>
  <c r="E21" i="18"/>
  <c r="E11" i="18"/>
  <c r="C42" i="18"/>
  <c r="C44" i="18"/>
  <c r="C19" i="18"/>
  <c r="D1" i="18"/>
  <c r="F59" i="18"/>
  <c r="G30" i="18"/>
  <c r="F10" i="18"/>
  <c r="H10" i="18" s="1"/>
  <c r="G18" i="18"/>
  <c r="C54" i="18"/>
  <c r="F16" i="18"/>
  <c r="H16" i="18" s="1"/>
  <c r="C13" i="18"/>
  <c r="E20" i="18"/>
  <c r="C24" i="18"/>
  <c r="F6" i="18"/>
  <c r="H6" i="18" s="1"/>
  <c r="E48" i="18"/>
  <c r="G40" i="18"/>
  <c r="F20" i="18"/>
  <c r="H20" i="18" s="1"/>
  <c r="D40" i="18"/>
  <c r="F11" i="18"/>
  <c r="H11" i="18" s="1"/>
  <c r="C34" i="18"/>
  <c r="C9" i="18"/>
  <c r="D24" i="18" l="1"/>
  <c r="D25" i="18"/>
  <c r="D22" i="18"/>
  <c r="D23" i="18"/>
  <c r="D21" i="18"/>
  <c r="D17" i="18"/>
  <c r="D18" i="18"/>
  <c r="D20" i="18"/>
  <c r="D16" i="18"/>
  <c r="D19" i="18"/>
  <c r="D30" i="18"/>
  <c r="D4" i="18"/>
  <c r="D29" i="18"/>
  <c r="D28" i="18"/>
  <c r="E17" i="18"/>
  <c r="E32" i="18"/>
  <c r="F33" i="18"/>
  <c r="H33" i="18" s="1"/>
  <c r="D59" i="18"/>
  <c r="D55" i="18"/>
  <c r="D32" i="18"/>
  <c r="G4" i="18"/>
  <c r="G31" i="18"/>
  <c r="C8" i="18"/>
  <c r="E36" i="18"/>
  <c r="C29" i="18"/>
  <c r="E57" i="18"/>
  <c r="E44" i="18"/>
  <c r="G58" i="18"/>
  <c r="E12" i="18"/>
  <c r="F44" i="18"/>
  <c r="E53" i="18"/>
  <c r="E34" i="18"/>
  <c r="C7" i="18"/>
  <c r="D56" i="18"/>
  <c r="G9" i="18"/>
  <c r="G19" i="18"/>
  <c r="G6" i="18"/>
  <c r="D6" i="18"/>
  <c r="D53" i="18"/>
  <c r="D46" i="18"/>
  <c r="D9" i="18"/>
  <c r="C55" i="18"/>
  <c r="E54" i="18"/>
  <c r="F8" i="18"/>
  <c r="H8" i="18" s="1"/>
  <c r="F19" i="18"/>
  <c r="H19" i="18" s="1"/>
  <c r="G43" i="18"/>
  <c r="F42" i="18"/>
  <c r="F21" i="18"/>
  <c r="H21" i="18" s="1"/>
  <c r="E19" i="18"/>
  <c r="G60" i="18"/>
  <c r="E59" i="18"/>
  <c r="F36" i="18"/>
  <c r="F17" i="18"/>
  <c r="H17" i="18" s="1"/>
  <c r="F41" i="18"/>
  <c r="G33" i="18"/>
  <c r="D48" i="18"/>
  <c r="E30" i="18"/>
  <c r="E7" i="18"/>
  <c r="F45" i="18"/>
  <c r="D31" i="18"/>
  <c r="D45" i="18"/>
  <c r="D54" i="18"/>
  <c r="D41" i="18"/>
  <c r="E61" i="18"/>
  <c r="E23" i="18"/>
  <c r="G11" i="18"/>
  <c r="F7" i="18"/>
  <c r="H7" i="18" s="1"/>
  <c r="F40" i="18"/>
  <c r="G45" i="18"/>
  <c r="F29" i="18"/>
  <c r="H29" i="18" s="1"/>
  <c r="G7" i="18"/>
  <c r="C52" i="18"/>
  <c r="C53" i="18"/>
  <c r="G41" i="18"/>
  <c r="G20" i="18"/>
  <c r="G24" i="18"/>
  <c r="D5" i="18"/>
  <c r="F25" i="18"/>
  <c r="H25" i="18" s="1"/>
  <c r="F55" i="18"/>
  <c r="G13" i="18"/>
  <c r="D58" i="18"/>
  <c r="D60" i="18"/>
  <c r="D52" i="18"/>
  <c r="C4" i="18"/>
  <c r="F28" i="18"/>
  <c r="H28" i="18" s="1"/>
  <c r="E60" i="18"/>
  <c r="G44" i="18"/>
  <c r="E35" i="18"/>
  <c r="C49" i="18"/>
  <c r="C36" i="18"/>
  <c r="C11" i="18"/>
  <c r="C6" i="18"/>
  <c r="G47" i="18"/>
  <c r="C45" i="18"/>
  <c r="C28" i="18"/>
  <c r="C17" i="18"/>
  <c r="E25" i="18"/>
  <c r="F52" i="18"/>
  <c r="G32" i="18"/>
  <c r="G17" i="18"/>
  <c r="F43" i="18"/>
  <c r="F54" i="18"/>
  <c r="F30" i="18"/>
  <c r="H30" i="18" s="1"/>
  <c r="G55" i="18"/>
  <c r="F47" i="18"/>
  <c r="E9" i="18"/>
  <c r="G28" i="18"/>
  <c r="E49" i="18"/>
  <c r="C59" i="18"/>
  <c r="C56" i="18"/>
  <c r="F12" i="18"/>
  <c r="H12" i="18" s="1"/>
  <c r="C18" i="18"/>
  <c r="C43" i="18"/>
  <c r="E40" i="18"/>
  <c r="C57" i="18"/>
  <c r="E29" i="18"/>
  <c r="F13" i="18"/>
  <c r="H13" i="18" s="1"/>
  <c r="C58" i="18"/>
  <c r="G37" i="18"/>
  <c r="G57" i="18"/>
  <c r="D34" i="18"/>
  <c r="E52" i="18"/>
  <c r="G56" i="18"/>
  <c r="C5" i="18"/>
  <c r="D47" i="18"/>
  <c r="D10" i="18"/>
  <c r="D61" i="18"/>
  <c r="D37" i="18"/>
  <c r="G49" i="18"/>
  <c r="C46" i="18"/>
  <c r="E5" i="18"/>
  <c r="C32" i="18"/>
  <c r="C47" i="18"/>
  <c r="E37" i="18"/>
  <c r="E18" i="18"/>
  <c r="F31" i="18"/>
  <c r="H31" i="18" s="1"/>
  <c r="F24" i="18"/>
  <c r="H24" i="18" s="1"/>
  <c r="G61" i="18"/>
  <c r="E33" i="18"/>
  <c r="E6" i="18"/>
  <c r="C48" i="18"/>
  <c r="F35" i="18"/>
  <c r="C10" i="18"/>
  <c r="F53" i="18"/>
  <c r="D7" i="18"/>
  <c r="D33" i="18"/>
  <c r="D8" i="18"/>
  <c r="D36" i="18"/>
  <c r="F4" i="18"/>
  <c r="H4" i="18" s="1"/>
  <c r="C35" i="18"/>
  <c r="C16" i="18"/>
  <c r="C30" i="18"/>
  <c r="G23" i="18"/>
  <c r="F60" i="18"/>
  <c r="G52" i="18"/>
  <c r="C12" i="18"/>
  <c r="G54" i="18"/>
  <c r="E41" i="18"/>
  <c r="F56" i="18"/>
  <c r="G42" i="18"/>
  <c r="E13" i="18"/>
  <c r="F23" i="18"/>
  <c r="H23" i="18" s="1"/>
  <c r="D42" i="18"/>
  <c r="G5" i="18"/>
  <c r="E42" i="18"/>
  <c r="C22" i="18"/>
  <c r="D49" i="18"/>
  <c r="D44" i="18"/>
  <c r="D43" i="18"/>
  <c r="D13" i="18"/>
  <c r="E4" i="18"/>
  <c r="E43" i="18"/>
  <c r="G22" i="18"/>
  <c r="G21" i="18"/>
  <c r="F61" i="18"/>
  <c r="F58" i="18"/>
  <c r="G25" i="18"/>
  <c r="G8" i="18"/>
  <c r="E46" i="18"/>
  <c r="C33" i="18"/>
  <c r="G59" i="18"/>
  <c r="F57" i="18"/>
  <c r="G12" i="18"/>
  <c r="G10" i="18"/>
  <c r="E8" i="18"/>
  <c r="F22" i="18"/>
  <c r="H22" i="18" s="1"/>
  <c r="E22" i="18"/>
  <c r="D12" i="18"/>
  <c r="D35" i="18"/>
  <c r="D57" i="18"/>
  <c r="D11" i="18"/>
  <c r="F46" i="18"/>
  <c r="F37" i="18"/>
  <c r="F18" i="18"/>
  <c r="H18" i="18" s="1"/>
  <c r="G46" i="18"/>
  <c r="E55" i="18"/>
  <c r="C31" i="18"/>
  <c r="F5" i="18"/>
  <c r="H5" i="18" s="1"/>
  <c r="C40" i="18"/>
  <c r="G29" i="18"/>
  <c r="C60" i="18"/>
  <c r="C25" i="18"/>
  <c r="F9" i="18"/>
  <c r="H9" i="18" s="1"/>
  <c r="E56" i="18"/>
  <c r="G53" i="18"/>
  <c r="F32" i="18"/>
  <c r="H32" i="18" s="1"/>
  <c r="E10" i="18"/>
  <c r="F49" i="18"/>
  <c r="F34" i="18"/>
  <c r="E16" i="18"/>
  <c r="F48" i="18"/>
  <c r="G35" i="18"/>
  <c r="G16" i="18"/>
  <c r="G34" i="18"/>
  <c r="E31" i="18"/>
  <c r="E45" i="18"/>
  <c r="C41" i="18"/>
  <c r="C20" i="18"/>
  <c r="E28" i="18"/>
  <c r="C23" i="18"/>
  <c r="C61" i="18"/>
  <c r="C37" i="18"/>
  <c r="E47" i="18"/>
  <c r="E24" i="18"/>
  <c r="C21" i="18"/>
  <c r="E58" i="18"/>
  <c r="H15" i="18" l="1"/>
  <c r="H3" i="18"/>
  <c r="H27" i="18"/>
  <c r="H1" i="18" l="1"/>
</calcChain>
</file>

<file path=xl/sharedStrings.xml><?xml version="1.0" encoding="utf-8"?>
<sst xmlns="http://schemas.openxmlformats.org/spreadsheetml/2006/main" count="8073" uniqueCount="1879">
  <si>
    <t>SOCOPA</t>
  </si>
  <si>
    <t>SYSCO</t>
  </si>
  <si>
    <t>PROLAIDIS</t>
  </si>
  <si>
    <t>SDA</t>
  </si>
  <si>
    <t>MENISSEZ</t>
  </si>
  <si>
    <t>CHARLET</t>
  </si>
  <si>
    <t>Fournisseurs</t>
  </si>
  <si>
    <t>Désignation produits</t>
  </si>
  <si>
    <t>Codes</t>
  </si>
  <si>
    <t>Lot</t>
  </si>
  <si>
    <t>Prix</t>
  </si>
  <si>
    <t>JAUNES D'ŒUFS LIQUIDE 1L</t>
  </si>
  <si>
    <t>ŒUF BLANC LIQUIDE 1LITRE</t>
  </si>
  <si>
    <t>ŒUF DUR ÉCALÉ 43/53 SEAU X 150 PCES</t>
  </si>
  <si>
    <t>ŒUF DUR ÉCALÉ 43/53 SEAU X 45 PCES</t>
  </si>
  <si>
    <t>ŒUF DUR ÉCALÉ 43/53 SEAU X 75 PCES</t>
  </si>
  <si>
    <t>ŒUFS POCHÉS SEAU / POCHE X45</t>
  </si>
  <si>
    <t>ŒUFS POCHÉS SEAU / POCHE X75</t>
  </si>
  <si>
    <t>OMELETTE FRAICHE NATURE 90G</t>
  </si>
  <si>
    <t>OMELETTE FRAICHE NATURE 135G</t>
  </si>
  <si>
    <t>BEURRE 250 1/2 SEL</t>
  </si>
  <si>
    <t>BEURRE DOUX MICROPAIN 10G (/100U)</t>
  </si>
  <si>
    <t>BEURRE DOUX MICROPAIN 8G (/100U)</t>
  </si>
  <si>
    <t>BEURRE DOUX 250G</t>
  </si>
  <si>
    <t>BEURRE À TARTINER</t>
  </si>
  <si>
    <t>MARGARINE CUISINE 60% MG 500G (/KG)</t>
  </si>
  <si>
    <t>CRÈME LIQUIDE 1L (/6L) 30%</t>
  </si>
  <si>
    <t>CRÈME FRAICHE ÉPAISSE 30%MG 5 KG</t>
  </si>
  <si>
    <t xml:space="preserve">LAIT 1/2 ÉCRÉMÉ UHT (/ 1 LITRE) </t>
  </si>
  <si>
    <t>LAIT POCHE DE 10 LITRES</t>
  </si>
  <si>
    <t>LAIT CHOCOLAT BRIQUETTE 20CL</t>
  </si>
  <si>
    <t>LAIT FRAISE BRIQUETTE 20CL</t>
  </si>
  <si>
    <t>LAIT NATURE BRIQUETTE 20 CL</t>
  </si>
  <si>
    <t>BLEU PORTION +/-30G</t>
  </si>
  <si>
    <t>BRIE EMBALLÉ PORTION +/-30G</t>
  </si>
  <si>
    <t>CAMEMBERT EMBALLÉ PORTION +/-30G</t>
  </si>
  <si>
    <t>CANTAL PORTION +/-30G</t>
  </si>
  <si>
    <t>COMTÉ PORTION +/-30G</t>
  </si>
  <si>
    <t>CRÈME AU BLEU PORTION +/-30G</t>
  </si>
  <si>
    <t>EDAM PORTION +/-30G</t>
  </si>
  <si>
    <t>GRUYÈRE/ EMMENTAL PORTION +/-30G</t>
  </si>
  <si>
    <t>FROMAGE DE CHEVRE FRAIS PORTION +/-30G</t>
  </si>
  <si>
    <t>FROMAGE FRAIS AU NOIX PORTION +/-30G</t>
  </si>
  <si>
    <t>FROMAGE FRAIS AUX FINES HERBES PORTION +/-30G</t>
  </si>
  <si>
    <t>FROMAGE FRAIS AUX POIVRES PORTION +/-30G</t>
  </si>
  <si>
    <t>FROMAGE FRAIS COQUE PORTION +/-30G</t>
  </si>
  <si>
    <t>FROMAGE FRAIS DE CHÊVRE FRAIS PORTION +/-30G</t>
  </si>
  <si>
    <t>FROMAGE FRAIS NATURE PORTION +/-30G</t>
  </si>
  <si>
    <t>FROMAGE PÂTE FONDU PORTION DIVERS VARIÉTÉS</t>
  </si>
  <si>
    <t>FROMAGE TYPE BABYBEL OU EQUIVALENT PORTION +/-30G</t>
  </si>
  <si>
    <t>GOUDA PORTION +/-30G</t>
  </si>
  <si>
    <t xml:space="preserve">MIMOLETTE PORTION +/-30G </t>
  </si>
  <si>
    <t>MINI FROMAGE CROUTE FLEURIE OVALE PORTION +/-30G</t>
  </si>
  <si>
    <t>MORBIER PORTION +/-30G</t>
  </si>
  <si>
    <t>PORT-SALUT PORTION +/-30G</t>
  </si>
  <si>
    <t>ROQUEFORT PORTION +/-30G</t>
  </si>
  <si>
    <t>SAINT NECTAIRE PORTION +/-30G</t>
  </si>
  <si>
    <t>SAINT PAULIN PORTION +/-30G</t>
  </si>
  <si>
    <t>TOMME  NOIRE PORTION +/-30G</t>
  </si>
  <si>
    <t>TOMME BLANCHE PORTION +/-30G</t>
  </si>
  <si>
    <t>BLEU PAIN</t>
  </si>
  <si>
    <t xml:space="preserve">BRIE EN ROUE </t>
  </si>
  <si>
    <t xml:space="preserve">BUCHETTE DE CHÊVRE LAIT MELANGE </t>
  </si>
  <si>
    <t>BÛCHE DE CHÈVRE CENDRÉ</t>
  </si>
  <si>
    <t>CANTAL</t>
  </si>
  <si>
    <t xml:space="preserve">CHAOURCE </t>
  </si>
  <si>
    <t>CHEDDAR PAIN</t>
  </si>
  <si>
    <t>CHÈVRE CENDRÉ</t>
  </si>
  <si>
    <t>COMTÉ</t>
  </si>
  <si>
    <t>CROTINS DE CHÈVRE</t>
  </si>
  <si>
    <t>EMMENTAL BLOC ENVIRONS</t>
  </si>
  <si>
    <t>EMMENTAL EN DÈS</t>
  </si>
  <si>
    <t>EMMENTAL RÂPÉ SOUS ATMOSPHÉR 1KG</t>
  </si>
  <si>
    <t>EMMENTAL TRANCHE 5*15 BARQUETTE</t>
  </si>
  <si>
    <t>FÉTA CUBE SEAU 1KG</t>
  </si>
  <si>
    <t>FROMAGE À PÂTE FRAICHE NATURE EN SEAU DE + PLUS 1 KG</t>
  </si>
  <si>
    <t>FROMAGE À PÂTE FRAICHE AIL &amp; FINES HERBES EN SEAU DE 500 GR</t>
  </si>
  <si>
    <t>FROMAGE À PÂTE FRAICHE AIL &amp; FINES HERBESEN SEAU DE + PLUS 1 KG</t>
  </si>
  <si>
    <t>FROMAGE À TARTIFLETTE</t>
  </si>
  <si>
    <t>FROMAGE EN TRANCHE POUR SANDWICH 5*15 BARQUETTE</t>
  </si>
  <si>
    <t>FROMAGE TYPE CROTIN DE CHAVIGNOL</t>
  </si>
  <si>
    <t>FROMAGE TYPE PARMESAN COPEAU BARQUETTE</t>
  </si>
  <si>
    <t>FROMAGE TYPE PARMESAN RAPÉE</t>
  </si>
  <si>
    <t>GORGONZOLA</t>
  </si>
  <si>
    <t>GOUDA PAIN</t>
  </si>
  <si>
    <t>LIVAROT</t>
  </si>
  <si>
    <t>MAROILLES</t>
  </si>
  <si>
    <t>MIMOLETTE EN DÉS</t>
  </si>
  <si>
    <t xml:space="preserve">MIMOLETTE PAIN </t>
  </si>
  <si>
    <t>MORBIER</t>
  </si>
  <si>
    <t>MOZZARELLA BILLE</t>
  </si>
  <si>
    <t>MOZZARELLA PAIN +/- 1KG</t>
  </si>
  <si>
    <t>MOZZARELLA RAPÉE</t>
  </si>
  <si>
    <t>MUNSTER</t>
  </si>
  <si>
    <t>PONT LÉVÊQUE +/- 350G</t>
  </si>
  <si>
    <t>REBLOCHON 500G</t>
  </si>
  <si>
    <t>RICOTTA</t>
  </si>
  <si>
    <t>SAINT MARCELIN EN COUPELLE</t>
  </si>
  <si>
    <t>SPÉCIALITÉ CULINAIRE À L'AIL ET AUX FINES HERBES SEAU DE 1 KG</t>
  </si>
  <si>
    <t>SPÉCIALITÉ CULINAIRE À L'AIL ET AUX FINES HERBES SEAU DE + 1 KG</t>
  </si>
  <si>
    <t>TOMME BLANCHE</t>
  </si>
  <si>
    <t>TOMME DES PYRÉNNÉES</t>
  </si>
  <si>
    <t>TOMME NOIRE</t>
  </si>
  <si>
    <t>CRÈME ANGLAISE BRIQUE</t>
  </si>
  <si>
    <t>FILET D'ANCHOIS HUILE</t>
  </si>
  <si>
    <t xml:space="preserve">ROULEAU DE SAUMON </t>
  </si>
  <si>
    <t>ROULEAU DE SURIMI</t>
  </si>
  <si>
    <t>SURIMI RAPÉ / MIETTES X500G</t>
  </si>
  <si>
    <t>TERRINE DE LÉGUMES</t>
  </si>
  <si>
    <t>TERRINE DE POISSON</t>
  </si>
  <si>
    <t>TERRINE TYPE PROVENÇALE</t>
  </si>
  <si>
    <t>FROMAGE BLANC (SEAU 5KG)</t>
  </si>
  <si>
    <t>FROMAGE BLANC +/- 1KG</t>
  </si>
  <si>
    <t>FROMAGE BLANC NATURE IND</t>
  </si>
  <si>
    <t>FROMAGE BLANC NATURE SUCRÉ IND</t>
  </si>
  <si>
    <t>FROMAGE BLANC VANILLE IND</t>
  </si>
  <si>
    <t xml:space="preserve">FROMAGE FRAIS 60G </t>
  </si>
  <si>
    <t>FROMAGE FRAIS 60G SUCRÉ</t>
  </si>
  <si>
    <t>MINI FAISSELLE PORTION</t>
  </si>
  <si>
    <t xml:space="preserve">YAOURT NATURE SUCRÉ  </t>
  </si>
  <si>
    <t>YAOURT NATURE</t>
  </si>
  <si>
    <t>YAOURT LAIT ENTIER NATURE</t>
  </si>
  <si>
    <t>YAOURT LAIT ENTIER NATURE SUCRÉ</t>
  </si>
  <si>
    <t>CRÈME DESSERT CHOCOLAT +/- 100G</t>
  </si>
  <si>
    <t>CRÈME DESSERT CARAMEL +/- 100G</t>
  </si>
  <si>
    <t>CRÈME DESSERT VANILLE +/- 100G</t>
  </si>
  <si>
    <t>DESSERT CAFÉ TYPE LIÉGEOIS 100G</t>
  </si>
  <si>
    <t>DESSERT CHOCOLAT TYPE LIÉGOISE 100G</t>
  </si>
  <si>
    <t>DESSERT FRUIT TYPE LIÉGEOIS 100G</t>
  </si>
  <si>
    <t>FLAN À LA VANILLE +/- 100G X4</t>
  </si>
  <si>
    <t xml:space="preserve">FLAN AU CAFÉ +/- 100G </t>
  </si>
  <si>
    <t>FLAN CHOCOLAT +/- 100G</t>
  </si>
  <si>
    <t>FLAN VANILLE NAPPÉ CARAMEL +/- 100G</t>
  </si>
  <si>
    <t>FLAN VANILLE NAPPÉ CHOCOLAT +/- 100G</t>
  </si>
  <si>
    <t>FROMAGE FRAIS AROMATISÉ AUX FRUITS 60G</t>
  </si>
  <si>
    <t>GATEAU RIZ CARAMEL PORTION +/- 100G</t>
  </si>
  <si>
    <t>GATEAU SEMOULE CARAMEL PORTION +/- 100G</t>
  </si>
  <si>
    <t>ILES FLOTTANTES PORTION +/- 100G</t>
  </si>
  <si>
    <t>MINI YAOURT À BOIRE FRUIT DIVERS PARFUMS</t>
  </si>
  <si>
    <t xml:space="preserve">MOUSSE CHOCOLAT LAIT </t>
  </si>
  <si>
    <t>SPÉCIALITÉS LAITIÈRE DIVERS PARFUMS +/- 100G</t>
  </si>
  <si>
    <t>YAOURT AROMATISÉ AUX FRUIT +/- 100G</t>
  </si>
  <si>
    <t>YAOURT AUX FRUIT MIXÉS +/- 100G</t>
  </si>
  <si>
    <t>YAOURT AUX FRUIT SANS MORCEAUX +/- 100G</t>
  </si>
  <si>
    <t>YAOURT GRECQUE AUX FRUIT PORTION</t>
  </si>
  <si>
    <t>YAOURT GREC NATURE PORTION</t>
  </si>
  <si>
    <t>N°</t>
  </si>
  <si>
    <t>CUISSES DE CANARD CONFITES x12</t>
  </si>
  <si>
    <t>GESIER DIND.CONFI.EMIN.5/1 LEY</t>
  </si>
  <si>
    <t>QUENELLE DE VEAU 5/1</t>
  </si>
  <si>
    <t>SAUCISSES DE STRASBOURG</t>
  </si>
  <si>
    <t>BISQUE DE HOMARD 4/4</t>
  </si>
  <si>
    <t xml:space="preserve">CRABE CHAIRE BLC 4/4 </t>
  </si>
  <si>
    <t xml:space="preserve">CRABE CHAIRE BLC PCH 530G </t>
  </si>
  <si>
    <t xml:space="preserve">FILET D'ANCHOIS 4/4 </t>
  </si>
  <si>
    <t>FILET DE MAQUEREAUX A LA MOUTARDE 3/1</t>
  </si>
  <si>
    <t>FILET DE MAQUEREAUX AU VIN BLANC 3/1</t>
  </si>
  <si>
    <t>FILET DE MAQUEREAUX TOMATE 3/1</t>
  </si>
  <si>
    <t>QUENELLES DE BROCHET 5/1</t>
  </si>
  <si>
    <t>SARDINES A LA TOMATE</t>
  </si>
  <si>
    <t xml:space="preserve">SARDINES HUILE BTE 3/1 </t>
  </si>
  <si>
    <t xml:space="preserve">SARDINES HUILE BTE 4/4 </t>
  </si>
  <si>
    <t>THON LISTAO MCX 3/1</t>
  </si>
  <si>
    <t>THON LISTAO MCX 4/4</t>
  </si>
  <si>
    <t>CANNELLONI</t>
  </si>
  <si>
    <t>CHOUCROUTE COMPLETE BTE 5/1 (QUALITE BRASSERIE)</t>
  </si>
  <si>
    <t>GARN.BOUCHEE.REINE 5/1</t>
  </si>
  <si>
    <t>RAVIOLI P.BOEUF SCE ITAL5/1</t>
  </si>
  <si>
    <t>ARTICHAUT CŒUR COUPE</t>
  </si>
  <si>
    <t xml:space="preserve">ARTICHAUT FOND 20/30 3/1 </t>
  </si>
  <si>
    <t xml:space="preserve">ASPERGE BLCHE 17/24 4/4 </t>
  </si>
  <si>
    <t>BETTERAVE ROUGE DES 4/4</t>
  </si>
  <si>
    <t>BETTERAVE ROUGE DES 5/1</t>
  </si>
  <si>
    <t>BETTERAVE ROUGE LANIERE 5/1</t>
  </si>
  <si>
    <t>BLANC DE POIREAUX</t>
  </si>
  <si>
    <t>CAROTTES RAPEES 5/1</t>
  </si>
  <si>
    <t>CELERI RAPE 5/1</t>
  </si>
  <si>
    <t xml:space="preserve">CŒUR DE PALMIER MCX A10 ROCHEFON </t>
  </si>
  <si>
    <t xml:space="preserve">MAIS DOUX EN GRAIN 3/1 </t>
  </si>
  <si>
    <t xml:space="preserve">POIREAUX ENTIERS 3/1 </t>
  </si>
  <si>
    <t>TABOULE GARNITURE 5/1</t>
  </si>
  <si>
    <t>CAROTTE JEUNES 5/1</t>
  </si>
  <si>
    <t xml:space="preserve">CAROTTE RONDELLE 5/1 </t>
  </si>
  <si>
    <t xml:space="preserve">CELERI GARNITURE 5/1 </t>
  </si>
  <si>
    <t xml:space="preserve">CHAMPIGNON EMINCE 5/1 </t>
  </si>
  <si>
    <t xml:space="preserve">CHOUCROUTE NATURE 5/1 </t>
  </si>
  <si>
    <t>ENDIVE 5/1</t>
  </si>
  <si>
    <t>FLAGEOLET 4/4</t>
  </si>
  <si>
    <t xml:space="preserve">FLAGEOLET HARICOT VERT FIN 5/1 </t>
  </si>
  <si>
    <t xml:space="preserve">FLAGEOLET VERT FIN 5/1 </t>
  </si>
  <si>
    <t>GARNITURE FORESTIERE 3/1</t>
  </si>
  <si>
    <t>HARICOT BEURRE FIN 4/4</t>
  </si>
  <si>
    <t xml:space="preserve">HARICOT BEURRE FIN 5/1 </t>
  </si>
  <si>
    <t xml:space="preserve">HARICOT BLANC 5/1 </t>
  </si>
  <si>
    <t>HARICOT BLANC TOMATE 5/1</t>
  </si>
  <si>
    <t xml:space="preserve">HARICOT ROUGE 5/1 </t>
  </si>
  <si>
    <t>HARICOT VERT T.FIN 4/4</t>
  </si>
  <si>
    <t xml:space="preserve">HARICOT VERT T.FIN 5/1 </t>
  </si>
  <si>
    <t>LAITUE CŒUR 5/1</t>
  </si>
  <si>
    <t xml:space="preserve">LEGUMES COUSCOUS 5/1 </t>
  </si>
  <si>
    <t xml:space="preserve">LENTILLE PREPARE 5/1 </t>
  </si>
  <si>
    <t>MACEDOINE LEGUME 4/4</t>
  </si>
  <si>
    <t xml:space="preserve">MACEDOINE LEGUME 5/1 </t>
  </si>
  <si>
    <t>MARRON 4/4</t>
  </si>
  <si>
    <t xml:space="preserve">PETIT POIS TRES FIN 5/1 </t>
  </si>
  <si>
    <t xml:space="preserve">PETIT POIS TRES FIN JEUNES CAROTTES 5/1 </t>
  </si>
  <si>
    <t>PULPE DE TOMATE X5KG</t>
  </si>
  <si>
    <t xml:space="preserve">RATATOUILLE A LA PROVENCALE .5/1 </t>
  </si>
  <si>
    <t xml:space="preserve">SALSIFIS 5/1 </t>
  </si>
  <si>
    <t xml:space="preserve">TOMATE CONCA.CUBE 5/1 </t>
  </si>
  <si>
    <t>TOMATE CONCASSEE 3/1</t>
  </si>
  <si>
    <t>TOMATE CONCENTREE EN 4/4</t>
  </si>
  <si>
    <t>TOMATE CONCENTREE EN 5/1</t>
  </si>
  <si>
    <t xml:space="preserve">ABRICOT OREI.SIR.5/1 </t>
  </si>
  <si>
    <t>ANANAS TR.60/70 3/1</t>
  </si>
  <si>
    <t>ARLEQUIN FRUIT SIROP ALU +/- 90G</t>
  </si>
  <si>
    <t>CERISE AMARENA</t>
  </si>
  <si>
    <t>COMPOTE POMME 100GX120</t>
  </si>
  <si>
    <t>COMPOTE POMME 5/1</t>
  </si>
  <si>
    <t>COMPOTE POMME 5/1 DIVERS PARFUMS (abricot allégée) **</t>
  </si>
  <si>
    <t>COMPOTE POMME 5/1 DIVERS PARFUMS (banane allégée) **</t>
  </si>
  <si>
    <t>COMPOTE POMME 5/1 DIVERS PARFUMS (cassis allégée) **</t>
  </si>
  <si>
    <t>COMPOTE POMME 5/1 DIVERS PARFUMS (fraise allégée) **</t>
  </si>
  <si>
    <t>COUPE AGRUMES A10</t>
  </si>
  <si>
    <t>CUBES PECHES ALU.90GX120</t>
  </si>
  <si>
    <t>CUBES ANANAS ALU 90GX120</t>
  </si>
  <si>
    <t xml:space="preserve">MIRABELLE SIROP NOYAUX 5/1 </t>
  </si>
  <si>
    <t>PECHE EN CUBE  5/1</t>
  </si>
  <si>
    <t>PECHE SIROP 5/1</t>
  </si>
  <si>
    <t>POIRE SIROP DEMI</t>
  </si>
  <si>
    <t>POIRE SIROP ENTIERE</t>
  </si>
  <si>
    <t>PRUNEAUX SIROP 5/1 ou POCHE</t>
  </si>
  <si>
    <t xml:space="preserve">QUETSCHES  SIROP NOYAUX 5/1 </t>
  </si>
  <si>
    <t>SALADE DE FRUITS 5/1</t>
  </si>
  <si>
    <t>SALADE DE FRUITS COUPELLE IND</t>
  </si>
  <si>
    <t>COMP.5PARF.ALU 100GX120</t>
  </si>
  <si>
    <t>COMP.ASS 5 PARF.ALU</t>
  </si>
  <si>
    <t>COMP.P/BANANE PL. 100GX120</t>
  </si>
  <si>
    <t>COMP.P/FRAISE.PL. 100GX120</t>
  </si>
  <si>
    <t>COMPOTE GOURDE DIVERS PARFUMS Spéc.pom./fraise gourde 90gx24</t>
  </si>
  <si>
    <t>COMPOTE GOURDE DIVERS PARFUMS Spéc.pom/pêc/abr.gourd.120gx20</t>
  </si>
  <si>
    <t>COMPOTE GOURDE DIVERS PARFUMS Spéc.pomme/vanil.gourde 90gx24</t>
  </si>
  <si>
    <t>PRODUIT LAITIER EN GOURDE</t>
  </si>
  <si>
    <t>CHOCOLAT POUDRE BOITE</t>
  </si>
  <si>
    <t>CONF.3PARF.PL.30GX120</t>
  </si>
  <si>
    <t>CONF.3PARF.PL.30GX120 ALLEGE (SANAS SUCRE AJOUTE)</t>
  </si>
  <si>
    <t>CONF.ABRICOT 5/1</t>
  </si>
  <si>
    <t>CONF.FRAISE 5/1</t>
  </si>
  <si>
    <t>CONF. POT +/- KG (Confiture d'abricots (35%) 1K)</t>
  </si>
  <si>
    <t>CONF. POT +/- KG (Gelée de groseilles (35%) 1K)</t>
  </si>
  <si>
    <t>CONF. POT +/- KG (Confit.extra myrtilles 45% 1K)</t>
  </si>
  <si>
    <t>CONF. POT +/- KG (Confiture de fraises (35%)1K)</t>
  </si>
  <si>
    <t>CONF. POT +/- KG (Confiture de framboises 370g)</t>
  </si>
  <si>
    <t>CONF. POT +/- KG (Confiture de mûres 370g)</t>
  </si>
  <si>
    <t>MIEL PLAST.20G</t>
  </si>
  <si>
    <t xml:space="preserve">MIEL TT FLEUR POT.1K </t>
  </si>
  <si>
    <t>PATE A TARTINER 20G</t>
  </si>
  <si>
    <t>POT PATE A TARTINER NOISETTE +/- 1KG</t>
  </si>
  <si>
    <t>ABRICOTS SECS</t>
  </si>
  <si>
    <t>AMANDE BLANCHE EFFILEES  1K</t>
  </si>
  <si>
    <t>AMANDE POUDRE</t>
  </si>
  <si>
    <t xml:space="preserve">NOISETTE ACHEE 1K </t>
  </si>
  <si>
    <t>CERN.NOIX.ARLE.INVAL.S/AZ 1KCE</t>
  </si>
  <si>
    <t xml:space="preserve">NOIX COCO RAPEE 1K </t>
  </si>
  <si>
    <t>PIGNON DE PIN SCT 1KG</t>
  </si>
  <si>
    <t>POUDRE D'AMANDES 1KG</t>
  </si>
  <si>
    <t>POUDRE COCO 1 KG</t>
  </si>
  <si>
    <t xml:space="preserve">PRUNEAUX DEN.IND.SMALL 1K </t>
  </si>
  <si>
    <t>RAISIN SEC 1KG</t>
  </si>
  <si>
    <t>HUILE COLZA 5L</t>
  </si>
  <si>
    <t>HUILE COLZA 1L</t>
  </si>
  <si>
    <t xml:space="preserve">HUILE TOURNESOL 5L </t>
  </si>
  <si>
    <t xml:space="preserve">HUILE TOURNESOL 1L </t>
  </si>
  <si>
    <t>HUILE OLIVE 1L</t>
  </si>
  <si>
    <t>HUILE BIDON PHASE 3,7L</t>
  </si>
  <si>
    <t>HUILE POUR FRITURE 10 LITRES</t>
  </si>
  <si>
    <t>VINAIGRE ALCOOL COLOR.6 1L</t>
  </si>
  <si>
    <t xml:space="preserve">VINAIGRE BLANC CRISTAL BOUTEILLE +/- 1 LITRE </t>
  </si>
  <si>
    <t>VINAIGRE BLANC CRISTAL BOUTEILLE 10 LITRES</t>
  </si>
  <si>
    <t>4 EPICES POT 320G</t>
  </si>
  <si>
    <t>AROME MAGGI OU EQUIVALENT 1KG</t>
  </si>
  <si>
    <t>AROME PATREL OU EQUIVALENT 1 LITRE</t>
  </si>
  <si>
    <t>BEURRE LIQUIDE</t>
  </si>
  <si>
    <t>CANNELLE MOULUE POT</t>
  </si>
  <si>
    <t>CANNELLE MOULUE KG</t>
  </si>
  <si>
    <t xml:space="preserve">CAPRES FINES 4/4 </t>
  </si>
  <si>
    <t>CLOU GIROFLE</t>
  </si>
  <si>
    <t>CORNICHON 150+ BTE 5/1</t>
  </si>
  <si>
    <t xml:space="preserve">CUMIN MOULU POT </t>
  </si>
  <si>
    <t>CUMIN MOULU KG</t>
  </si>
  <si>
    <t>CURRY DOUX POT</t>
  </si>
  <si>
    <t>EPICES COUSCOUS POT</t>
  </si>
  <si>
    <t>EPICES COUSCOUS KG</t>
  </si>
  <si>
    <t>EPICES PAËLLA POT 100G</t>
  </si>
  <si>
    <t>HERBE DE PROVENCE SCT 1K</t>
  </si>
  <si>
    <t>KETCHUP BIDON 5KG</t>
  </si>
  <si>
    <t>KETCHUP FLACON</t>
  </si>
  <si>
    <t>KETCHUP BTE 5/1</t>
  </si>
  <si>
    <t>KETCHUP STICK 10GX500</t>
  </si>
  <si>
    <t>MAYONN.STICK 10GX500</t>
  </si>
  <si>
    <t>MAYONNAISE SEAU 5L</t>
  </si>
  <si>
    <t>MAYONNAISE 950 ML</t>
  </si>
  <si>
    <t>MOUTARDE DIJON SEAU 5K</t>
  </si>
  <si>
    <t>MOUTARDE STICK 4GX1000</t>
  </si>
  <si>
    <t>MOUTARDE A L'ANCIENNE 5 KG</t>
  </si>
  <si>
    <t>MUSCADE MOULU POT 430G</t>
  </si>
  <si>
    <t>OIGNON BLANC AU VINAIGRE 5/1</t>
  </si>
  <si>
    <t>OLIVE NOIRE RONDEL 3/1</t>
  </si>
  <si>
    <t>OLIVES NOIRES DENOYAUTEES 4/4</t>
  </si>
  <si>
    <t>OLIVES VERTES DENOYAUTEES 4/4</t>
  </si>
  <si>
    <t>OLIVES NOIRES DENOYAUTEES 5/1</t>
  </si>
  <si>
    <t>OLIVES VERTES DENOYAUTEES 5/1</t>
  </si>
  <si>
    <t xml:space="preserve">PAPRIKA 1/2 DOUX POT 430G </t>
  </si>
  <si>
    <t>PERSIL FLOCON SCT 500G</t>
  </si>
  <si>
    <t>PIMENT D'ESPELETTE</t>
  </si>
  <si>
    <t>PIMENT FORT MOULU PT 450G</t>
  </si>
  <si>
    <t>POIVRE GRIS MOULU 1K</t>
  </si>
  <si>
    <t>POIVRE BLANC MOULU 1K</t>
  </si>
  <si>
    <t xml:space="preserve">POIVRE VERT 4/4 </t>
  </si>
  <si>
    <t>POT AROME BASILIC</t>
  </si>
  <si>
    <t>POT AROME TOMATE PROVENCALE</t>
  </si>
  <si>
    <t>RAZ EL HANOUT 1 KG</t>
  </si>
  <si>
    <t>ROMARIN COUPE 1K</t>
  </si>
  <si>
    <t>SCE PIMENTEE TYPE TABASCO</t>
  </si>
  <si>
    <t>SCE SALADE BIDON 5L</t>
  </si>
  <si>
    <t>SCE SALADE STICK 10GX500DOSE</t>
  </si>
  <si>
    <t>SCE SOJA</t>
  </si>
  <si>
    <t>SEL BLANC GROS SEAU 5K</t>
  </si>
  <si>
    <t>SEL BLANC GROS SEAU 1K</t>
  </si>
  <si>
    <t>SEL FIN SACHET POLY 1K</t>
  </si>
  <si>
    <t>THYM 1 KG</t>
  </si>
  <si>
    <t>THYM MONDE POT 150G</t>
  </si>
  <si>
    <t>BASE CULINAIRE CARBONARA</t>
  </si>
  <si>
    <t>BOUILLON DE LEGUMES 1 kg</t>
  </si>
  <si>
    <t>COURONNEMENT DE LEGUMES AIL/PERSIL</t>
  </si>
  <si>
    <t>FDS BLC VOLAIL.675G</t>
  </si>
  <si>
    <t>FDS BLANC DE VEAU</t>
  </si>
  <si>
    <t>FDS BRUN LIE 750G</t>
  </si>
  <si>
    <t>FUMET POISSON 750G</t>
  </si>
  <si>
    <t>GELEE</t>
  </si>
  <si>
    <t>JUS D'AGNEAU</t>
  </si>
  <si>
    <t>JUS DE PORC</t>
  </si>
  <si>
    <t>JUS DE POULET</t>
  </si>
  <si>
    <t>JUS DE VEAU LIE 900g</t>
  </si>
  <si>
    <t>KUB OR OU EQUIVALENT 1K425/95L</t>
  </si>
  <si>
    <t>SCE BEARNAISE 960G</t>
  </si>
  <si>
    <t>SCE BEARNAISE 2,8 KG</t>
  </si>
  <si>
    <t>SCE BECHAMEL FROID 10K</t>
  </si>
  <si>
    <t>SCE BEURRE  BL 1,2kg</t>
  </si>
  <si>
    <t>SCE CHASSEUR 810g</t>
  </si>
  <si>
    <t>SCE HOLLANDAISE 850g</t>
  </si>
  <si>
    <t>SCE MADERE</t>
  </si>
  <si>
    <t>SAUCE TARTARE 2,8 KG</t>
  </si>
  <si>
    <t>SCE POIVRE 1,08kg</t>
  </si>
  <si>
    <t>SCE TOMATE PROVENC.840G</t>
  </si>
  <si>
    <t xml:space="preserve">AROME VANILLE 1L </t>
  </si>
  <si>
    <t>AROME CAFE 1L</t>
  </si>
  <si>
    <t>AROME FLEUR D'ORANGER 1L</t>
  </si>
  <si>
    <t>BABA SAVARIN CAIS.13GX100</t>
  </si>
  <si>
    <t>BARRE CHOCOLAT NOIRE/LAIT EMB IND x200</t>
  </si>
  <si>
    <t>BOUCHEE RONDE 24GX90</t>
  </si>
  <si>
    <t>BOUDOIR.ŒUF FR 10BISX28 1K6</t>
  </si>
  <si>
    <t xml:space="preserve">BROWNIES SAC 5K </t>
  </si>
  <si>
    <t>CAKE FRUIT 10K</t>
  </si>
  <si>
    <t>CAKE SALE GOURMET 10K</t>
  </si>
  <si>
    <t>CARAMEL LIQUIDE 1L</t>
  </si>
  <si>
    <t>CHICOREE LIQUIDE 1L</t>
  </si>
  <si>
    <t>CHOCO LABO 44% PELET 5K NOIR</t>
  </si>
  <si>
    <t>CHOCO LABO 44% PELET 5K BLANC</t>
  </si>
  <si>
    <t>CHOCO LABO 44% PELET 5K LAIT</t>
  </si>
  <si>
    <t>COLORANT LIQUIDE DIVERS COULEUR 0,5L + Colorant jaune oeuf PET 50cl</t>
  </si>
  <si>
    <t>COLORANT LIQUIDE DIVERS COULEUR 0,5L +  Colorant rouge cochen.PET 50cl</t>
  </si>
  <si>
    <t>COLORANT LIQUIDE DIVERS COULEUR 0,5L + Colorant vert menthe PET 50cl</t>
  </si>
  <si>
    <t>COULIS DE FRUIT ROUGE 1kg</t>
  </si>
  <si>
    <t>CREM.PATISSIERE A FROID 5K</t>
  </si>
  <si>
    <t>CREME CHANTILLY POUDRE 4K</t>
  </si>
  <si>
    <t>CREME RENVE. BRULEE 1K35</t>
  </si>
  <si>
    <t>ENTR.PISTACHE 1kg</t>
  </si>
  <si>
    <t>ENTREMET CAFE 1,25kg</t>
  </si>
  <si>
    <t>ENTREMET CHOCO 1,35kg</t>
  </si>
  <si>
    <t>ENTREMET VANILLE 1,05kg</t>
  </si>
  <si>
    <t>FLAN PATISSIER 1,2kg</t>
  </si>
  <si>
    <t>FOND PATE PIZZA</t>
  </si>
  <si>
    <t>GENOISE FEUILLE 480GX12</t>
  </si>
  <si>
    <t>GLUCOSE EN POT</t>
  </si>
  <si>
    <t>GOUSSE DE VANILLE</t>
  </si>
  <si>
    <t>KIRSCH AMANDA 1L POUR PATISSERIE</t>
  </si>
  <si>
    <t>MOUSSE CHOCO.. 1,5kg (Mousse caramel 1K (86R))**</t>
  </si>
  <si>
    <t>MOUSSE CHOCO.. 1,5kg (Mousse chocolat blanc (85R) 1K)**</t>
  </si>
  <si>
    <t>MOUSSE CHOCO.. 1,5kg (Mousse au chocolat 1,5K (105R))**</t>
  </si>
  <si>
    <t>MOUSSE CHOCO.. 1,5kg (Mousse blanche décor 1K (97R))**</t>
  </si>
  <si>
    <t>POT CREME SAVEUR LECHE 720 g</t>
  </si>
  <si>
    <t>POT CREME ANANAS MANGUE 720g</t>
  </si>
  <si>
    <t>POT CREME SAVEUR VANILLE 720g</t>
  </si>
  <si>
    <t xml:space="preserve">POT CREME SPECULOS 720G </t>
  </si>
  <si>
    <t>PRALIN EN POT</t>
  </si>
  <si>
    <t>PREPARATION POUR CREME BRULEE 1,3kg</t>
  </si>
  <si>
    <t>PREPARATION POUR GATEAU DE RIZ</t>
  </si>
  <si>
    <t>PREPARATION POUR GATEAU DE SEMOULE</t>
  </si>
  <si>
    <t>PREPARATION POUR PIZZA</t>
  </si>
  <si>
    <t>RHUM PRO 40ø 1L POUR PATISSERIE</t>
  </si>
  <si>
    <t>ROULE TORSADE 27GX90</t>
  </si>
  <si>
    <t>SACHET LEVURE BOULANGER</t>
  </si>
  <si>
    <t>SACHET LEVURE CHIMIQUE +/- 10G</t>
  </si>
  <si>
    <t>SACHET SUCRE VANILLE +/- 10G</t>
  </si>
  <si>
    <t>SCE DESSERT CHOCOLAT 750g</t>
  </si>
  <si>
    <t>SCE DESSERT CAFE</t>
  </si>
  <si>
    <t>SCE DESSERT CARAMEL</t>
  </si>
  <si>
    <t>SCE FRAISE 1kg</t>
  </si>
  <si>
    <t>TOUR CHARLOTTE IND 25GX45</t>
  </si>
  <si>
    <t>CHOU A GARNIR</t>
  </si>
  <si>
    <t>MINI CHOUX A GARNIR</t>
  </si>
  <si>
    <t>TARTELETTE A GARNIR +/- 10CM</t>
  </si>
  <si>
    <t>MINI TARTELETTE A GARNIR +/- 5CM</t>
  </si>
  <si>
    <t>CREME DESSERT CARAMEL 5/1</t>
  </si>
  <si>
    <t>CREME DESSERT CHOCOLAT 5/1</t>
  </si>
  <si>
    <t>CREME DESSERT CAFE 5/1</t>
  </si>
  <si>
    <t>CREME DESSERT PISTACHE 5/1</t>
  </si>
  <si>
    <t>CREME DESSERT VANILLE 5/1</t>
  </si>
  <si>
    <t>CREME DESSERT VANILLE IND</t>
  </si>
  <si>
    <t>CREME DESSERT CHOCOLAT IND</t>
  </si>
  <si>
    <t>BLE 5KG</t>
  </si>
  <si>
    <t>BOULGOUR 5KG</t>
  </si>
  <si>
    <t>CŒUR DE BLE 5 KG</t>
  </si>
  <si>
    <t>COQUILLETTES QS 5KG</t>
  </si>
  <si>
    <t>COUSCOUS MOYEN 5KG</t>
  </si>
  <si>
    <t>FARFALLE QS 5KG</t>
  </si>
  <si>
    <t>HARICOT COCO 10KG</t>
  </si>
  <si>
    <t>HARICOT LINGOT 10KG</t>
  </si>
  <si>
    <t>HARICOT ROUGE 10KG</t>
  </si>
  <si>
    <t>LASAGNE PLAQUES</t>
  </si>
  <si>
    <t>LENTILLE VERTE 5KG</t>
  </si>
  <si>
    <t>LENTILLE CORAIL KG</t>
  </si>
  <si>
    <t>MACARONI QS 5KG</t>
  </si>
  <si>
    <t>NOUILLES FINE 5KG</t>
  </si>
  <si>
    <t>NOUILLES CHINOISE</t>
  </si>
  <si>
    <t>PATES PERLÉES 5kg</t>
  </si>
  <si>
    <t>PENNE 5kg</t>
  </si>
  <si>
    <t>POIS CASSE</t>
  </si>
  <si>
    <t>QUINOA 5KG</t>
  </si>
  <si>
    <t>RIZ BASMATI 5KG</t>
  </si>
  <si>
    <t>RIZ INDICA ETUVE TYPE US 5K</t>
  </si>
  <si>
    <t>RIZ ROND 5KG</t>
  </si>
  <si>
    <t>SEMOULE FINE 5kg</t>
  </si>
  <si>
    <t>SPAGHETTI QS 5KG</t>
  </si>
  <si>
    <t>TAGLIATELLE QS 5KG</t>
  </si>
  <si>
    <t>TORTI QS 5KG</t>
  </si>
  <si>
    <t>TORTIS COULEURS 2KG</t>
  </si>
  <si>
    <t>VERMICELLES 5KG</t>
  </si>
  <si>
    <t>CHAPELURE BLANCHE 1KG</t>
  </si>
  <si>
    <t>CHAPELURE BRUNE 1 KG</t>
  </si>
  <si>
    <t>CROUTON CUBE NAT.500G</t>
  </si>
  <si>
    <t>FARINE MENAGERE T55 1KG</t>
  </si>
  <si>
    <t>FECULE DE POMME DE TERRE 5KG</t>
  </si>
  <si>
    <t>CAFE CARTOUCHE 64g 24x2 UNITES</t>
  </si>
  <si>
    <t>CAFE MOULU 50A/50R 1KG</t>
  </si>
  <si>
    <t>DOSETTE LAIT IND</t>
  </si>
  <si>
    <t>INFUSION DIVERS PARFUMS</t>
  </si>
  <si>
    <t xml:space="preserve">LAIT ECREME PDRE 500G </t>
  </si>
  <si>
    <t>SUCRE CASSONADE BTE 1KG</t>
  </si>
  <si>
    <t>SUCRE DOSE 5G/1000</t>
  </si>
  <si>
    <t>SUCRE GLACE</t>
  </si>
  <si>
    <t>SUCRE MORCEAU N°4 1KG</t>
  </si>
  <si>
    <t>SUCRE PDRE SACHET 1KG</t>
  </si>
  <si>
    <t>THE SACHET INDIVIDUEL DIVERS PARFUMS Thé citron x25 sch fraich.pyr.</t>
  </si>
  <si>
    <t>THE SACHET INDIVIDUEL DIVERS PARFUMS Thé fruits rges x25 sch.fraîc.</t>
  </si>
  <si>
    <t>THE SACHET INDIVIDUEL DIVERS PARFUMS Thé vert menthe x25 sch fraîc.</t>
  </si>
  <si>
    <t>THE SACHET INDIVIDUEL NATURE Thé Earl Grey x25 sch fraîche.</t>
  </si>
  <si>
    <t>THE SACHET INDIVIDUEL NATURE Thé Yellow Label x25 sch fraî.</t>
  </si>
  <si>
    <t xml:space="preserve">VERGEOISE BRUNE 500G </t>
  </si>
  <si>
    <t>CREME CHAMPIGNONS</t>
  </si>
  <si>
    <t>CREME DE CHAMPIGNON DES BOIS</t>
  </si>
  <si>
    <t>POTAGE CRESSON</t>
  </si>
  <si>
    <t>POTAGE EPINARDS</t>
  </si>
  <si>
    <t>POTAGE MINESTRONE</t>
  </si>
  <si>
    <t>POTAGE POTIRONS</t>
  </si>
  <si>
    <t>POTAGE POULE VERMICELLE</t>
  </si>
  <si>
    <t>SOUPE DE POISSON BTE</t>
  </si>
  <si>
    <t>VELOU.ASPERGE 875G/12L5</t>
  </si>
  <si>
    <t>VELOU.BOLET 815G/12L5</t>
  </si>
  <si>
    <t>VELOU.LEGUME 940G/12L5</t>
  </si>
  <si>
    <t>VELOU.POIRX/PDT 875G/12L5</t>
  </si>
  <si>
    <t>VELOU.TOMATES 875G/12L5</t>
  </si>
  <si>
    <t>FLOCON PDT NAT 10KG</t>
  </si>
  <si>
    <t>PUREE COMPLETE LAIT 5KG</t>
  </si>
  <si>
    <t>BIERE +/- 75 CL</t>
  </si>
  <si>
    <t>CIDRE BRUT +/- 75 CL</t>
  </si>
  <si>
    <t>CITRON TYPE PULCO OU EQUIVALENT</t>
  </si>
  <si>
    <t>EAU DE SOURCE 1,5L</t>
  </si>
  <si>
    <t>JUS DE POMME 1L</t>
  </si>
  <si>
    <t>JUS DE POMMES 20CL</t>
  </si>
  <si>
    <t>JUS DE RAISIN 1 L</t>
  </si>
  <si>
    <t>JUS D'ORANGE 1L</t>
  </si>
  <si>
    <t>JUS D'ORANGE 20 CL</t>
  </si>
  <si>
    <t>JUS MULTIVITAMINE 1L</t>
  </si>
  <si>
    <t>NECTAR MULTIVITAMINE 20CL</t>
  </si>
  <si>
    <t>SIROP CITRON 1L</t>
  </si>
  <si>
    <t>SIROP FRAISE 1L</t>
  </si>
  <si>
    <t>SIROP GRENADINE 1L</t>
  </si>
  <si>
    <t>SIROP MENTHE 1L</t>
  </si>
  <si>
    <t>SIROP PECHE 1L</t>
  </si>
  <si>
    <t xml:space="preserve">VIN BLANC  +/- 1,5L </t>
  </si>
  <si>
    <t xml:space="preserve">VIN ROUGE  +/- 1,5L </t>
  </si>
  <si>
    <t>PRO A PRO</t>
  </si>
  <si>
    <t xml:space="preserve">04012 </t>
  </si>
  <si>
    <t>159552</t>
  </si>
  <si>
    <t xml:space="preserve">37067 </t>
  </si>
  <si>
    <t xml:space="preserve">15754 </t>
  </si>
  <si>
    <t>157284</t>
  </si>
  <si>
    <t xml:space="preserve">3679 </t>
  </si>
  <si>
    <t>104693</t>
  </si>
  <si>
    <t>105491</t>
  </si>
  <si>
    <t>101035</t>
  </si>
  <si>
    <t>101036</t>
  </si>
  <si>
    <t>101034</t>
  </si>
  <si>
    <t xml:space="preserve">37066 </t>
  </si>
  <si>
    <t>101025</t>
  </si>
  <si>
    <t>101033</t>
  </si>
  <si>
    <t>101032</t>
  </si>
  <si>
    <t>101024</t>
  </si>
  <si>
    <t>100087</t>
  </si>
  <si>
    <t>100085</t>
  </si>
  <si>
    <t xml:space="preserve">5029 </t>
  </si>
  <si>
    <t xml:space="preserve">15752 </t>
  </si>
  <si>
    <t xml:space="preserve">37068 </t>
  </si>
  <si>
    <t xml:space="preserve">5272 </t>
  </si>
  <si>
    <t xml:space="preserve">1037 </t>
  </si>
  <si>
    <t xml:space="preserve">1043 </t>
  </si>
  <si>
    <t xml:space="preserve">7105 </t>
  </si>
  <si>
    <t>10390</t>
  </si>
  <si>
    <t xml:space="preserve">1744 </t>
  </si>
  <si>
    <t xml:space="preserve">1686 </t>
  </si>
  <si>
    <t xml:space="preserve">1900 </t>
  </si>
  <si>
    <t xml:space="preserve">1854 </t>
  </si>
  <si>
    <t xml:space="preserve">1853 </t>
  </si>
  <si>
    <t>162775</t>
  </si>
  <si>
    <t xml:space="preserve">1821 </t>
  </si>
  <si>
    <t xml:space="preserve">8132 </t>
  </si>
  <si>
    <t xml:space="preserve">5135 </t>
  </si>
  <si>
    <t>163059</t>
  </si>
  <si>
    <t xml:space="preserve">8109 </t>
  </si>
  <si>
    <t xml:space="preserve">1887 </t>
  </si>
  <si>
    <t xml:space="preserve">1662 </t>
  </si>
  <si>
    <t>15750</t>
  </si>
  <si>
    <t xml:space="preserve">1889 </t>
  </si>
  <si>
    <t xml:space="preserve">8092 </t>
  </si>
  <si>
    <t>161995</t>
  </si>
  <si>
    <t xml:space="preserve">32980 </t>
  </si>
  <si>
    <t>102802</t>
  </si>
  <si>
    <t xml:space="preserve">1822 </t>
  </si>
  <si>
    <t xml:space="preserve">10396 </t>
  </si>
  <si>
    <t xml:space="preserve">10397 </t>
  </si>
  <si>
    <t xml:space="preserve">10486 </t>
  </si>
  <si>
    <t xml:space="preserve">10387 </t>
  </si>
  <si>
    <t xml:space="preserve">1734 </t>
  </si>
  <si>
    <t>1886 C</t>
  </si>
  <si>
    <t xml:space="preserve">10489 </t>
  </si>
  <si>
    <t xml:space="preserve">10488 </t>
  </si>
  <si>
    <t xml:space="preserve">10386 </t>
  </si>
  <si>
    <t xml:space="preserve">1880 </t>
  </si>
  <si>
    <t>151849</t>
  </si>
  <si>
    <t xml:space="preserve">1715 </t>
  </si>
  <si>
    <t xml:space="preserve">1739 </t>
  </si>
  <si>
    <t xml:space="preserve">1876 </t>
  </si>
  <si>
    <t xml:space="preserve">1434 </t>
  </si>
  <si>
    <t xml:space="preserve">10495 </t>
  </si>
  <si>
    <t>159244</t>
  </si>
  <si>
    <t xml:space="preserve">1483 </t>
  </si>
  <si>
    <t xml:space="preserve">55304 </t>
  </si>
  <si>
    <t xml:space="preserve">1882 </t>
  </si>
  <si>
    <t xml:space="preserve">2857 </t>
  </si>
  <si>
    <t>112984</t>
  </si>
  <si>
    <t>107294</t>
  </si>
  <si>
    <t>162676</t>
  </si>
  <si>
    <t xml:space="preserve">2256 </t>
  </si>
  <si>
    <t xml:space="preserve">12441 </t>
  </si>
  <si>
    <t>152501</t>
  </si>
  <si>
    <t>153185</t>
  </si>
  <si>
    <t>153595</t>
  </si>
  <si>
    <t>153186</t>
  </si>
  <si>
    <t xml:space="preserve">2448 </t>
  </si>
  <si>
    <t>107298</t>
  </si>
  <si>
    <t>107296</t>
  </si>
  <si>
    <t xml:space="preserve">2049 </t>
  </si>
  <si>
    <t xml:space="preserve">2273 </t>
  </si>
  <si>
    <t xml:space="preserve">2998 </t>
  </si>
  <si>
    <t xml:space="preserve">2754 </t>
  </si>
  <si>
    <t xml:space="preserve">2527 </t>
  </si>
  <si>
    <t xml:space="preserve">2046 </t>
  </si>
  <si>
    <t xml:space="preserve">2045 </t>
  </si>
  <si>
    <t xml:space="preserve">2769 </t>
  </si>
  <si>
    <t>112940</t>
  </si>
  <si>
    <t xml:space="preserve">12745 </t>
  </si>
  <si>
    <t xml:space="preserve">2257 </t>
  </si>
  <si>
    <t>102806</t>
  </si>
  <si>
    <t xml:space="preserve">16998 </t>
  </si>
  <si>
    <t xml:space="preserve">2264 </t>
  </si>
  <si>
    <t>111201</t>
  </si>
  <si>
    <t>113131</t>
  </si>
  <si>
    <t xml:space="preserve">2260 </t>
  </si>
  <si>
    <t>153208</t>
  </si>
  <si>
    <t>106773</t>
  </si>
  <si>
    <t>106759</t>
  </si>
  <si>
    <t>111699</t>
  </si>
  <si>
    <t xml:space="preserve">55323 </t>
  </si>
  <si>
    <t xml:space="preserve">71916 </t>
  </si>
  <si>
    <t>159386</t>
  </si>
  <si>
    <t>115970</t>
  </si>
  <si>
    <t xml:space="preserve">2016 </t>
  </si>
  <si>
    <t xml:space="preserve">2022 </t>
  </si>
  <si>
    <t>106440</t>
  </si>
  <si>
    <t>106441</t>
  </si>
  <si>
    <t xml:space="preserve">2134 </t>
  </si>
  <si>
    <t>106435</t>
  </si>
  <si>
    <t xml:space="preserve">2464 </t>
  </si>
  <si>
    <t xml:space="preserve">2463 </t>
  </si>
  <si>
    <t xml:space="preserve">12341 </t>
  </si>
  <si>
    <t xml:space="preserve">12340 </t>
  </si>
  <si>
    <t xml:space="preserve">71460 </t>
  </si>
  <si>
    <t xml:space="preserve">71074 </t>
  </si>
  <si>
    <t xml:space="preserve">73014 </t>
  </si>
  <si>
    <t xml:space="preserve">52001 </t>
  </si>
  <si>
    <t xml:space="preserve">52025 </t>
  </si>
  <si>
    <t xml:space="preserve">52238 </t>
  </si>
  <si>
    <t>161505</t>
  </si>
  <si>
    <t xml:space="preserve">52040 </t>
  </si>
  <si>
    <t xml:space="preserve">52096 </t>
  </si>
  <si>
    <t xml:space="preserve">11407 </t>
  </si>
  <si>
    <t xml:space="preserve">73023 </t>
  </si>
  <si>
    <t xml:space="preserve">21822 </t>
  </si>
  <si>
    <t xml:space="preserve">21026 </t>
  </si>
  <si>
    <t xml:space="preserve">21746 </t>
  </si>
  <si>
    <t xml:space="preserve">21007 </t>
  </si>
  <si>
    <t xml:space="preserve">21008 </t>
  </si>
  <si>
    <t xml:space="preserve">21275 </t>
  </si>
  <si>
    <t>156866</t>
  </si>
  <si>
    <t xml:space="preserve">32079 </t>
  </si>
  <si>
    <t xml:space="preserve">32180 </t>
  </si>
  <si>
    <t xml:space="preserve">32880 </t>
  </si>
  <si>
    <t xml:space="preserve">35043 </t>
  </si>
  <si>
    <t xml:space="preserve">31646 </t>
  </si>
  <si>
    <t xml:space="preserve">31015 </t>
  </si>
  <si>
    <t xml:space="preserve">21724 </t>
  </si>
  <si>
    <t xml:space="preserve">33039 </t>
  </si>
  <si>
    <t>151763</t>
  </si>
  <si>
    <t xml:space="preserve">1454 </t>
  </si>
  <si>
    <t>159489</t>
  </si>
  <si>
    <t xml:space="preserve">32734 </t>
  </si>
  <si>
    <t xml:space="preserve">33041 </t>
  </si>
  <si>
    <t>151812</t>
  </si>
  <si>
    <t xml:space="preserve">33042 </t>
  </si>
  <si>
    <t xml:space="preserve">33245 </t>
  </si>
  <si>
    <t>151758</t>
  </si>
  <si>
    <t xml:space="preserve">32701 </t>
  </si>
  <si>
    <t xml:space="preserve">36021 </t>
  </si>
  <si>
    <t>111624</t>
  </si>
  <si>
    <t xml:space="preserve">34319 </t>
  </si>
  <si>
    <t xml:space="preserve">35118 </t>
  </si>
  <si>
    <t xml:space="preserve">19731 </t>
  </si>
  <si>
    <t xml:space="preserve">19732 </t>
  </si>
  <si>
    <t xml:space="preserve">34384 </t>
  </si>
  <si>
    <t xml:space="preserve">34325 </t>
  </si>
  <si>
    <t xml:space="preserve">34815 </t>
  </si>
  <si>
    <t>162649</t>
  </si>
  <si>
    <t xml:space="preserve">32329 </t>
  </si>
  <si>
    <t xml:space="preserve">33084 </t>
  </si>
  <si>
    <t>109109</t>
  </si>
  <si>
    <t xml:space="preserve">30757 </t>
  </si>
  <si>
    <t xml:space="preserve">36080 </t>
  </si>
  <si>
    <t xml:space="preserve">36081 </t>
  </si>
  <si>
    <t xml:space="preserve">32918 </t>
  </si>
  <si>
    <t xml:space="preserve">32921 </t>
  </si>
  <si>
    <t xml:space="preserve">33546 </t>
  </si>
  <si>
    <t>101845</t>
  </si>
  <si>
    <t xml:space="preserve">34175 </t>
  </si>
  <si>
    <t>159495</t>
  </si>
  <si>
    <t>151770</t>
  </si>
  <si>
    <t>100749</t>
  </si>
  <si>
    <t xml:space="preserve">32085 </t>
  </si>
  <si>
    <t xml:space="preserve">32246 </t>
  </si>
  <si>
    <t xml:space="preserve">32236 </t>
  </si>
  <si>
    <t>151831</t>
  </si>
  <si>
    <t>151811</t>
  </si>
  <si>
    <t>151041</t>
  </si>
  <si>
    <t xml:space="preserve">32681 </t>
  </si>
  <si>
    <t>105229</t>
  </si>
  <si>
    <t xml:space="preserve">32573 </t>
  </si>
  <si>
    <t xml:space="preserve">32472 </t>
  </si>
  <si>
    <t xml:space="preserve">32072 </t>
  </si>
  <si>
    <t xml:space="preserve">32069 </t>
  </si>
  <si>
    <t>151820</t>
  </si>
  <si>
    <t>159497</t>
  </si>
  <si>
    <t xml:space="preserve">31526 </t>
  </si>
  <si>
    <t>105167</t>
  </si>
  <si>
    <t xml:space="preserve">31722 </t>
  </si>
  <si>
    <t xml:space="preserve">34772 </t>
  </si>
  <si>
    <t xml:space="preserve">35463 </t>
  </si>
  <si>
    <t xml:space="preserve">34770 </t>
  </si>
  <si>
    <t xml:space="preserve">34769 </t>
  </si>
  <si>
    <t xml:space="preserve">34114 </t>
  </si>
  <si>
    <t>105549</t>
  </si>
  <si>
    <t>106668</t>
  </si>
  <si>
    <t>105552</t>
  </si>
  <si>
    <t xml:space="preserve">34771 </t>
  </si>
  <si>
    <t xml:space="preserve">31696 </t>
  </si>
  <si>
    <t xml:space="preserve">35598 </t>
  </si>
  <si>
    <t>105913</t>
  </si>
  <si>
    <t xml:space="preserve">51658 </t>
  </si>
  <si>
    <t xml:space="preserve">35597 </t>
  </si>
  <si>
    <t xml:space="preserve">35594 </t>
  </si>
  <si>
    <t xml:space="preserve">35600 </t>
  </si>
  <si>
    <t xml:space="preserve">31383 </t>
  </si>
  <si>
    <t>105914</t>
  </si>
  <si>
    <t xml:space="preserve">35695 </t>
  </si>
  <si>
    <t>158300</t>
  </si>
  <si>
    <t xml:space="preserve">52603 </t>
  </si>
  <si>
    <t xml:space="preserve">52779 </t>
  </si>
  <si>
    <t xml:space="preserve">53156 </t>
  </si>
  <si>
    <t xml:space="preserve">62386 </t>
  </si>
  <si>
    <t>108723</t>
  </si>
  <si>
    <t xml:space="preserve">62387 </t>
  </si>
  <si>
    <t xml:space="preserve">64394 </t>
  </si>
  <si>
    <t xml:space="preserve">53643 </t>
  </si>
  <si>
    <t xml:space="preserve">51289 </t>
  </si>
  <si>
    <t xml:space="preserve">51611 </t>
  </si>
  <si>
    <t xml:space="preserve">52101 </t>
  </si>
  <si>
    <t xml:space="preserve">41647 </t>
  </si>
  <si>
    <t>106671</t>
  </si>
  <si>
    <t>106742</t>
  </si>
  <si>
    <t>107052</t>
  </si>
  <si>
    <t xml:space="preserve">52643 </t>
  </si>
  <si>
    <t xml:space="preserve">52641 </t>
  </si>
  <si>
    <t xml:space="preserve">52642 </t>
  </si>
  <si>
    <t xml:space="preserve">52877 </t>
  </si>
  <si>
    <t xml:space="preserve">51708 </t>
  </si>
  <si>
    <t xml:space="preserve">51676 </t>
  </si>
  <si>
    <t xml:space="preserve">51092 </t>
  </si>
  <si>
    <t>116250</t>
  </si>
  <si>
    <t xml:space="preserve">51057 </t>
  </si>
  <si>
    <t>116247</t>
  </si>
  <si>
    <t>116246</t>
  </si>
  <si>
    <t xml:space="preserve">51059 </t>
  </si>
  <si>
    <t xml:space="preserve">62253 </t>
  </si>
  <si>
    <t xml:space="preserve">61220 </t>
  </si>
  <si>
    <t>160887</t>
  </si>
  <si>
    <t>114428</t>
  </si>
  <si>
    <t xml:space="preserve">52497 </t>
  </si>
  <si>
    <t>104602</t>
  </si>
  <si>
    <t xml:space="preserve">36892 </t>
  </si>
  <si>
    <t xml:space="preserve">51082 </t>
  </si>
  <si>
    <t xml:space="preserve">53220 </t>
  </si>
  <si>
    <t xml:space="preserve">51596 </t>
  </si>
  <si>
    <t xml:space="preserve">52896 </t>
  </si>
  <si>
    <t>111038</t>
  </si>
  <si>
    <t xml:space="preserve">52823 </t>
  </si>
  <si>
    <t xml:space="preserve">53698 </t>
  </si>
  <si>
    <t xml:space="preserve">53697 </t>
  </si>
  <si>
    <t xml:space="preserve">51669 </t>
  </si>
  <si>
    <t xml:space="preserve">52662 </t>
  </si>
  <si>
    <t xml:space="preserve">62114 </t>
  </si>
  <si>
    <t xml:space="preserve">52297 </t>
  </si>
  <si>
    <t xml:space="preserve">53190 </t>
  </si>
  <si>
    <t>116069</t>
  </si>
  <si>
    <t>111684</t>
  </si>
  <si>
    <t xml:space="preserve">52103 </t>
  </si>
  <si>
    <t xml:space="preserve">52226 </t>
  </si>
  <si>
    <t xml:space="preserve">62154 </t>
  </si>
  <si>
    <t xml:space="preserve">62389 </t>
  </si>
  <si>
    <t xml:space="preserve">62118 </t>
  </si>
  <si>
    <t xml:space="preserve">62261 </t>
  </si>
  <si>
    <t xml:space="preserve">62110 </t>
  </si>
  <si>
    <t xml:space="preserve">51030 </t>
  </si>
  <si>
    <t xml:space="preserve">51027 </t>
  </si>
  <si>
    <t>117697</t>
  </si>
  <si>
    <t>103838</t>
  </si>
  <si>
    <t xml:space="preserve">51029 </t>
  </si>
  <si>
    <t>162932</t>
  </si>
  <si>
    <t>162934</t>
  </si>
  <si>
    <t>160962</t>
  </si>
  <si>
    <t xml:space="preserve">13740 </t>
  </si>
  <si>
    <t>163728</t>
  </si>
  <si>
    <t xml:space="preserve">13275 </t>
  </si>
  <si>
    <t xml:space="preserve">11936 </t>
  </si>
  <si>
    <t xml:space="preserve">13293 </t>
  </si>
  <si>
    <t xml:space="preserve">11095 </t>
  </si>
  <si>
    <t xml:space="preserve">11096 </t>
  </si>
  <si>
    <t xml:space="preserve">11192 </t>
  </si>
  <si>
    <t>114250</t>
  </si>
  <si>
    <t xml:space="preserve">11097 </t>
  </si>
  <si>
    <t xml:space="preserve">11311 </t>
  </si>
  <si>
    <t xml:space="preserve">13272 </t>
  </si>
  <si>
    <t xml:space="preserve">13273 </t>
  </si>
  <si>
    <t>111718</t>
  </si>
  <si>
    <t>101445</t>
  </si>
  <si>
    <t xml:space="preserve">13978 </t>
  </si>
  <si>
    <t xml:space="preserve">11078 </t>
  </si>
  <si>
    <t>160963</t>
  </si>
  <si>
    <t xml:space="preserve">11119 </t>
  </si>
  <si>
    <t xml:space="preserve">11139 </t>
  </si>
  <si>
    <t xml:space="preserve">11177 </t>
  </si>
  <si>
    <t xml:space="preserve">13848 </t>
  </si>
  <si>
    <t xml:space="preserve">13274 </t>
  </si>
  <si>
    <t xml:space="preserve">13927 </t>
  </si>
  <si>
    <t xml:space="preserve">13294 </t>
  </si>
  <si>
    <t xml:space="preserve">13394 </t>
  </si>
  <si>
    <t xml:space="preserve">13271 </t>
  </si>
  <si>
    <t xml:space="preserve">13103 </t>
  </si>
  <si>
    <t xml:space="preserve">13016 </t>
  </si>
  <si>
    <t xml:space="preserve">60436 </t>
  </si>
  <si>
    <t xml:space="preserve">13005 </t>
  </si>
  <si>
    <t xml:space="preserve">13228 </t>
  </si>
  <si>
    <t>161626</t>
  </si>
  <si>
    <t xml:space="preserve">58119 </t>
  </si>
  <si>
    <t xml:space="preserve">38028 </t>
  </si>
  <si>
    <t>109662</t>
  </si>
  <si>
    <t xml:space="preserve">23021 </t>
  </si>
  <si>
    <t xml:space="preserve">53725 </t>
  </si>
  <si>
    <t xml:space="preserve">53728 </t>
  </si>
  <si>
    <t xml:space="preserve">53779 </t>
  </si>
  <si>
    <t xml:space="preserve">53149 </t>
  </si>
  <si>
    <t xml:space="preserve">53146 </t>
  </si>
  <si>
    <t xml:space="preserve">58043 </t>
  </si>
  <si>
    <t xml:space="preserve">41537 </t>
  </si>
  <si>
    <t xml:space="preserve">41525 </t>
  </si>
  <si>
    <t xml:space="preserve">41517 </t>
  </si>
  <si>
    <t xml:space="preserve">41724 </t>
  </si>
  <si>
    <t xml:space="preserve">53153 </t>
  </si>
  <si>
    <t xml:space="preserve">74332 </t>
  </si>
  <si>
    <t>157656</t>
  </si>
  <si>
    <t>153354</t>
  </si>
  <si>
    <t xml:space="preserve">74427 </t>
  </si>
  <si>
    <t xml:space="preserve">74256 </t>
  </si>
  <si>
    <t xml:space="preserve">35164 </t>
  </si>
  <si>
    <t>157751</t>
  </si>
  <si>
    <t xml:space="preserve">31017 </t>
  </si>
  <si>
    <t xml:space="preserve">74432 </t>
  </si>
  <si>
    <t xml:space="preserve">74678 </t>
  </si>
  <si>
    <t xml:space="preserve">74396 </t>
  </si>
  <si>
    <t>158573</t>
  </si>
  <si>
    <t xml:space="preserve">55781 </t>
  </si>
  <si>
    <t xml:space="preserve">31026 </t>
  </si>
  <si>
    <t>157740</t>
  </si>
  <si>
    <t xml:space="preserve">51850 </t>
  </si>
  <si>
    <t xml:space="preserve">13215 </t>
  </si>
  <si>
    <t xml:space="preserve">17807 </t>
  </si>
  <si>
    <t xml:space="preserve">46262 </t>
  </si>
  <si>
    <t xml:space="preserve">44094 </t>
  </si>
  <si>
    <t xml:space="preserve">43913 </t>
  </si>
  <si>
    <t xml:space="preserve">42544 </t>
  </si>
  <si>
    <t xml:space="preserve">44724 </t>
  </si>
  <si>
    <t xml:space="preserve">47548 </t>
  </si>
  <si>
    <t>100304</t>
  </si>
  <si>
    <t xml:space="preserve">44723 </t>
  </si>
  <si>
    <t xml:space="preserve">47547 </t>
  </si>
  <si>
    <t xml:space="preserve">47504 </t>
  </si>
  <si>
    <t xml:space="preserve">91457 </t>
  </si>
  <si>
    <t xml:space="preserve">55997 </t>
  </si>
  <si>
    <t xml:space="preserve">57777 </t>
  </si>
  <si>
    <t xml:space="preserve">55999 </t>
  </si>
  <si>
    <t xml:space="preserve">55998 </t>
  </si>
  <si>
    <t>155197</t>
  </si>
  <si>
    <t xml:space="preserve">46874 </t>
  </si>
  <si>
    <t xml:space="preserve">46873 </t>
  </si>
  <si>
    <t xml:space="preserve">46872 </t>
  </si>
  <si>
    <t xml:space="preserve">46870 </t>
  </si>
  <si>
    <t xml:space="preserve">46871 </t>
  </si>
  <si>
    <t>161155</t>
  </si>
  <si>
    <t>161152</t>
  </si>
  <si>
    <t xml:space="preserve"> </t>
  </si>
  <si>
    <t>BISCUIT FOURRÉ DIVERS PARFUMS IND ** Goût.Prince vanille R2 40gx110</t>
  </si>
  <si>
    <t>BISCUIT FOURRÉ DIVERS PARFUMS IND ** Goût.Prince choco.R2 40g x110</t>
  </si>
  <si>
    <t>BISCUIT FOURRÉ DIVERS PARFUMS IND ** BN pocket fraise R2 37,5g x144</t>
  </si>
  <si>
    <t>BISCUIT FOURRÉ DIVERS PARFUMS IND ** Goûter Choco Rem R1 20g x120</t>
  </si>
  <si>
    <t>BISCUIT REDUIT EN SUCRE</t>
  </si>
  <si>
    <t>BRIOCHE FOURREE CHOCOLAT</t>
  </si>
  <si>
    <t>BRIOCHE TRANCHÉE NATURE</t>
  </si>
  <si>
    <t>CIGARETTES RUSSES</t>
  </si>
  <si>
    <t>EVENTAIL GAUFRETTE</t>
  </si>
  <si>
    <t>GALETTES BRETONNE IND</t>
  </si>
  <si>
    <t xml:space="preserve">GATEAU CITRON </t>
  </si>
  <si>
    <t>GATEAUX AUX CHOCOLAT IND</t>
  </si>
  <si>
    <t>GATEAUX AUX POMMES IND</t>
  </si>
  <si>
    <t>GATEAUX BARRE 4/4</t>
  </si>
  <si>
    <t>GAUFRE FLASH IND</t>
  </si>
  <si>
    <t>GAUFRE FOURRÉE</t>
  </si>
  <si>
    <t>GAUFRE LIEGEOISE CHOCOLAT IND</t>
  </si>
  <si>
    <t>GAUFRE LIEGEOISE NATURE  IND</t>
  </si>
  <si>
    <t>GAUFRETTE VANILLE</t>
  </si>
  <si>
    <t xml:space="preserve">MADELEINE FOURRÉE +/- 40G </t>
  </si>
  <si>
    <t>MADELEINE IND</t>
  </si>
  <si>
    <t>MOELLEUX MARBRÉ</t>
  </si>
  <si>
    <t>MOELLEUX NATURE</t>
  </si>
  <si>
    <t>MUFFIN +/- 35G</t>
  </si>
  <si>
    <t>PAIN D'EPICE IND</t>
  </si>
  <si>
    <t>PAINS AU LAIT +/- 35G</t>
  </si>
  <si>
    <t>PALET DIVERS PARFUMS IND</t>
  </si>
  <si>
    <t>PETIT BEURRE X2</t>
  </si>
  <si>
    <t>ROULÉS DIVERS PARFUMS IND ** Miniroulé chocolat R1 25g x180</t>
  </si>
  <si>
    <t>ROULÉS DIVERS PARFUMS IND ** Miniroulé abricot R1 25g x180</t>
  </si>
  <si>
    <t>ROULÉS DIVERS PARFUMS IND ** Miniroulés fraise R1 25g x180</t>
  </si>
  <si>
    <t>ROULÉS DIVERS PARFUMS IND ** Miniroulés frambois.R1 25gx180</t>
  </si>
  <si>
    <t xml:space="preserve">64416 </t>
  </si>
  <si>
    <t xml:space="preserve">64417 </t>
  </si>
  <si>
    <t>154392</t>
  </si>
  <si>
    <t xml:space="preserve">61148 </t>
  </si>
  <si>
    <t xml:space="preserve">64516 </t>
  </si>
  <si>
    <t>109631</t>
  </si>
  <si>
    <t xml:space="preserve">61957 </t>
  </si>
  <si>
    <t>103768</t>
  </si>
  <si>
    <t xml:space="preserve">64543 </t>
  </si>
  <si>
    <t xml:space="preserve">60257 </t>
  </si>
  <si>
    <t xml:space="preserve">60238 </t>
  </si>
  <si>
    <t>100125</t>
  </si>
  <si>
    <t xml:space="preserve">63673 </t>
  </si>
  <si>
    <t>114507</t>
  </si>
  <si>
    <t xml:space="preserve">64273 </t>
  </si>
  <si>
    <t>103943</t>
  </si>
  <si>
    <t>102583</t>
  </si>
  <si>
    <t xml:space="preserve">64801 </t>
  </si>
  <si>
    <t xml:space="preserve">63078 </t>
  </si>
  <si>
    <t xml:space="preserve">64847 </t>
  </si>
  <si>
    <t xml:space="preserve">64122 </t>
  </si>
  <si>
    <t xml:space="preserve">60854 </t>
  </si>
  <si>
    <t>112815</t>
  </si>
  <si>
    <t>103773</t>
  </si>
  <si>
    <t>103774</t>
  </si>
  <si>
    <t>100738</t>
  </si>
  <si>
    <t xml:space="preserve">19729 </t>
  </si>
  <si>
    <t xml:space="preserve">55690 </t>
  </si>
  <si>
    <t xml:space="preserve">63005 </t>
  </si>
  <si>
    <t xml:space="preserve">63006 </t>
  </si>
  <si>
    <t xml:space="preserve">63007 </t>
  </si>
  <si>
    <t xml:space="preserve">63008 </t>
  </si>
  <si>
    <t>BLÉ</t>
  </si>
  <si>
    <t>BOULGOUR</t>
  </si>
  <si>
    <t>CÉRÉALES GOURMANDES</t>
  </si>
  <si>
    <t>QUINOA</t>
  </si>
  <si>
    <t>FLOCONS DE POMMES DE TERRE</t>
  </si>
  <si>
    <t>SEMOULE DE COUSCOUS</t>
  </si>
  <si>
    <t>COQUILLETTES</t>
  </si>
  <si>
    <t>CROZETS</t>
  </si>
  <si>
    <t>FUSILLI</t>
  </si>
  <si>
    <t>MACARONI</t>
  </si>
  <si>
    <t>PENNES</t>
  </si>
  <si>
    <t>SPAGHETTI</t>
  </si>
  <si>
    <t>HARICOTS BLANCS</t>
  </si>
  <si>
    <t>HARICOTS ROUGES</t>
  </si>
  <si>
    <t>LENTILLES VERTES</t>
  </si>
  <si>
    <t>RIZ BASMATTI</t>
  </si>
  <si>
    <t>RIZ ÉTUVÉ</t>
  </si>
  <si>
    <t>BETTERAVES EN DÉS 5/1</t>
  </si>
  <si>
    <t>CAROTTES EN RONDELLES 5/1</t>
  </si>
  <si>
    <t>FLAGEOLETS VERTS FINS 5/1</t>
  </si>
  <si>
    <t>HARICOTS VERTS TRÈS FIN 5/1</t>
  </si>
  <si>
    <t>MACÉDOINE DE LÉGUMES 5/1</t>
  </si>
  <si>
    <t>MAÏS 3/1</t>
  </si>
  <si>
    <t>PETIT POIS 5/1</t>
  </si>
  <si>
    <t>POIS TRÈS FINS JEUNES CAROTTES 5/1</t>
  </si>
  <si>
    <t>PRÉPARATION POUR TABOULÉ 5/1</t>
  </si>
  <si>
    <t>RATATOUILLE 5/1</t>
  </si>
  <si>
    <t>SAUCE TOMATE CUISINÉE 5/1</t>
  </si>
  <si>
    <t>COCKTAIL DE FRUITS EN MORCEAUX</t>
  </si>
  <si>
    <t>COMPOTE DE POMME 5/1</t>
  </si>
  <si>
    <t>COMPOTE DE POMME INDIVIDUELLE</t>
  </si>
  <si>
    <t>COMPOTE POMME ABRICOT INDIVIDUELLE</t>
  </si>
  <si>
    <t>PURÉE POMME POIRE INDIVIDUELLE</t>
  </si>
  <si>
    <t xml:space="preserve">BISCUIT MOELLEUX NATURE </t>
  </si>
  <si>
    <t>BISCUIT SABLÉ</t>
  </si>
  <si>
    <t>CAKE</t>
  </si>
  <si>
    <t>PALET BRETON</t>
  </si>
  <si>
    <t>AUTRES BISCUITS SECS INDIVIDUELS (Nappé chocolat bio R3 30g x140)</t>
  </si>
  <si>
    <t>AUTRES BISCUITS SECS INDIVIDUELS (Pet.beurre bio R2 20g x180)</t>
  </si>
  <si>
    <t>AUTRES BISCUITS SECS INDIVIDUELS (Madeleine bio R1 25g x120)</t>
  </si>
  <si>
    <t>AUTRES BISCUITS SECS INDIVIDUELS (P'tit fourré frais.bio 25gx130)</t>
  </si>
  <si>
    <t xml:space="preserve">17122 </t>
  </si>
  <si>
    <t xml:space="preserve">17281 </t>
  </si>
  <si>
    <t xml:space="preserve">17403 </t>
  </si>
  <si>
    <t>105306</t>
  </si>
  <si>
    <t>157291</t>
  </si>
  <si>
    <t xml:space="preserve">17690 </t>
  </si>
  <si>
    <t xml:space="preserve">17768 </t>
  </si>
  <si>
    <t>108293</t>
  </si>
  <si>
    <t xml:space="preserve">13507 </t>
  </si>
  <si>
    <t>104257</t>
  </si>
  <si>
    <t xml:space="preserve">17764 </t>
  </si>
  <si>
    <t xml:space="preserve">17767 </t>
  </si>
  <si>
    <t>157437</t>
  </si>
  <si>
    <t xml:space="preserve">59998 </t>
  </si>
  <si>
    <t xml:space="preserve">11277 </t>
  </si>
  <si>
    <t>117033</t>
  </si>
  <si>
    <t>154149</t>
  </si>
  <si>
    <t xml:space="preserve">8157 </t>
  </si>
  <si>
    <t xml:space="preserve">8117 </t>
  </si>
  <si>
    <t xml:space="preserve">19788 </t>
  </si>
  <si>
    <t xml:space="preserve">8118 </t>
  </si>
  <si>
    <t>157111</t>
  </si>
  <si>
    <t xml:space="preserve">8168 </t>
  </si>
  <si>
    <t xml:space="preserve">8119 </t>
  </si>
  <si>
    <t xml:space="preserve">19787 </t>
  </si>
  <si>
    <t>158719</t>
  </si>
  <si>
    <t>156908</t>
  </si>
  <si>
    <t xml:space="preserve">8164 </t>
  </si>
  <si>
    <t>109219</t>
  </si>
  <si>
    <t>154238</t>
  </si>
  <si>
    <t>152288</t>
  </si>
  <si>
    <t>152286</t>
  </si>
  <si>
    <t>102724</t>
  </si>
  <si>
    <t>160535</t>
  </si>
  <si>
    <t>153336</t>
  </si>
  <si>
    <t>158625</t>
  </si>
  <si>
    <t>158309</t>
  </si>
  <si>
    <t>158040</t>
  </si>
  <si>
    <t>153866</t>
  </si>
  <si>
    <t xml:space="preserve">60066 </t>
  </si>
  <si>
    <t>160543</t>
  </si>
  <si>
    <t>ABRICOTS</t>
  </si>
  <si>
    <t>ANANAS</t>
  </si>
  <si>
    <t>BANANE</t>
  </si>
  <si>
    <t>CITRON</t>
  </si>
  <si>
    <t>CLÉMENTINES</t>
  </si>
  <si>
    <t>FRAISES KG VRAC</t>
  </si>
  <si>
    <t>KIWI</t>
  </si>
  <si>
    <t>MANDARINE</t>
  </si>
  <si>
    <t>MELON</t>
  </si>
  <si>
    <t>NECTARINE</t>
  </si>
  <si>
    <t>ORANGE</t>
  </si>
  <si>
    <t xml:space="preserve">PÊCHE </t>
  </si>
  <si>
    <t>POIRE</t>
  </si>
  <si>
    <t>POMELOS ROSE</t>
  </si>
  <si>
    <t>POMME</t>
  </si>
  <si>
    <t>PRUNE</t>
  </si>
  <si>
    <t>RAISIN BLANC</t>
  </si>
  <si>
    <t>RAISIN NOIR</t>
  </si>
  <si>
    <t>FEUILLE DE CHÊNE VERTE</t>
  </si>
  <si>
    <t xml:space="preserve">FEUILLE DE CHÊNE ROUGE </t>
  </si>
  <si>
    <t>FRISÉE</t>
  </si>
  <si>
    <t>MACHE BARQUETTE</t>
  </si>
  <si>
    <t>ENDIVES</t>
  </si>
  <si>
    <t>BATAVIA</t>
  </si>
  <si>
    <t>AVOCATS</t>
  </si>
  <si>
    <t>CAROTTES VRAC</t>
  </si>
  <si>
    <t>CÉLÉRI RAVE BOULE</t>
  </si>
  <si>
    <t>CHOU BLANC FILET</t>
  </si>
  <si>
    <t>CHOU ROUGE FILET</t>
  </si>
  <si>
    <t>CONCOMBRE</t>
  </si>
  <si>
    <t>FENOUIL</t>
  </si>
  <si>
    <t>RADIS ÉQUEUTÉS</t>
  </si>
  <si>
    <t>TOMATE CAL 57</t>
  </si>
  <si>
    <t>TOMATE CERISE</t>
  </si>
  <si>
    <t>CHAMPIGNONS DE PARIS</t>
  </si>
  <si>
    <t>AUBERGINES</t>
  </si>
  <si>
    <t>CÉLÉRIS BRANCHE PIEDS 1 KG ENVIRONS</t>
  </si>
  <si>
    <t>CHOU VERT FILET</t>
  </si>
  <si>
    <t>NAVETS FILETS                               PRIMEUR</t>
  </si>
  <si>
    <t>POIREAUX FILET 3 KG                   PRIMEUR</t>
  </si>
  <si>
    <t>POIVRON JAUNE</t>
  </si>
  <si>
    <t>POIVRON ROUGE</t>
  </si>
  <si>
    <t>POIVRON VERT</t>
  </si>
  <si>
    <t>COURGETTES FILET OU CAGETTE</t>
  </si>
  <si>
    <t>PANAIS</t>
  </si>
  <si>
    <t>POMMES DE TERRE À CHAIR TENDRE</t>
  </si>
  <si>
    <t>POMMES DE TERRE À CHAIR FERME</t>
  </si>
  <si>
    <t>ANETH</t>
  </si>
  <si>
    <t>AIL GOUSSE FILET 5KG</t>
  </si>
  <si>
    <t>BASILIC</t>
  </si>
  <si>
    <t>CERFEUIL</t>
  </si>
  <si>
    <t>CIBOULETTE</t>
  </si>
  <si>
    <t>CORIANDRE</t>
  </si>
  <si>
    <t>ECHALOTES FILET 5KG</t>
  </si>
  <si>
    <t>ESTRAGON</t>
  </si>
  <si>
    <t>LAURIER</t>
  </si>
  <si>
    <t>MENTHE</t>
  </si>
  <si>
    <t>OIGNONS FILET 25KG</t>
  </si>
  <si>
    <t>PERSIL</t>
  </si>
  <si>
    <t>ROMARIN</t>
  </si>
  <si>
    <t>THYM</t>
  </si>
  <si>
    <t>CAROTTE ENTIÈRE ÉPLUCHÉE ÉBOUTÉE 1KG</t>
  </si>
  <si>
    <t>CAROTTE ENTIÈRE ÉPLUCHÉE ÉBOUTÉE 5 KG</t>
  </si>
  <si>
    <t>CÉLÉRIS RAPÉ 1 KG</t>
  </si>
  <si>
    <t>CHOUX BLANC ÉMINCÉ 1 KG</t>
  </si>
  <si>
    <t xml:space="preserve">CAROTTE ÉMINCÉ 1 KG </t>
  </si>
  <si>
    <t>CHOUX ROUGE ÉMINCÉ 1 KG</t>
  </si>
  <si>
    <t>CONCOMBRE RONDELLE 1KG</t>
  </si>
  <si>
    <t>FRITES BLANCHIES 10/10 X2,5KG</t>
  </si>
  <si>
    <t xml:space="preserve">PAMPLEMOUSSE QUARTIER SEAU 5 KG </t>
  </si>
  <si>
    <t>SALADE MÉLÉE 500G</t>
  </si>
  <si>
    <t>SEGMENT ORANGE SIROP SEAU 5 KG</t>
  </si>
  <si>
    <t xml:space="preserve">BETTERAVE CUBE EN POCHE CUITE S/VIDE </t>
  </si>
  <si>
    <t>CHOUX CHOUCROUTE CUITE EN FUT DE 10 KG</t>
  </si>
  <si>
    <t xml:space="preserve">ENDIVE POCHE CUITE S/VIDE </t>
  </si>
  <si>
    <t>POIRE DEMI CUITE S/VIDE</t>
  </si>
  <si>
    <t>POIREAUX EN POCHE CUITE S/VIDE</t>
  </si>
  <si>
    <t>POMME DE TERRE CUBE CUITE S/VIDE</t>
  </si>
  <si>
    <t>POMME DE TERRE LAMELLE CUITE S/VIDE</t>
  </si>
  <si>
    <t>POMME DE TERRE QUARTIER CUITE S/VIDE</t>
  </si>
  <si>
    <t>POMME DE TERRE ROBE DES CHAMPS S/VIDE</t>
  </si>
  <si>
    <t>POMME DE TERRE RONDE CUITE S/VIDE</t>
  </si>
  <si>
    <t>POMME DE TERRE RONDE GRENAILLE CRUE S/VIDE</t>
  </si>
  <si>
    <t>POMME FRUIT CUBE CUITE S/VIDE</t>
  </si>
  <si>
    <t>POMME FRUIT ENTIÈRE CUITE S/VIDE</t>
  </si>
  <si>
    <t>POMME FRUIT QUARTIER CUIT S/VIDE</t>
  </si>
  <si>
    <t>TERMINE</t>
  </si>
  <si>
    <t>NC</t>
  </si>
  <si>
    <t>PAUP VEAU 10X130G PF NEUTRE</t>
  </si>
  <si>
    <t>FAUX FILET 150G</t>
  </si>
  <si>
    <t>ENTRECOTE 160G</t>
  </si>
  <si>
    <t>PAVE RUMSTEAK 120G</t>
  </si>
  <si>
    <t>PAVE RUMSTEAK 140G</t>
  </si>
  <si>
    <t>PAVE RUMSTEAK 180G</t>
  </si>
  <si>
    <t>STEAK STANDARD 120G</t>
  </si>
  <si>
    <t>STEAK QUALITATIF 100G</t>
  </si>
  <si>
    <t>STEAK QUALITATIF 120G</t>
  </si>
  <si>
    <t>STEAK QUALITATIF 140G</t>
  </si>
  <si>
    <t>ROTI BOEUF QUALITATIF</t>
  </si>
  <si>
    <t>ROTI BOEUF QUALITATIF X2</t>
  </si>
  <si>
    <t>FAUX FILET 190G</t>
  </si>
  <si>
    <t>HAMPE 120G</t>
  </si>
  <si>
    <t>HAMPE 140G</t>
  </si>
  <si>
    <t>SAUTE BOEUF 50G</t>
  </si>
  <si>
    <t>SAUTE BOEUF MAIGRE 50G</t>
  </si>
  <si>
    <t>SAUTE BOEUF MAIGRE 80G</t>
  </si>
  <si>
    <t>SAUTE BOEUF 80G</t>
  </si>
  <si>
    <t>SAUTE BOEUF MAIGRE 80G X5KG</t>
  </si>
  <si>
    <t>ROTI BOEUF QUALITATIF A PLATX2</t>
  </si>
  <si>
    <t>ROTI DE BOEUF</t>
  </si>
  <si>
    <t>EMINCE DE BOEUF</t>
  </si>
  <si>
    <t>ESCALOPE VEAU 100G</t>
  </si>
  <si>
    <t>ESCALOPE VEAU 120G</t>
  </si>
  <si>
    <t>ESCALOPE VEAU 140G</t>
  </si>
  <si>
    <t>ESCALOPE VEAU 160G</t>
  </si>
  <si>
    <t>ROTI VEAU EPAULE/BAS CARRE</t>
  </si>
  <si>
    <t>ROTI VEAU EPBC A PLAT X2</t>
  </si>
  <si>
    <t>ROTI VEAU EPAULE/BAS CARRE X2</t>
  </si>
  <si>
    <t>SAUTE VEAU 50G</t>
  </si>
  <si>
    <t>SAUTE VEAU 80G</t>
  </si>
  <si>
    <t>SAUTE VEAU 80G 5KG</t>
  </si>
  <si>
    <t>SAUTE VEAU 50G 5KG</t>
  </si>
  <si>
    <t>COTE PORC 190G</t>
  </si>
  <si>
    <t>COTE PORC 190G             PLR</t>
  </si>
  <si>
    <t>COTE PORC 130G X15</t>
  </si>
  <si>
    <t>ESCALOPE PORC ECHINE 140G</t>
  </si>
  <si>
    <t>ESCALOPE PORC LONGE 100G</t>
  </si>
  <si>
    <t>ESCALOPE PORC LONGE 140G</t>
  </si>
  <si>
    <t>ESCALOPE PORC LONGE 140G SVPLR</t>
  </si>
  <si>
    <t>ESCALOPE PORC LONGE 120G   VPF</t>
  </si>
  <si>
    <t>ESCALOPE PORC LONGE 120G   PLR</t>
  </si>
  <si>
    <t>SAUTE PORC 50G</t>
  </si>
  <si>
    <t>SAUTE PORC 50G             PLR</t>
  </si>
  <si>
    <t>SAUTE PORC 80G</t>
  </si>
  <si>
    <t>SAUTE PORC 80G             PLR</t>
  </si>
  <si>
    <t>COTE PORC 150G X15</t>
  </si>
  <si>
    <t>COTE PORC 150G X15         PLR</t>
  </si>
  <si>
    <t>COTE PORC ECHINE 150G X15</t>
  </si>
  <si>
    <t>COTE PORC ECHINE 150G X15  PLR</t>
  </si>
  <si>
    <t>ROTI PORC LONGE</t>
  </si>
  <si>
    <t>ROTI PORC LONGE            PLR</t>
  </si>
  <si>
    <t>ROTI PORC ECHINE</t>
  </si>
  <si>
    <t>ROTI PORC ECHINE A PLAT X2</t>
  </si>
  <si>
    <t>ROUELLE JAMBON SV</t>
  </si>
  <si>
    <t>SAUTE PORC 80G 5KG</t>
  </si>
  <si>
    <t>SAUTE PORC 80G 5KG         PLR</t>
  </si>
  <si>
    <t>SAUTE PORC 50G 5KG</t>
  </si>
  <si>
    <t>SAUTE PORC 50G 5KG         PLR</t>
  </si>
  <si>
    <t>ROTI PORC LONGE X2</t>
  </si>
  <si>
    <t>ROTI PORC LONGE X2         PLR</t>
  </si>
  <si>
    <t>ROTI PORC LONGE A PLAT X2</t>
  </si>
  <si>
    <t>ROTI PORC LONGE A PLAT X2  PLR</t>
  </si>
  <si>
    <t>ROTI PORC ECHINE X2</t>
  </si>
  <si>
    <t>ROTI PORC ECHINE X2        PLR</t>
  </si>
  <si>
    <t>GIGOT AGNEAU S/OS SOUS FILET</t>
  </si>
  <si>
    <t>GIGOT AGNEAU S/OS X2</t>
  </si>
  <si>
    <t>GIGOT AGNEAU S/OS A PLAT</t>
  </si>
  <si>
    <t>GIGOT AGNEAU S/OS A PLAT X2</t>
  </si>
  <si>
    <t>SAUTE MOUTON 80G</t>
  </si>
  <si>
    <t>SAUTE MOUTON 50G</t>
  </si>
  <si>
    <t>SAUTE MOUTON 50G X5KG</t>
  </si>
  <si>
    <t>SAUTE MOUTON 80G X5KG</t>
  </si>
  <si>
    <t>HACHE BP 125X8 12% LR /RH</t>
  </si>
  <si>
    <t>SH BP ROND 15% 125X8 VRC /RH</t>
  </si>
  <si>
    <t>HACHE 15% TR1500 BIO/RH</t>
  </si>
  <si>
    <t>SH BP ROND 15% 100X8 BIO/RH</t>
  </si>
  <si>
    <t>CHAIR SAUCISSE FC 1.6K /RH</t>
  </si>
  <si>
    <t>CREPINETTE 125X10 /RH</t>
  </si>
  <si>
    <t>MERGUEZ BIO 50X20 SV/RH</t>
  </si>
  <si>
    <t>BROCH BOEUF X7 /SO</t>
  </si>
  <si>
    <t>BROCH AGNEAU X7 /SO</t>
  </si>
  <si>
    <t>ROTI ECHINE 1/2 SEL FT  SV VPF</t>
  </si>
  <si>
    <t>JARRET AOS AV 1K           VPF</t>
  </si>
  <si>
    <t>KAKO AVANT                 VPF</t>
  </si>
  <si>
    <t>FILET MIGNON ACH SV X 4    VPF</t>
  </si>
  <si>
    <t>TRAVERS X2 SV              VPF</t>
  </si>
  <si>
    <t>DIOT DE SAVOIE 10 PIECES</t>
  </si>
  <si>
    <t>LANGUE BV COUPE SUISSE</t>
  </si>
  <si>
    <t>ROGNON VEAU DEGRAISSE X1 S/V</t>
  </si>
  <si>
    <t>FX FILET +5KG SP S/V X1</t>
  </si>
  <si>
    <t>COEUR RTK PAD E1 S/V X1</t>
  </si>
  <si>
    <t>AIG. RTK PAD S/V X1</t>
  </si>
  <si>
    <t>BAVETTE ALOYAU PAD S/V X1</t>
  </si>
  <si>
    <t>PALERON SP S/V X1</t>
  </si>
  <si>
    <t xml:space="preserve"> TERMINE</t>
  </si>
  <si>
    <t xml:space="preserve">AUTRES GATEAUX +/- 40G (Milka choco Moooo R3 40g x24)** </t>
  </si>
  <si>
    <t xml:space="preserve">AUTRES GATEAUX +/- 40G (Milka choco.suprême R1 30g x30)** </t>
  </si>
  <si>
    <t xml:space="preserve">AUTRES GATEAUX +/- 40G (Pompon coeur cacao R1 40g x110)** </t>
  </si>
  <si>
    <t xml:space="preserve">AUTRES GATEAUX +/- 40G (P'ti moelleux R1 40g x100)** </t>
  </si>
  <si>
    <t>PAPIER CUISSON 500 FEUILLES 53X32.5</t>
  </si>
  <si>
    <t>HM</t>
  </si>
  <si>
    <t>Qté</t>
  </si>
  <si>
    <t>AIGUILLETTE DE CANARD SOUS VIDE ORIGINE FRANCE</t>
  </si>
  <si>
    <t>AIGUILLETTE DE POULET SOUS VIDE ORIGINE FRANCE</t>
  </si>
  <si>
    <t xml:space="preserve">BROCHETTE DE DINDE/POIVRON </t>
  </si>
  <si>
    <t>BROCHETTE DE DINDE/POIVRON DIVERS VARIÉTÉS (ÉPICES…)</t>
  </si>
  <si>
    <t>CUISSE DE CANARD +/- 250G</t>
  </si>
  <si>
    <t>CUISSE DE LAPIN</t>
  </si>
  <si>
    <t>CUISSE DE PINTADE DÉJOINTÉE 220/240G</t>
  </si>
  <si>
    <t>CUISSE DE POULET DÉJOINTÉE 180/200G</t>
  </si>
  <si>
    <t>CUISSE DE POULET DÉJOINTÉE 220/240G</t>
  </si>
  <si>
    <t>DÉCOUPE DE COQ (Sans ailes)</t>
  </si>
  <si>
    <t xml:space="preserve">DÉCOUPE DE LAPIN </t>
  </si>
  <si>
    <t>ESCALOPE DE DINDE 130G SOUS VIDE</t>
  </si>
  <si>
    <t xml:space="preserve">ESCALOPE DE DINDE 90G SOUS VIDE </t>
  </si>
  <si>
    <t xml:space="preserve">FILET DE POULET </t>
  </si>
  <si>
    <t xml:space="preserve">HAUT CUISSE DÉJOINTÉ 120G </t>
  </si>
  <si>
    <t>JAMBON DE DINDE ROUGE 2,5 KG S/VIDE</t>
  </si>
  <si>
    <t>PIGEONNEAU</t>
  </si>
  <si>
    <t>PILON POULET 120G</t>
  </si>
  <si>
    <t>PINTADE PAC CERTIFIÉ EN 1,2KG</t>
  </si>
  <si>
    <t xml:space="preserve">POULET PAC CERTIFIÉ EN 1,2KG </t>
  </si>
  <si>
    <t xml:space="preserve">POULE PAC AU SOL 1,5/1,7KG </t>
  </si>
  <si>
    <t>RÂBLE DE LAPIN PORTION</t>
  </si>
  <si>
    <t xml:space="preserve">RÔTI DE DINDE FILET 2KG NON PARÉ, NON FICELÉ SOUS VIDE </t>
  </si>
  <si>
    <t>SAUCISSE DE POULET 120G SOUS ATMOSPHÈRE</t>
  </si>
  <si>
    <t>SAUCISSE DE POULET 50G SOUS ATMOSPHÈRE</t>
  </si>
  <si>
    <t xml:space="preserve">DÉCOUPE DE DINDE FAÇON COQ AU VIN AVEC OS 250/300G </t>
  </si>
  <si>
    <t>SAUTÉ DE CANARD 60-80 GR POCHE S/V S/PEAU, S/OS</t>
  </si>
  <si>
    <t>SAUTÉ DE DINDE 60-80 GR POCHE S/V S/PEAU, S/OS</t>
  </si>
  <si>
    <t>SAUTÉ DE POULET 60-80G POCHE S/V S/PEAU, S/OS</t>
  </si>
  <si>
    <t>TOURNEDOS DE DINDE +/- 120G</t>
  </si>
  <si>
    <t>CUISSE DE POULET BIO</t>
  </si>
  <si>
    <t>ÉMINCÉ DE POULET BIO</t>
  </si>
  <si>
    <t>ESCALOPE DE DINDE BIO 90/120/130G</t>
  </si>
  <si>
    <t>FILET DE POULET +/- 150G BIO</t>
  </si>
  <si>
    <t>HAUT CUISSE DE POULET BIO +/- 150G</t>
  </si>
  <si>
    <t>PILON DE VOLAILLE BIO</t>
  </si>
  <si>
    <t>PINTADE BIO +/- 1,5KG BIO</t>
  </si>
  <si>
    <t>POULET PAC BIO +/- 1,5KG</t>
  </si>
  <si>
    <t>ROTI DE FILET DE DINDE BIO</t>
  </si>
  <si>
    <t>SAUCISSE DE VOLAILLE BIO +/- 50G</t>
  </si>
  <si>
    <t xml:space="preserve">SAUTÉ DE VOLAILLE BIO PIÉCÉS 60-80G POCHE SOUS VIDE  </t>
  </si>
  <si>
    <t>COMP. DIVERS PARFUMS IND (Spéc.pom/framb.All bqt 100gx72) **</t>
  </si>
  <si>
    <t>COMP. DIVERS PARFUMS IND (Compote de pêche bqt 100g x72) **</t>
  </si>
  <si>
    <t>COMP. DIVERS PARFUMS IND (Comp.pom/poire all.bqt 100gx72) **</t>
  </si>
  <si>
    <t>COMP. DIVERS PARFUMS IND (Comp.pomme/pruneau bqt 100gx72) **</t>
  </si>
  <si>
    <t>COMP. DIVERS PARFUMS IND (Compote pom/abric.bqt 100g x72) **</t>
  </si>
  <si>
    <t>SIROP SANS SUCRE 1L DIVERS PARFUMS (Sirop citron sans sucre PET 1L) **</t>
  </si>
  <si>
    <t>SIROP SANS SUCRE 1L DIVERS PARFUMS (Sirop fraise sans sucre PET 1L) **</t>
  </si>
  <si>
    <t>SIROP SANS SUCRE 1L DIVERS PARFUMS (Sirop grenadine s/sucre PET 1L) **</t>
  </si>
  <si>
    <t>SIROP SANS SUCRE 1L DIVERS PARFUMS (Sirop menthe sans sucre PET 1L) **</t>
  </si>
  <si>
    <t>SIROP SANS SUCRE 1L DIVERS PARFUMS (Sirop orange sans sucre PET 1L) **</t>
  </si>
  <si>
    <t>JAMBON BLANC SUPERIEUR DD BIO FRANCE 2,5 KG ENV - 312</t>
  </si>
  <si>
    <t>PATE DE FOIE BIO FRANCE PAIN DE 1.6 ENV KG - 312</t>
  </si>
  <si>
    <t>PATE DE FOIE DE VOLAILLE  AVEC PORC BIO DORDOGNE 1 KG X 12 -235</t>
  </si>
  <si>
    <t>RILLETTES DE PORC BIO FRANCE ENV 1,8 KG - 312</t>
  </si>
  <si>
    <t>ROTI DE BOEUF MACREUSE FRANCE BIO CUIT SURG 3.3 KG X 2 - 436</t>
  </si>
  <si>
    <t>PATE DE CAMPAGNE SUPERIEUR BIO FRANCE PAIN DE 1.8 KG - 312</t>
  </si>
  <si>
    <t>PATE DE FOIE DE PORC A LA PAYSANNE BIO SEC 840 G X 10 - 426</t>
  </si>
  <si>
    <t>SAUCISSON A L'AIL BIO FRANCE 800 G - 312</t>
  </si>
  <si>
    <t>PATE DE CAMPAGNE BIO FR DORDOGNE LONGUE CONSERV.(1 KG X 12) - 235</t>
  </si>
  <si>
    <t>TERRINE FORESTIERE BIO FRANCE 1,8 KG - 312</t>
  </si>
  <si>
    <t xml:space="preserve"> 24,629 € </t>
  </si>
  <si>
    <t xml:space="preserve"> 11,779 € </t>
  </si>
  <si>
    <t xml:space="preserve"> 12,315 € </t>
  </si>
  <si>
    <t xml:space="preserve"> 14,885 € </t>
  </si>
  <si>
    <t xml:space="preserve"> 16,277 € </t>
  </si>
  <si>
    <t xml:space="preserve"> 11,694 € </t>
  </si>
  <si>
    <t xml:space="preserve"> 13,921 € </t>
  </si>
  <si>
    <t xml:space="preserve"> 10,708 € </t>
  </si>
  <si>
    <t xml:space="preserve"> 13,386 € </t>
  </si>
  <si>
    <t>BIOFINESSE</t>
  </si>
  <si>
    <t>Sem. N°</t>
  </si>
  <si>
    <t>AUTRES POTAGES DESHYDRATÉS DIVERS PARFUMS (Pot.tomate/vermi.900g 12L 60R)</t>
  </si>
  <si>
    <t>AUTRES POTAGES DESHYDRATÉS DIVERS PARFUMS (Soupe oignon 800g 16L 80R)</t>
  </si>
  <si>
    <t>AUTRES POTAGES DESHYDRATÉS DIVERS PARFUMS (Velouté butternut 475g(5L-20R))</t>
  </si>
  <si>
    <t>AUTRES POTAGES DESHYDRATÉS DIVERS PARFUMS (Velout.volail.875g 12,5L (50R))</t>
  </si>
  <si>
    <t>ŒUFS FRAIS LA PIECE</t>
  </si>
  <si>
    <t>BOULETTE DE BŒUF +/-30G</t>
  </si>
  <si>
    <t xml:space="preserve">EGRÉNÉ DE BŒUF 15%MG SAC DE 1KG </t>
  </si>
  <si>
    <t>EMINCÉ DE BŒUF</t>
  </si>
  <si>
    <t>SAUTÉ DE BŒUF BOURGUIGNON IQF 60G</t>
  </si>
  <si>
    <t>STEACK HACHÉ PRÉCUIT 90G</t>
  </si>
  <si>
    <t>STEACK HACHÉ PUR BŒUF 15%MG 100G</t>
  </si>
  <si>
    <t>STEACK HACHÉ PUR BŒUF 15%MG 120G</t>
  </si>
  <si>
    <t>ESCALOPE DE VEAU HACHÉ 100/120G</t>
  </si>
  <si>
    <t>JARRET DE VEAU</t>
  </si>
  <si>
    <t>RÔTI DE VEAU MASSIF NOIX D'ÉPAULE</t>
  </si>
  <si>
    <t>SAUTÉ DE VEAU 60G IQF</t>
  </si>
  <si>
    <t>BOULETTE D'AGNEAU +/-30G</t>
  </si>
  <si>
    <t>CÔTE D'AGNEAU 80G</t>
  </si>
  <si>
    <t>GIGOT D'AGNEAU SANS OS</t>
  </si>
  <si>
    <t>SAUTÉ NAVARIN D'AGNEAU IQF</t>
  </si>
  <si>
    <t xml:space="preserve">CÔTE DE PORC 140G ÉCHINE </t>
  </si>
  <si>
    <t>JARRET DE PORC</t>
  </si>
  <si>
    <t>PALETTE DE PORC (ROUELLE)</t>
  </si>
  <si>
    <t xml:space="preserve">RÔTI DE PORC LONGE </t>
  </si>
  <si>
    <t>SAUTÉ DE PORC IQF 60G</t>
  </si>
  <si>
    <t>LANGUE DE BŒUF CUITE S/PEAU COUPE SUISSE</t>
  </si>
  <si>
    <t xml:space="preserve">ROGNONS DE BŒUFS PARÉ COUPÉ </t>
  </si>
  <si>
    <t xml:space="preserve">ROGNONS DE VEAU PARÉ COUPÉ </t>
  </si>
  <si>
    <t>FOIE DE VEAU +/- 130G</t>
  </si>
  <si>
    <t>AIGUILLETTE DE VOLAILLE</t>
  </si>
  <si>
    <t>BROCHETTE DE DINDONNEAU</t>
  </si>
  <si>
    <t xml:space="preserve">CUISSE DE POULET 180-200G DEJOINTÉE </t>
  </si>
  <si>
    <t xml:space="preserve">CUISSE DE POULET 220-240G DEJOINTÉE </t>
  </si>
  <si>
    <t>DÉCOUPE DE LAPIN</t>
  </si>
  <si>
    <t xml:space="preserve">ESCALOPE DE DINDE 120G </t>
  </si>
  <si>
    <t>ESCALOPE DE DINDE 90G</t>
  </si>
  <si>
    <t>ESCALOPE DE DINDE PANÉE CUITE TYPE CORDON BLEU SANS PORC 100G</t>
  </si>
  <si>
    <t>ESCALOPE DE DINDE PANÉE CUITE TYPE CORDON BLEU SANS PORC 125G</t>
  </si>
  <si>
    <t>ESCALOPE DE DINDE PANÉE CUITE TYPE CORDON BLEU SANS PORC 90G</t>
  </si>
  <si>
    <t>HAUT DE CUISSE DE POULET +/- 140G</t>
  </si>
  <si>
    <t>NUGGETS DE VOLAILLE (FILET)</t>
  </si>
  <si>
    <t>PILON DE POULET +/- 120G</t>
  </si>
  <si>
    <t>POULET PAC CERTIFIÉ 1,2KG</t>
  </si>
  <si>
    <t>SAUTÉ DE LAPIN SANS OS 60G</t>
  </si>
  <si>
    <t>QUENELLES DE VOLAILLE +/- 40G</t>
  </si>
  <si>
    <t>ACRAS DE MORUE</t>
  </si>
  <si>
    <t>AILE DE RAIE PORTION</t>
  </si>
  <si>
    <t xml:space="preserve">BEIGNET DE POISSON PRÉFRIT </t>
  </si>
  <si>
    <t>BROCHETTE DE POISSON NATURE 120G QSA</t>
  </si>
  <si>
    <t>BROCHETTE DE POISSON PANÉ CUITE 100-120G QSA</t>
  </si>
  <si>
    <t>COCKTAIL DE FRUIT DE MER 1KG</t>
  </si>
  <si>
    <t>CREVETTE DÉCORTIQUÉE CUITE 500G</t>
  </si>
  <si>
    <t>CUBE DE POISSON BLANC</t>
  </si>
  <si>
    <t>CUBE DE SAUMON KÉTA</t>
  </si>
  <si>
    <t>ENCORNET EN LAMELLES</t>
  </si>
  <si>
    <t xml:space="preserve">ESCALOPE DE SAUMON 120G </t>
  </si>
  <si>
    <t>FILET DE LIMANDE PORTION</t>
  </si>
  <si>
    <t>MOULES DÉCOQUILLÉES CUITES</t>
  </si>
  <si>
    <t xml:space="preserve">MOULES ENTIÈRES PLEINE EAU </t>
  </si>
  <si>
    <t>NUGGETS DE POISSON</t>
  </si>
  <si>
    <t>PANÉ DE POISSON CUIT À CŒUR 90G</t>
  </si>
  <si>
    <t>POISSON CUBE 30G</t>
  </si>
  <si>
    <t>PORTION DE POISSON MEUNIÈRE CUIT 120G</t>
  </si>
  <si>
    <t>QUENELLES DE BROCHETS 40/45G</t>
  </si>
  <si>
    <t xml:space="preserve">SAUMONETTE SG PORTION 120/140G SANS QUEUE </t>
  </si>
  <si>
    <t>TERRINE DE POISSON / FRUIT DE MER</t>
  </si>
  <si>
    <t>DOS DE CABILLAUD PORTION</t>
  </si>
  <si>
    <t>STEAK DE THON</t>
  </si>
  <si>
    <t>BURGER</t>
  </si>
  <si>
    <t>TERRINE AUX TROIS LÉGUMES</t>
  </si>
  <si>
    <t>CERVELAS OBERNOIS 140G</t>
  </si>
  <si>
    <t>CHILI CON CARNE SANS PORC</t>
  </si>
  <si>
    <t>CHOUX FARCIS</t>
  </si>
  <si>
    <t>COURGETTES FARCIES</t>
  </si>
  <si>
    <t>HACHIS PARMENTIER COMPATIBLE GN 1/2</t>
  </si>
  <si>
    <t>LASAGNE À BASE DE VIANDE SANS PORC COMPTABLE GN 1/2</t>
  </si>
  <si>
    <t>LASAGNE DE LÉGUMES</t>
  </si>
  <si>
    <t>LASAGNE DE POISSON</t>
  </si>
  <si>
    <t>MOUSSAKA</t>
  </si>
  <si>
    <t>PALETTE À LA DIABLE</t>
  </si>
  <si>
    <t>PALETTE À LA PROVENÇALE</t>
  </si>
  <si>
    <t>PAUPIETTE DE VEAU 100/120G</t>
  </si>
  <si>
    <t xml:space="preserve">TOMATE FARCIE CUITE 120G SANS PORC </t>
  </si>
  <si>
    <t xml:space="preserve">TOMATE FARCIE CUITE 170G SANS PORC </t>
  </si>
  <si>
    <t>STEAK FROMAGER +/- 100G</t>
  </si>
  <si>
    <t>OMELETTES AUX HERBES 135G</t>
  </si>
  <si>
    <t>OMELETTES NATURES 135G</t>
  </si>
  <si>
    <t>OMELETTES NATURES 90G</t>
  </si>
  <si>
    <t>ASPERGES VERTES</t>
  </si>
  <si>
    <t xml:space="preserve">BROCOLIS SURGELÉS 2,5KG </t>
  </si>
  <si>
    <t xml:space="preserve">BRUNOISE DE LÉGUME SG 2,5G </t>
  </si>
  <si>
    <t>CAROTTE RONDELLE SG 2,5KG</t>
  </si>
  <si>
    <t xml:space="preserve">CHAMPIGNONS ÉMINCÉS SG 2,5KG </t>
  </si>
  <si>
    <t xml:space="preserve">CHAMPIGNONS PARIS ENTIER SG 2,5KG </t>
  </si>
  <si>
    <t>CHOUX DE BRUXELLES SG 2,5KG</t>
  </si>
  <si>
    <t>CHOUX FLEURS BRISURE 2,5KG</t>
  </si>
  <si>
    <t>CHOUX FLEURS FLEURETTES 2,5KG</t>
  </si>
  <si>
    <t>CHOUX VERT ÉMINCÉ 2,5KG</t>
  </si>
  <si>
    <t>COURGETTES RONDELLES SG 2,5KG</t>
  </si>
  <si>
    <t>DUO DE COURGETTE RONDELLE  SG 2,5KG</t>
  </si>
  <si>
    <t>DUO DE POIVRON SG 2,5KG</t>
  </si>
  <si>
    <t>EPINARD BRANCHE GALET SG 2,5KG</t>
  </si>
  <si>
    <t>EPINARD HACHÉ GALET SG 2,5KG</t>
  </si>
  <si>
    <t>FOND D'ARTICHAUD SURGELÉ 2,5KG</t>
  </si>
  <si>
    <t xml:space="preserve">FRAMBOISE </t>
  </si>
  <si>
    <t>GALETTE DE POMME DE TERRE ROSTI AUX LÉGUMES</t>
  </si>
  <si>
    <t>GALETTE DE POMME DE TERRE ROSTI NATURE 30G</t>
  </si>
  <si>
    <t>HARICOT BEURRE ENTIER FIN SG 2,5KG</t>
  </si>
  <si>
    <t>HARICOT VERT TRÈS FIN SG 2,5KG</t>
  </si>
  <si>
    <t>JARDINIÈRE DE LÉGUMES SG 2,5KG</t>
  </si>
  <si>
    <t>JEUNES CAROTTES SG 2,5KG</t>
  </si>
  <si>
    <t xml:space="preserve">LÉGUMES COUSCOUS SG 2,5KG </t>
  </si>
  <si>
    <t>LÉGUMES RATATOUILLE</t>
  </si>
  <si>
    <t>MÉLANGE FORESTIER</t>
  </si>
  <si>
    <t>MÉLANGE DE FRUITS ROUGES</t>
  </si>
  <si>
    <t>MÉLANGE LÉGUME SANS FÉCULENT POUR POTAGE</t>
  </si>
  <si>
    <t>NAVET CUBE SG 2,5KG</t>
  </si>
  <si>
    <t>OIGNONS ÉMINCÉS SG 2,5KG</t>
  </si>
  <si>
    <t>PETIT OIGNON BLANC SG 2,5KG</t>
  </si>
  <si>
    <t>PETIT POIS TRÈS FIN JEUNES CAROTTES SG 2,5KG</t>
  </si>
  <si>
    <t>PETIT POIS TRÈS FIN SG 2,5KG</t>
  </si>
  <si>
    <t>POËLÉES DIVERSES VARIÉTÉ 1 SANS FÉCULENTS :</t>
  </si>
  <si>
    <t>POËLÉES DIVERSES VARIÉTÉ 2 SANS FÉCULENTS :</t>
  </si>
  <si>
    <t>POËLÉES DIVERSES VARIÉTÉ 3 SANS FÉCULENTS :</t>
  </si>
  <si>
    <t>POËLÉES DIVERSES VARIÉTÉ 4 SANS FÉCULENTS :</t>
  </si>
  <si>
    <t>POËLÉE CAMPAGNARDE SURG 2,5KG</t>
  </si>
  <si>
    <t>POIREAUX COUPÉS SURG 2,5KG</t>
  </si>
  <si>
    <t>CHOUX ROMANESCO SURG 2,5KG</t>
  </si>
  <si>
    <t>HARICOTS PLATS SG 2,5KG</t>
  </si>
  <si>
    <t>DUO DE CAROTTES SG 2,5KG</t>
  </si>
  <si>
    <t>PRINTANIÈRE DE LÉGUMES AVEC FÉCULENTS</t>
  </si>
  <si>
    <t>POMME DE TERRE DAUPHINE CUITE 1KG</t>
  </si>
  <si>
    <t>POMME DE TERRE DUCHESSE 2,5KG</t>
  </si>
  <si>
    <t>POMME DE TERRE FRITES PRÉCUITES BI TEMPÉRATURES 9/9 2,5KG</t>
  </si>
  <si>
    <t>POMME DE TERRE NOISETTES</t>
  </si>
  <si>
    <t>POMME DE TERRE QUARTIER CUITE AVEC PEAU</t>
  </si>
  <si>
    <t>POMME DE TERRE RISSOLÉE PRÉFRITE 2,5KG</t>
  </si>
  <si>
    <t>POMME DE TERRE SAUTÉE EN RONDELLES 2,5KG</t>
  </si>
  <si>
    <t xml:space="preserve">PURÉE DE BROCOLIS GALET </t>
  </si>
  <si>
    <t>PURÉE DE CAROTTE GALET</t>
  </si>
  <si>
    <t>PURÉE DE CÉLÉRIS GALET</t>
  </si>
  <si>
    <t>PURÉE D'ÉPINARDS GALET</t>
  </si>
  <si>
    <t>SALADE DE FRUITS SURGELÉS</t>
  </si>
  <si>
    <t>SALSIFIS COUPÉS</t>
  </si>
  <si>
    <t>TOMATE DÉS SG 2,5KG</t>
  </si>
  <si>
    <t>AIL SURGELÉ SACHET 250G</t>
  </si>
  <si>
    <t>BASILIC SURGELÉS 250G</t>
  </si>
  <si>
    <t>CIBOULETTE SURGELÉ 250KG</t>
  </si>
  <si>
    <t>ECHALOTTE SURGELÉ250KG</t>
  </si>
  <si>
    <t>ESTRAGON SURGELÉ 250KG</t>
  </si>
  <si>
    <t>OSEILLE SURGELÉE 250G</t>
  </si>
  <si>
    <t>PERSIL 250G</t>
  </si>
  <si>
    <t>CANAPÉ VARIÉTÉS 1</t>
  </si>
  <si>
    <t>CANAPÉ VARIÉTÉS 2</t>
  </si>
  <si>
    <t>CANAPÉ VARIÉTÉS 3</t>
  </si>
  <si>
    <t>FOND PÂTE BRISÉE SALÉE COLLECTIVE</t>
  </si>
  <si>
    <t>FOND PÂTE SABLÉE SUCRÉE COLLECTIVE</t>
  </si>
  <si>
    <t>MACARONS</t>
  </si>
  <si>
    <t>MIGNARDISES</t>
  </si>
  <si>
    <t>MINI VIENNOISERIE CROISSANT</t>
  </si>
  <si>
    <t>MINI VIENNOISERIE PAIN CHOCOLAT</t>
  </si>
  <si>
    <t>MINI VIENNOISERIE PAIN RAISIN</t>
  </si>
  <si>
    <t>NAVETTES</t>
  </si>
  <si>
    <t xml:space="preserve">PAIN SURPRISE </t>
  </si>
  <si>
    <t>PLAQUE DE FEUILLETAGE AU BEURRE</t>
  </si>
  <si>
    <t>PLAQUE DE PAIN DE MIE POUR CANAPÉ SANS CROUTE</t>
  </si>
  <si>
    <t>PAIN DEMIE BAGUETTE PRÉCUITE</t>
  </si>
  <si>
    <t>PAIN CIABATTA PRÉCUIT</t>
  </si>
  <si>
    <t>GALETTE À GARNIR +/- 20CM</t>
  </si>
  <si>
    <t>BEIGNET INDIVIDUEL AUTRE FRUIT 50-60G</t>
  </si>
  <si>
    <t>BEIGNET INDIVIDUEL CHOCOLAT 50-60G</t>
  </si>
  <si>
    <t>BEIGNET INDIVIDUEL POMME 50-60G</t>
  </si>
  <si>
    <t>BROWNIES IND 60/65G</t>
  </si>
  <si>
    <t xml:space="preserve">CHARLOTE FRUIT BANDE </t>
  </si>
  <si>
    <t>CHARLOTTES IND DIVERS PARFUMS</t>
  </si>
  <si>
    <t>CHAUSSON POMMES 80G</t>
  </si>
  <si>
    <t>CHOUX PÂTISSIER CHOCOLAT</t>
  </si>
  <si>
    <t xml:space="preserve">CHOUX PÂTISSIER VANILLE </t>
  </si>
  <si>
    <t xml:space="preserve">CRÈPES FOURÉES </t>
  </si>
  <si>
    <t>DONUTS 50G</t>
  </si>
  <si>
    <t>ECLAIR CAFÉ PORTION 50G</t>
  </si>
  <si>
    <t>ECLAIR CHOCOLAT PORTION 50G</t>
  </si>
  <si>
    <t>ENTREMET EN BANDE 1KG VARIÉTÉ 1</t>
  </si>
  <si>
    <t>ENTREMET EN BANDE 1KG VARIÉTÉ 2</t>
  </si>
  <si>
    <t xml:space="preserve">FAR BRETON </t>
  </si>
  <si>
    <t>FLAN PATISSIER PRÉDÉCOUPÉ</t>
  </si>
  <si>
    <t>GALETTE DES ROIS À CUIRE PUR BEURRE</t>
  </si>
  <si>
    <t>GATEAU BASQUE</t>
  </si>
  <si>
    <t>MILLES FEUILLES IND CRÈME PATISSIÈRE</t>
  </si>
  <si>
    <t xml:space="preserve">PARIS BREST PORTION </t>
  </si>
  <si>
    <t>RELIGIEUSE CAFÉ</t>
  </si>
  <si>
    <t xml:space="preserve">RELIGIEUSE CHOCOLAT </t>
  </si>
  <si>
    <t>TARTE BOURDALOUE AUX POIRES PRÉDÉCOUPÉE</t>
  </si>
  <si>
    <t>TARTE CITRON PRÉDÉCOUPÉE SIMPLE SANS MERINGUE</t>
  </si>
  <si>
    <t xml:space="preserve">TARTE NORMANDE AUX POMMES PRÉDÉCOUPÉE </t>
  </si>
  <si>
    <t xml:space="preserve">TARTE PATISSIÈRE AUX FRUITS BANDE </t>
  </si>
  <si>
    <t>CRÈPES NATURES SALÉES À GARNIR</t>
  </si>
  <si>
    <t>CRÈPES NATURES SUCRÉES À GARNIR</t>
  </si>
  <si>
    <t>OPÉRA</t>
  </si>
  <si>
    <t>TIRAMISU</t>
  </si>
  <si>
    <t>TARTE TATIN</t>
  </si>
  <si>
    <t>CHEESECAKE</t>
  </si>
  <si>
    <t>TARTE PRÉDÉCOUPÉE CHOCOLAT</t>
  </si>
  <si>
    <t>TARTE PRÉDÉCOUPÉE FRUIT ROUGE</t>
  </si>
  <si>
    <t>TARTE PRÉDÉCOUPÉE POIRE</t>
  </si>
  <si>
    <t>TARTE RHUBARBE</t>
  </si>
  <si>
    <t>TARTE TROPÉZIENNE</t>
  </si>
  <si>
    <t>COULIS DE FRUITS ROUGES FLACON</t>
  </si>
  <si>
    <t>MOELLEUX FONDANTS CHOCOLAT À CUIRE</t>
  </si>
  <si>
    <t xml:space="preserve">CRÈPES AUX FROMAGE 50G </t>
  </si>
  <si>
    <t>CRÈPES AUX CHAMPIGNONS 50G</t>
  </si>
  <si>
    <t>CRÈPE JAMBON FROMAGE 150G</t>
  </si>
  <si>
    <t xml:space="preserve">HOT DOG PORTION INDIVIDUELLE </t>
  </si>
  <si>
    <t>QUICHE LORRAINE BANDE 1KG</t>
  </si>
  <si>
    <t>TARTE FROMAGE BANDE 1KG</t>
  </si>
  <si>
    <t>TARTE AUX LÉGUMES  BANDE 1KG</t>
  </si>
  <si>
    <t xml:space="preserve">PIZZA GARNIE SANS PORC BANDE </t>
  </si>
  <si>
    <t>FRIAND FROMAGE 50G</t>
  </si>
  <si>
    <t>FEUILLETÉ À BASE DE POISSON, VIANDES,LÉGUMES (Croisillon du Barry)</t>
  </si>
  <si>
    <t>FEUILLETÉ À LA VIANDE 50G (SANS PORC)</t>
  </si>
  <si>
    <t>CROQUE MONSIEUR GARNI 140G</t>
  </si>
  <si>
    <t>PANINI GARNI SANS PORC</t>
  </si>
  <si>
    <t>BUCHETTES GLACÉES</t>
  </si>
  <si>
    <t>TRANCHE NAPOLITAINES</t>
  </si>
  <si>
    <t>NOUGAT GLACÉ</t>
  </si>
  <si>
    <t>OMELETTE NORVÉGIENNE INDIVIDUELLE</t>
  </si>
  <si>
    <t>OMELETTE NORVÉGIENNE COLLECTIVE</t>
  </si>
  <si>
    <t>VACHERIN</t>
  </si>
  <si>
    <t>PETITS POTS CRÈME GLACÉE INDIVIDUELLE PLUSIEURS PARFUMS 70ML</t>
  </si>
  <si>
    <t>PETITS POTS CRÈME GLACÉE INDIVIDUELLE PLUSIEURS PARFUMS 90ML</t>
  </si>
  <si>
    <t>CÔNE GLACÉS DIVERS PARFUMS</t>
  </si>
  <si>
    <t>BARRES GLACÉES (TYPE MARS, BOUNTY, SNICKERS… OU EQUIVALENT)</t>
  </si>
  <si>
    <t>BATÔNNETS GLACÉS ENROBÉS CHOCOLAT DIVERS PARFUMS</t>
  </si>
  <si>
    <t>GLACES À L'EAU INDIVIDUELLES DIVERS PARFUMS</t>
  </si>
  <si>
    <t>FT005710</t>
  </si>
  <si>
    <t>FT005711</t>
  </si>
  <si>
    <t>FT005713</t>
  </si>
  <si>
    <t>FT005714</t>
  </si>
  <si>
    <t/>
  </si>
  <si>
    <t xml:space="preserve">GIGOT D'AGNEAU CUIT SOUS VIDE PCE +/- 2KG </t>
  </si>
  <si>
    <t>RÔTI DE BŒUF CUIT SOUS VIDE VBF +/- 2KG (EXTRA OU SUPÉRIEUR)</t>
  </si>
  <si>
    <t>RÔTI DE PORC DANS L'ÉCHINE CUIT SOUS VIDE +/- 2 KG</t>
  </si>
  <si>
    <t>RÔTI DE PORC SUPERIEUR CUIT SOUS VIDE +/- 2KG</t>
  </si>
  <si>
    <t>RÔTI DE VEAU MASSIF CUIT SOUS VIDE PCE +/- 2KG</t>
  </si>
  <si>
    <t>CERVELAS +/- 1KG</t>
  </si>
  <si>
    <t>CHORIZO DOUX +/- 1,5KG</t>
  </si>
  <si>
    <t>CRÈME DE FOIE PORC</t>
  </si>
  <si>
    <t xml:space="preserve">LARDONS CRUS NATURE BARQUETTE </t>
  </si>
  <si>
    <t>LARDONS FUMÉS ALUMETTE BARQUETTE</t>
  </si>
  <si>
    <t>MORTADELLE PUR PORC +/- 1KG</t>
  </si>
  <si>
    <t xml:space="preserve">MUSEAU DE PORC À TRANCHER </t>
  </si>
  <si>
    <t>PÂTÉ / TERRINE EN CROUTE</t>
  </si>
  <si>
    <t>PATÉ DE CAMPAGNE +/- 2KG</t>
  </si>
  <si>
    <t>PATÉ DE TÊTE +/- 2KG</t>
  </si>
  <si>
    <t>POITRINE FUMÉ 1/2 PIÈCE</t>
  </si>
  <si>
    <t>POTJEVLEESCH</t>
  </si>
  <si>
    <t>RILLETTE DE CANARD</t>
  </si>
  <si>
    <t>RILLETTE DE PORC EN TERRINE</t>
  </si>
  <si>
    <t>RILLETTE D'OIE EN TERRINE</t>
  </si>
  <si>
    <t>ROSETTE 3 KG</t>
  </si>
  <si>
    <t>ROULADE DE PORC DIVERS VARIÈTÉS (FAIRE PROPOSITION)</t>
  </si>
  <si>
    <t>ROULADE DE PORC NATURE</t>
  </si>
  <si>
    <t>ROULADE DE VOLAILLE DIVERS VARIÈTÉS (FAIRE PROPOSITION)</t>
  </si>
  <si>
    <t>ROULADE DE VOLAILLE NATURE</t>
  </si>
  <si>
    <t>ROULADE PISTACHE</t>
  </si>
  <si>
    <t>SALADE DE MUSEAU EN BARQUETTE</t>
  </si>
  <si>
    <t>SALAMI DANOIS PUR PORC</t>
  </si>
  <si>
    <t>SAUCISSE DE STRASBOURG</t>
  </si>
  <si>
    <t>SAUCISSE KNACKI OU EQUIVALENT</t>
  </si>
  <si>
    <t>SAUCISSON À L'AIL FUMÉ</t>
  </si>
  <si>
    <t>SAUCISSON SEC +/- 1KG</t>
  </si>
  <si>
    <t>TERRINE DE LAPIN</t>
  </si>
  <si>
    <t>TRIPES CUISINÉES</t>
  </si>
  <si>
    <t>DÈS DE JAMBON BARQUETTE</t>
  </si>
  <si>
    <t>DEMI-JAMBON PERSILLÉ</t>
  </si>
  <si>
    <t>EPAULE STANDART D/D</t>
  </si>
  <si>
    <t>JAMBON SEC SANS OS</t>
  </si>
  <si>
    <t>JAMBON FUMÉ</t>
  </si>
  <si>
    <t>JAMBON SUPÉRIEUR D/D</t>
  </si>
  <si>
    <t>JAMBON SUPÉRIEUR AUX HERBES</t>
  </si>
  <si>
    <t>JAMBON TRANCHÉ DD ancien code 10950</t>
  </si>
  <si>
    <t>CHIPOLATAS PCES DE 50G</t>
  </si>
  <si>
    <t>ANDOUILLETTE +/- 125G</t>
  </si>
  <si>
    <t>BOUDIN BLANC NATURE +/- 125G</t>
  </si>
  <si>
    <t>BOUDIN NOIR +/- 125G</t>
  </si>
  <si>
    <t>MERGUEZ VÉRITABLE PIÈCE DE 50G</t>
  </si>
  <si>
    <t>SAUCISSE DE TOULOUSE +/- 130G</t>
  </si>
  <si>
    <t>SAUCISSE FUMÉE CUITE +/- 70G</t>
  </si>
  <si>
    <t>FT005716</t>
  </si>
  <si>
    <t>FILET DE LIEU NOIR PORTIONNÉ +/- 80G</t>
  </si>
  <si>
    <t>FILET DE LIEU NOIR PORTIONNÉ +/- 100G</t>
  </si>
  <si>
    <t>FILET DE LIEU NOIR PORTIONNÉ +/- 130G</t>
  </si>
  <si>
    <t>(ESPÈCE SELON ARRIVAGE) +/- 90G</t>
  </si>
  <si>
    <t>(ESPÈCE SELON ARRIVAGE) +/- 110G</t>
  </si>
  <si>
    <t>(ESPÈCE SELON ARRIVAGE) +/-  130G</t>
  </si>
  <si>
    <t>FILET DE CABILLAUD PORTIONNÉ +/- 70G</t>
  </si>
  <si>
    <t>FILET DE CABILLAUD PORTIONNÉ +/- 100G</t>
  </si>
  <si>
    <t>FILET DE CABILLAUD PORTIONNÉ +/- 120G</t>
  </si>
  <si>
    <t>FILET DE SAUMON ATLANTIQUE PCES DE 1,4 À 1,8KG</t>
  </si>
  <si>
    <t>FILET DE SAUMON ECOSSE PCES DE 1,4 À 1,8KG</t>
  </si>
  <si>
    <t>DÉCOUPE DE LIEU NOIR 40-80G</t>
  </si>
  <si>
    <t>DÉCOUPE DE SAUMON 40-80G</t>
  </si>
  <si>
    <t>STEAK HACHÉ VÉGÉTAL +/- 100G</t>
  </si>
  <si>
    <t>SAUCISSE VÉGÉTALE +/- 50G</t>
  </si>
  <si>
    <t>BOULETTE VÉGÉTALE +/- 15G</t>
  </si>
  <si>
    <t>CORDON BLEU VÉGÉTAL +/- 100G</t>
  </si>
  <si>
    <t>HACHÉ VÉGÉTAL SOUS VIDE</t>
  </si>
  <si>
    <t>NUGGETS VÉGÉTAL +/- 20G</t>
  </si>
  <si>
    <t>BOULETTE DE BŒUF BIO</t>
  </si>
  <si>
    <t>BOULETTE DE VOLAILLE BIO</t>
  </si>
  <si>
    <t xml:space="preserve">CORDON BLEU VOLAILLE +/- 100G BIO </t>
  </si>
  <si>
    <t>CUISSE DE POULET BIO +/-240G</t>
  </si>
  <si>
    <t>EGRÉNÉ DE BŒUF BIO</t>
  </si>
  <si>
    <t>EMINCÉ DE POULET BIO</t>
  </si>
  <si>
    <t>NUGGET'S DE POULET BIO</t>
  </si>
  <si>
    <t>PALERON BIO</t>
  </si>
  <si>
    <t>POULET PAC 1,2/1,5 KG BIO</t>
  </si>
  <si>
    <t>POULET PAC 1,5 / 1,8 KG BIO</t>
  </si>
  <si>
    <t>RÔTI DE BŒUF</t>
  </si>
  <si>
    <t>RÔTI DE PORC</t>
  </si>
  <si>
    <t>SAUTÉ DE BŒUF 50/60G</t>
  </si>
  <si>
    <t>SAUTÉ DE DINDE 50-60G</t>
  </si>
  <si>
    <t>SAUTÉ DE PORC 50/60G</t>
  </si>
  <si>
    <t>SAUTÉ DE VEAU 50/60G</t>
  </si>
  <si>
    <t>STEACK HACHÉ DE BŒUF 15% +/- 100G BIO</t>
  </si>
  <si>
    <t>OMELETTE NATURE SG 90 BIO</t>
  </si>
  <si>
    <t>BROCOLIS FLEURETTE BIO</t>
  </si>
  <si>
    <t>CAROTTES RONDELLES BIO</t>
  </si>
  <si>
    <t>CHOUX FLEURS BIO</t>
  </si>
  <si>
    <t>EPINARD BRANCHE BIO</t>
  </si>
  <si>
    <t>EPINARD HACHÉ BIO</t>
  </si>
  <si>
    <t>HARICOT VERT TRÈS FIN BIO</t>
  </si>
  <si>
    <t>POMMES DE TERRE RISSOLÉES BIO</t>
  </si>
  <si>
    <t>PURÉE DE LÉGUMES BIO DIVERSES (1- Purée de carotte BIO)</t>
  </si>
  <si>
    <t>PURÉE DE LÉGUMES BIO DIVERSES (2- Purée de courgette BIO)</t>
  </si>
  <si>
    <t>PURÉE DE LÉGUMES BIO DIVERSES (3- Purée de brocoli BIO)</t>
  </si>
  <si>
    <t>PURÉE DE LÉGUMES BIO DIVERSES (4- Purée de chou-fleur BIO)</t>
  </si>
  <si>
    <t>FT005719</t>
  </si>
  <si>
    <t>FT005720</t>
  </si>
  <si>
    <t>FT005721</t>
  </si>
  <si>
    <t>FT005722</t>
  </si>
  <si>
    <t>FT005723</t>
  </si>
  <si>
    <t>FT005724</t>
  </si>
  <si>
    <t>FT005725</t>
  </si>
  <si>
    <t>FT005726</t>
  </si>
  <si>
    <t>FT005727</t>
  </si>
  <si>
    <t>FT005728</t>
  </si>
  <si>
    <t>FT005729</t>
  </si>
  <si>
    <t>AUTRES TERRINES OU PÂTÉS (1- Terrine de caille aux raisins secs)</t>
  </si>
  <si>
    <t>AUTRES TERRINES OU PÂTÉS (2- Terrine de sanglier sauvage aux fruits d'automne)</t>
  </si>
  <si>
    <t>AUTRES TERRINES OU PÂTÉS (3- Terrine de chevreuil sauvage au Madiran)</t>
  </si>
  <si>
    <t>AUTRES TERRINES OU PÂTÉS (4- Terrine forestière)</t>
  </si>
  <si>
    <t>CRÈMES GLACÉES ET SORBETS EN BAC  ** 1-chocolat</t>
  </si>
  <si>
    <t>CRÈMES GLACÉES ET SORBETS EN BAC  ** 2-avec morceaux de fraise Nestlé</t>
  </si>
  <si>
    <t>CRÈMES GLACÉES ET SORBETS EN BAC  ** 3-vanille Bourbon</t>
  </si>
  <si>
    <t>CRÈMES GLACÉES ET SORBETS EN BAC  ** 4-Sorbet citron</t>
  </si>
  <si>
    <t>CRÈMES GLACÉES ET SORBETS EN BAC  ** 5-Sorbet framboise</t>
  </si>
  <si>
    <t>PORTION DE POISSON +/- 120G -1 portion de colin (lieu) MSC sans peau</t>
  </si>
  <si>
    <t>PORTION DE POISSON +/- 120G  -2 Portion de filet de Cabillaud sans peau</t>
  </si>
  <si>
    <t>PORTION DE POISSON +/- 120G -3 - Filésime de hoki de nelle Zélande nature</t>
  </si>
  <si>
    <t>PORTION DE POISSON +/- 120G  - 4-Dos de colin Alaska (mariés) MSC Sans peau</t>
  </si>
  <si>
    <t>PORTION DE POISSON +/- 70G  -1- Filésime de colin Alaska nature</t>
  </si>
  <si>
    <t>PORTION DE POISSON +/- 70G  -2-Portion de filets de colin Alaska cuit à cœur</t>
  </si>
  <si>
    <t>PORTION DE POISSON +/- 70G  -3 - Filet de sole tropicale standard sans peau</t>
  </si>
  <si>
    <t>PORTION DE POISSON +/- 70G -4 - Dos de colin Alaska MSC Sans peau</t>
  </si>
  <si>
    <t>FEUILLETÉ À BASE DE POISSON, VIANDES,LÉGUMES (charcutier)</t>
  </si>
  <si>
    <t>FEUILLETÉ À BASE DE POISSON, VIANDES,LÉGUMES (aux légumes)</t>
  </si>
  <si>
    <t>FEUILLETÉ À BASE DE POISSON, VIANDES,LÉGUMES (pêcheur)</t>
  </si>
  <si>
    <t>FEUILLETÉ À BASE DE POISSON, VIANDES,LÉGUMES (à la viande prédoré friand)</t>
  </si>
  <si>
    <t>FEUILLETÉ À BASE DE POISSON, VIANDES,LÉGUMES (maraîcher BIO)</t>
  </si>
  <si>
    <t>FEUILLETÉ À BASE DE POISSON, VIANDES,LÉGUMES (aux 2 fromages BIO)</t>
  </si>
  <si>
    <t>POËLÉES DE LÉGUMES BIO (1- Poêlée de légumes verts)</t>
  </si>
  <si>
    <t>POËLÉES DE LÉGUMES BIO (2- Poêlée ratatouille cuisinée)</t>
  </si>
  <si>
    <t>POËLÉES DE LÉGUMES BIO (3- Trio de légumes aux brocolis Express)</t>
  </si>
  <si>
    <t>POËLÉES DE LÉGUMES BIO (4- Mélange lentille corail et grand épeautre)</t>
  </si>
  <si>
    <t>01715</t>
  </si>
  <si>
    <t>02898</t>
  </si>
  <si>
    <t>RELIGIEUSE CAFÉ (CARTON DE 24 PIECES, 0.65€ LA PIECE)</t>
  </si>
  <si>
    <t>N° Lot</t>
  </si>
  <si>
    <t>Prix Produits</t>
  </si>
  <si>
    <t>Total</t>
  </si>
  <si>
    <r>
      <t xml:space="preserve">Désignation produits alimentaires - Pré commandes à livrer pour le </t>
    </r>
    <r>
      <rPr>
        <b/>
        <sz val="10"/>
        <color theme="0"/>
        <rFont val="Calibri"/>
        <family val="2"/>
      </rPr>
      <t>↓</t>
    </r>
  </si>
  <si>
    <t>FILM WRAPMASTER 30 CM X 300 M CARTON DE 3 PC</t>
  </si>
  <si>
    <t xml:space="preserve">SAMOUSA DE BŒUF x 50 pc </t>
  </si>
  <si>
    <t xml:space="preserve">LASAGNE AU SAUMON BQT DE 3 KG </t>
  </si>
  <si>
    <t>POULET FERMIER LABEL ROUGE 1,4 KG à 1,6 KG</t>
  </si>
  <si>
    <t>CROCLAIT  BIO x 60</t>
  </si>
  <si>
    <t xml:space="preserve"> ST BRICET x120</t>
  </si>
  <si>
    <t>RONDELE NATURE x240</t>
  </si>
  <si>
    <t>RONDELE BLEU x 240</t>
  </si>
  <si>
    <t>RONDELE AUX NOIX x 240</t>
  </si>
  <si>
    <t>LACTEL BIO FRAMBOISE x24</t>
  </si>
  <si>
    <t>LACTEL BIO VANILLE x24</t>
  </si>
  <si>
    <t>MINI ROITELET</t>
  </si>
  <si>
    <t>PAPIER TOILETTE x 6 rlx</t>
  </si>
  <si>
    <t>BOULETTE DE BŒUF en 30 gr carton de 5 kg</t>
  </si>
  <si>
    <t xml:space="preserve">BAVETTE DE BŒUF 800 gr à 2 kg </t>
  </si>
  <si>
    <t>SAUTE DE PORC LPD IGP 50/80 gr poche de 2 kg</t>
  </si>
  <si>
    <t>MOUSSE NOISETTE 900 gr (8L - 100 R)</t>
  </si>
  <si>
    <t>SOUPE TOMATE / VERMICELLE 875 gr (12,5 L-50 G)</t>
  </si>
  <si>
    <t>BOUL'BŒUF 30 gr CARTON DE 5 kg</t>
  </si>
  <si>
    <t>BOUCHEE FILET DE COLIN 24 gr SCHT DE 1 kg</t>
  </si>
  <si>
    <t>FILET CŒUR DE COLIN 130 gr ct 5kg</t>
  </si>
  <si>
    <t>TRIO LEGUMES / BROCOLIS 2,5 kg</t>
  </si>
  <si>
    <t>MADELEINE FOURRE CHOCOLAT NOISETTE 56 gr x 64</t>
  </si>
  <si>
    <t>HACHE DE VEAU EMMENTAL 120 gr ct de 6 kg</t>
  </si>
  <si>
    <t>EMINCE BLANQUETTE DE DINDE IGP VF 2,5 kg</t>
  </si>
  <si>
    <t>JAMBONNEAU DE PORC 550 gr x 6 pc</t>
  </si>
  <si>
    <t>MERGUEZ 50 GR SURGELE CARTON DE 4 kg</t>
  </si>
  <si>
    <t>LARDON FUME SURGELE EN 1 kg</t>
  </si>
  <si>
    <t>GRUYERE RAPE EN 1 kg</t>
  </si>
  <si>
    <t xml:space="preserve">POTIRON EN GALET </t>
  </si>
  <si>
    <t>ESCALOPE VIENNOISE PLEIN FILET 120 gr ct de 5 kg</t>
  </si>
  <si>
    <t>JAMBON 7 kg</t>
  </si>
  <si>
    <t>CUISSE DE PINTADE 180-200 gr</t>
  </si>
  <si>
    <t>CUISSE DE POULET BIO 220-280 gr  x 8pc</t>
  </si>
  <si>
    <t>SAUCE TOMATE CUISINE 3/1</t>
  </si>
  <si>
    <t>PIPERADE 5/1</t>
  </si>
  <si>
    <t>SAUCISSE DE TOULOUSE +/- 120GR PAR 16 PC</t>
  </si>
  <si>
    <t>BOUDIN NOIR +/- 130G</t>
  </si>
  <si>
    <t>SEGMENT DE MANDARINE 3/1</t>
  </si>
  <si>
    <t>Dos colin Ala.s/p s/a 110g 5K</t>
  </si>
  <si>
    <t>FP/cœur col.Al.sp sa 90g 5K</t>
  </si>
  <si>
    <t>Flts lima.nor.s/a 120/140g 5K</t>
  </si>
  <si>
    <t>Farandole de champignons 1K</t>
  </si>
  <si>
    <t>Fond.saumon beurre blc 80g x60</t>
  </si>
  <si>
    <t>Min.rôt.chap.ma.s/o.UE 150g 5K</t>
  </si>
  <si>
    <t>Moel.dde far.champign. 130g 5K</t>
  </si>
  <si>
    <t>Pommes pins décorées pré-fr. 1K</t>
  </si>
  <si>
    <t>Poêlée 4 saisons Express 2.5K</t>
  </si>
  <si>
    <t>Triangle ana/mang/pass 70gx21</t>
  </si>
  <si>
    <t>Mini choux fourré 12.5g x228</t>
  </si>
  <si>
    <t>POELEE ARDECHOISE</t>
  </si>
  <si>
    <t>MACEDOINE DE LEGUMES 10KG</t>
  </si>
  <si>
    <t>BEURRE DOUX</t>
  </si>
  <si>
    <t>BEURRE DEMI-SEL</t>
  </si>
  <si>
    <t>MOELLEUX DINDE FARCI CHAMPIGNON 130gr</t>
  </si>
  <si>
    <t>ANDOUILLETTE +/- 140 x 8 PC</t>
  </si>
  <si>
    <t>POELEE FONDANTE DE SAISON</t>
  </si>
  <si>
    <t>TARTE CRUMBLE POIRE CHOCOLAT</t>
  </si>
  <si>
    <t>LASAGNES DE BEOUF PREMIUM</t>
  </si>
  <si>
    <t>MIETTE DE SURIMIS DE 500 GR</t>
  </si>
  <si>
    <t>WINGS DE POULET BARBECUE</t>
  </si>
  <si>
    <t>FISH'N CHIPS 100 GR</t>
  </si>
  <si>
    <t>HUILE DE COLZA</t>
  </si>
  <si>
    <t>PAIN BRUNCHETTA</t>
  </si>
  <si>
    <t>PETITS POIS</t>
  </si>
  <si>
    <t>OREILLON DE PÊCHE</t>
  </si>
  <si>
    <t>COUDE RAYE QUALITE SUPERIEURE PAQUET DE 5kg</t>
  </si>
  <si>
    <t>FILM ALIMENTAIRE 7µ CUTTER BOX 30 cm x 300 m</t>
  </si>
  <si>
    <t>FROMAGE TARTIFLETTE</t>
  </si>
  <si>
    <t>TABLIER PLASTIQUE JETABLE</t>
  </si>
  <si>
    <t>POIS CHICHE</t>
  </si>
  <si>
    <t>EPICES POULET RÔTI : 650G LA BOÎTE</t>
  </si>
  <si>
    <t>CARTONS SERVIETTES DE TABLE 1 PLI : LE CARTON</t>
  </si>
  <si>
    <t>SAUCE CHAMPIGNON "KNORR" : LA BOITE</t>
  </si>
  <si>
    <t>NEMS AU POULET 50gr X 25</t>
  </si>
  <si>
    <t>Pré Commandes produits alimentaires Année 2024</t>
  </si>
  <si>
    <t>CARRE A LA CREME</t>
  </si>
  <si>
    <t>RIZ A L'ESPAGNOL</t>
  </si>
  <si>
    <t xml:space="preserve">POISSON A LA BORDELAISE 32x160 gr </t>
  </si>
  <si>
    <t>JULIENNE DE LEGUMES (carottes,navets, poireaux) par 5kg</t>
  </si>
  <si>
    <t>SAUCISSE FUMEE</t>
  </si>
  <si>
    <t>BOUDIN BLANC  MORILLES 125 gr x 8</t>
  </si>
  <si>
    <t>SAUCISSON A L'AIL FUME EN 1 kg</t>
  </si>
  <si>
    <t>SEGMENT MANDARINE "ST MAMET"</t>
  </si>
  <si>
    <t>MOUSSAKA EN 2 kg</t>
  </si>
  <si>
    <t xml:space="preserve">TAOSTINETTE 84 TRANCHES </t>
  </si>
  <si>
    <t>PAIN HAMBURGER x 48</t>
  </si>
  <si>
    <t>BROWNIE 45X51GR PLAQUE 2,3 KG</t>
  </si>
  <si>
    <t>GATE024</t>
  </si>
  <si>
    <t>BDG</t>
  </si>
  <si>
    <t>CBS 3,85kg 35gr x 108 garantis</t>
  </si>
  <si>
    <t>CBSA022</t>
  </si>
  <si>
    <t>FLIBUSTIER 3,85 kg 35gr x 108 garantis</t>
  </si>
  <si>
    <t>FLIB303</t>
  </si>
  <si>
    <t>FELINE 3,85 kg 35gr x 108 garantis</t>
  </si>
  <si>
    <t>FELI177</t>
  </si>
  <si>
    <t>FRUIT'N POMME 100 gr x 60</t>
  </si>
  <si>
    <t>FRUI522</t>
  </si>
  <si>
    <t>FRUIT'N FRAISE POMME 100gr x60</t>
  </si>
  <si>
    <t>FRUI919</t>
  </si>
  <si>
    <t>GALETTE GOULIBEUR 25gr x 130</t>
  </si>
  <si>
    <t>GALE031</t>
  </si>
  <si>
    <t>CHENAPAN x6 42gr x90</t>
  </si>
  <si>
    <t>CHEN323</t>
  </si>
  <si>
    <t>TWINS CACAO FOURRE LAIT x4 44gr x108</t>
  </si>
  <si>
    <t>TWIN001</t>
  </si>
  <si>
    <t>MENELIK 3D 21gr x112</t>
  </si>
  <si>
    <t>MENE210</t>
  </si>
  <si>
    <t>KING CHOCO XXL 38gr x96</t>
  </si>
  <si>
    <t>KING501</t>
  </si>
  <si>
    <t>KING VANILLE XXL 38gr x96</t>
  </si>
  <si>
    <t>KING502</t>
  </si>
  <si>
    <t>GAUFRE NAPPEE CACAO 65 gr x100</t>
  </si>
  <si>
    <t>GAUF751</t>
  </si>
  <si>
    <t>GALETTES BIO BEURRE BARATTE x2 BP 13gr x380</t>
  </si>
  <si>
    <t>GALE005</t>
  </si>
  <si>
    <t>PILON POULET BIO 110/150 gr x10 pcs</t>
  </si>
  <si>
    <t>MAQUEREAUX TOMATE 4/4</t>
  </si>
  <si>
    <t>bio</t>
  </si>
  <si>
    <t>CREPE NATURE 29 cm</t>
  </si>
  <si>
    <t>ROUX BLANC EN 1 kg</t>
  </si>
  <si>
    <t>HUILE AU BEURRE EN 1 L</t>
  </si>
  <si>
    <t>BOLOGNAISE VEGETARIENNE EN 5 kg</t>
  </si>
  <si>
    <t>MAX KNACK 85 gr</t>
  </si>
  <si>
    <t>Pré Commandes produits alimentaires Année 2025</t>
  </si>
  <si>
    <t>Pré Commandes produits alimentaires Année 2026</t>
  </si>
  <si>
    <t>Pré Commandes produits alimentaires Année 2027</t>
  </si>
  <si>
    <t>Pré Commandes produits alimentaires Année 2028</t>
  </si>
  <si>
    <t>Pré Commandes produits alimentaires Année 2029</t>
  </si>
  <si>
    <t>Pré Commandes produits alimentaires Année 2030</t>
  </si>
  <si>
    <t>Pré Commandes produits alimentaires Année 2031</t>
  </si>
  <si>
    <t>Pré Commandes produits alimentaires Année 2032</t>
  </si>
  <si>
    <t>Pré Commandes produits alimentaires Année 2033</t>
  </si>
  <si>
    <t>Pré Commandes produits alimentaires Année 2034</t>
  </si>
  <si>
    <t>Pré Commandes produits alimentaires Année 2035</t>
  </si>
  <si>
    <t>Pré Commandes produits alimentaires Année 2036</t>
  </si>
  <si>
    <t>Pré Commandes produits alimentaires Année 2037</t>
  </si>
  <si>
    <t>Pré Commandes produits alimentaires Année 2038</t>
  </si>
  <si>
    <t>Pré Commandes produits alimentaires Année 2039</t>
  </si>
  <si>
    <t>Pré Commandes produits alimentaires Année 2040</t>
  </si>
  <si>
    <t>Pré Commandes produits alimentaires Année 2041</t>
  </si>
  <si>
    <t>Pré Commandes produits alimentaires Année 2042</t>
  </si>
  <si>
    <t>Pré Commandes produits alimentaires Année 2043</t>
  </si>
  <si>
    <t>Pré Commandes produits alimentaires Année 2044</t>
  </si>
  <si>
    <t>Pré Commandes produits alimentaires Année 2045</t>
  </si>
  <si>
    <t>Pré Commandes produits alimentaires Année 2046</t>
  </si>
  <si>
    <t>Pré Commandes produits alimentaires Année 2047</t>
  </si>
  <si>
    <t>Pré Commandes produits alimentaires Année 2048</t>
  </si>
  <si>
    <t>Pré Commandes produits alimentaires Année 2049</t>
  </si>
  <si>
    <t>Pré Commandes produits alimentaires Année 2050</t>
  </si>
  <si>
    <t>Pré Commandes produits alimentaires Année</t>
  </si>
  <si>
    <t>Aut</t>
  </si>
  <si>
    <t>Bio</t>
  </si>
  <si>
    <t>Total consommé produits Bio</t>
  </si>
  <si>
    <t>Total consommé produits Aut</t>
  </si>
  <si>
    <t>Budget Alimentation Alloué</t>
  </si>
  <si>
    <t>Total réalisé sur Budget alloué</t>
  </si>
  <si>
    <t>Reste au Budget Alimentation</t>
  </si>
  <si>
    <t>Dates de commande</t>
  </si>
  <si>
    <t>ROSELLO</t>
  </si>
  <si>
    <t>LAIT BRIQUETTE 20 cl BIO</t>
  </si>
  <si>
    <t>RONDELE NATURE BIO</t>
  </si>
  <si>
    <t>RONDELE AIL ET FINES HERBES</t>
  </si>
  <si>
    <t>CHEVRETINE</t>
  </si>
  <si>
    <t>DELICE CAMEMBERT</t>
  </si>
  <si>
    <t>DELICE EMMENTAL</t>
  </si>
  <si>
    <t>CHAUSSEE AUX MOINES</t>
  </si>
  <si>
    <t>YAOURT GREC "YAOS" MYRTILLES</t>
  </si>
  <si>
    <t>YAOURT GREC "YAOS" FRAISE</t>
  </si>
  <si>
    <t>Lot N°1</t>
  </si>
  <si>
    <t>Lot N°2</t>
  </si>
  <si>
    <t>Lot N°3</t>
  </si>
  <si>
    <t>Lot N°4</t>
  </si>
  <si>
    <t>Lot N°5</t>
  </si>
  <si>
    <t>Lot N°6</t>
  </si>
  <si>
    <t>Lot N°7</t>
  </si>
  <si>
    <t>Lot N°8</t>
  </si>
  <si>
    <t>Lot N°9</t>
  </si>
  <si>
    <t>Lot N°10</t>
  </si>
  <si>
    <t>Lot N°11</t>
  </si>
  <si>
    <t>Lot N°12</t>
  </si>
  <si>
    <t>Lot N°13</t>
  </si>
  <si>
    <t>Lot N°14</t>
  </si>
  <si>
    <t>Lot N°15</t>
  </si>
  <si>
    <t>Lot N°16</t>
  </si>
  <si>
    <t>Lot N°17</t>
  </si>
  <si>
    <t>Lot N°18</t>
  </si>
  <si>
    <t>Lot N°19</t>
  </si>
  <si>
    <t>Lot N°20</t>
  </si>
  <si>
    <t>Dates 
de commande Bio</t>
  </si>
  <si>
    <t>Dates 
de commande Aut</t>
  </si>
  <si>
    <t>Total Général :</t>
  </si>
  <si>
    <t>Dates 
de commande Sic</t>
  </si>
  <si>
    <t>Sic</t>
  </si>
  <si>
    <t>B/S/A</t>
  </si>
  <si>
    <t>Bio
Sic
Aut</t>
  </si>
  <si>
    <t>Total consommé produits Sic</t>
  </si>
  <si>
    <r>
      <t xml:space="preserve">Désignation produits
</t>
    </r>
    <r>
      <rPr>
        <b/>
        <sz val="8"/>
        <color rgb="FF0000FF"/>
        <rFont val="Calibri"/>
        <family val="2"/>
        <scheme val="minor"/>
      </rPr>
      <t>Possibilité d'aller jusqu'à 2000 produits, dernière ligne de saisie : cellule J2001</t>
    </r>
  </si>
  <si>
    <t>aut</t>
  </si>
  <si>
    <t>sic</t>
  </si>
  <si>
    <t>FILETE DE HOKI 58 gr</t>
  </si>
  <si>
    <t>AIGUILLETTE DE CHAPON</t>
  </si>
  <si>
    <t>BOUL'BŒUF HAUT DE FRANCE 30 gr CARTON DE 5 kg</t>
  </si>
  <si>
    <t>BUCHE VANILLE x14 x3</t>
  </si>
  <si>
    <t>THON NATUREL EN POCHE</t>
  </si>
  <si>
    <t xml:space="preserve"> et préparer le classeur pour l'année suivante,</t>
  </si>
  <si>
    <t>Lot HM</t>
  </si>
  <si>
    <t>Attention, Cliquer sur le bouton RAZ uniquement pour effacer les archives</t>
  </si>
  <si>
    <t xml:space="preserve"> sinon les données de l'année en cour seront perdues !</t>
  </si>
  <si>
    <t>PAIN HOT DOG LA BOULANGERE</t>
  </si>
  <si>
    <t>MOELLEUX ANANAS CARAMEL 90 gr</t>
  </si>
  <si>
    <t>LAIT DE COCO EN 1 l</t>
  </si>
  <si>
    <t xml:space="preserve">EPICES A CHILI </t>
  </si>
  <si>
    <t>RAZ EL HANOUT EN POUDRE DE 1 kg</t>
  </si>
  <si>
    <t>M</t>
  </si>
  <si>
    <t>SAUCE SOJA SALE</t>
  </si>
  <si>
    <t>LENTILLES CORAIL EN 2,5 kg</t>
  </si>
  <si>
    <t>PAIN HOT DOG JACQUET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</si>
</sst>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7" formatCode="#,##0.00\ &quot;€&quot;;\-#,##0.00\ &quot;€&quot;"/>
    <numFmt numFmtId="8" formatCode="#,##0.00\ &quot;€&quot;;[Red]\-#,##0.00\ &quot;€&quot;"/>
    <numFmt numFmtId="43" formatCode="_-* #,##0.00\ _€_-;\-* #,##0.00\ _€_-;_-* &quot;-&quot;??\ _€_-;_-@_-"/>
    <numFmt numFmtId="164" formatCode="000000"/>
    <numFmt numFmtId="165" formatCode="#,##0.000\ &quot;€&quot;"/>
    <numFmt numFmtId="166" formatCode="#,##0.00\ &quot;€&quot;"/>
    <numFmt numFmtId="167" formatCode="[$-F800]dddd\,\ mmmm\ dd\,\ yyyy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indexed="8"/>
      <name val="Calibri"/>
      <family val="2"/>
      <scheme val="minor"/>
    </font>
    <font>
      <sz val="16"/>
      <color rgb="FF0000FF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8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0"/>
      <color theme="0"/>
      <name val="Calibri"/>
      <family val="2"/>
    </font>
    <font>
      <sz val="14"/>
      <color rgb="FF00B050"/>
      <name val="Calibri"/>
      <family val="2"/>
      <scheme val="minor"/>
    </font>
    <font>
      <sz val="14"/>
      <color rgb="FF0000FF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8"/>
      <color rgb="FF00B05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5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4">
    <xf numFmtId="0" fontId="0" fillId="0" borderId="0" xfId="0"/>
    <xf numFmtId="0" fontId="5" fillId="0" borderId="6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165" fontId="5" fillId="0" borderId="6" xfId="0" applyNumberFormat="1" applyFont="1" applyBorder="1" applyAlignment="1" applyProtection="1">
      <alignment horizontal="center" vertical="center"/>
      <protection hidden="1"/>
    </xf>
    <xf numFmtId="165" fontId="5" fillId="0" borderId="4" xfId="0" applyNumberFormat="1" applyFont="1" applyBorder="1" applyAlignment="1" applyProtection="1">
      <alignment horizontal="center" vertical="center"/>
      <protection hidden="1"/>
    </xf>
    <xf numFmtId="165" fontId="5" fillId="0" borderId="5" xfId="0" applyNumberFormat="1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left" vertical="center" wrapText="1"/>
      <protection locked="0"/>
    </xf>
    <xf numFmtId="165" fontId="5" fillId="0" borderId="7" xfId="0" applyNumberFormat="1" applyFont="1" applyBorder="1" applyAlignment="1" applyProtection="1">
      <alignment horizontal="center" vertical="center"/>
      <protection locked="0"/>
    </xf>
    <xf numFmtId="165" fontId="10" fillId="0" borderId="7" xfId="0" applyNumberFormat="1" applyFont="1" applyBorder="1" applyAlignment="1" applyProtection="1">
      <alignment horizontal="center" vertical="center" shrinkToFit="1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49" fontId="10" fillId="0" borderId="4" xfId="0" applyNumberFormat="1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/>
      <protection locked="0"/>
    </xf>
    <xf numFmtId="166" fontId="15" fillId="0" borderId="0" xfId="0" applyNumberFormat="1" applyFont="1" applyAlignment="1" applyProtection="1">
      <alignment horizontal="center" vertical="center"/>
      <protection hidden="1"/>
    </xf>
    <xf numFmtId="0" fontId="11" fillId="4" borderId="2" xfId="0" applyFont="1" applyFill="1" applyBorder="1" applyAlignment="1" applyProtection="1">
      <alignment horizontal="center" vertical="center"/>
      <protection hidden="1"/>
    </xf>
    <xf numFmtId="0" fontId="6" fillId="4" borderId="3" xfId="0" applyFont="1" applyFill="1" applyBorder="1" applyAlignment="1" applyProtection="1">
      <alignment horizontal="center" vertical="center"/>
      <protection hidden="1"/>
    </xf>
    <xf numFmtId="165" fontId="6" fillId="4" borderId="3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2" fillId="5" borderId="10" xfId="0" applyFont="1" applyFill="1" applyBorder="1" applyAlignment="1" applyProtection="1">
      <alignment horizontal="center" vertical="center"/>
      <protection hidden="1"/>
    </xf>
    <xf numFmtId="0" fontId="9" fillId="5" borderId="11" xfId="0" applyFont="1" applyFill="1" applyBorder="1" applyAlignment="1" applyProtection="1">
      <alignment horizontal="center" vertical="center"/>
      <protection hidden="1"/>
    </xf>
    <xf numFmtId="166" fontId="7" fillId="7" borderId="1" xfId="0" applyNumberFormat="1" applyFont="1" applyFill="1" applyBorder="1" applyAlignment="1" applyProtection="1">
      <alignment horizontal="center" vertical="center"/>
      <protection hidden="1"/>
    </xf>
    <xf numFmtId="0" fontId="9" fillId="5" borderId="2" xfId="0" applyFont="1" applyFill="1" applyBorder="1" applyAlignment="1" applyProtection="1">
      <alignment horizontal="center" vertical="center"/>
      <protection hidden="1"/>
    </xf>
    <xf numFmtId="166" fontId="5" fillId="0" borderId="4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166" fontId="5" fillId="0" borderId="5" xfId="0" applyNumberFormat="1" applyFont="1" applyBorder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166" fontId="5" fillId="0" borderId="0" xfId="0" applyNumberFormat="1" applyFont="1" applyAlignment="1" applyProtection="1">
      <alignment horizontal="center" vertical="center"/>
      <protection hidden="1"/>
    </xf>
    <xf numFmtId="0" fontId="13" fillId="0" borderId="4" xfId="0" applyFont="1" applyBorder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horizontal="left"/>
      <protection locked="0"/>
    </xf>
    <xf numFmtId="11" fontId="3" fillId="0" borderId="4" xfId="0" applyNumberFormat="1" applyFont="1" applyBorder="1" applyAlignment="1" applyProtection="1">
      <alignment horizontal="left" vertical="center"/>
      <protection locked="0"/>
    </xf>
    <xf numFmtId="165" fontId="3" fillId="0" borderId="7" xfId="0" applyNumberFormat="1" applyFont="1" applyBorder="1" applyAlignment="1" applyProtection="1">
      <alignment horizontal="center"/>
      <protection locked="0"/>
    </xf>
    <xf numFmtId="0" fontId="3" fillId="0" borderId="4" xfId="0" quotePrefix="1" applyFont="1" applyBorder="1" applyAlignment="1" applyProtection="1">
      <alignment horizontal="left"/>
      <protection locked="0"/>
    </xf>
    <xf numFmtId="49" fontId="3" fillId="0" borderId="4" xfId="0" applyNumberFormat="1" applyFont="1" applyBorder="1" applyAlignment="1" applyProtection="1">
      <alignment horizontal="left"/>
      <protection locked="0"/>
    </xf>
    <xf numFmtId="0" fontId="3" fillId="0" borderId="4" xfId="0" quotePrefix="1" applyFont="1" applyBorder="1" applyAlignment="1" applyProtection="1">
      <alignment horizontal="left" vertical="center"/>
      <protection locked="0"/>
    </xf>
    <xf numFmtId="165" fontId="3" fillId="0" borderId="7" xfId="0" applyNumberFormat="1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left"/>
      <protection locked="0"/>
    </xf>
    <xf numFmtId="0" fontId="11" fillId="0" borderId="1" xfId="0" applyFont="1" applyBorder="1" applyAlignment="1" applyProtection="1">
      <alignment horizontal="center" vertical="center"/>
      <protection hidden="1"/>
    </xf>
    <xf numFmtId="166" fontId="11" fillId="0" borderId="1" xfId="0" applyNumberFormat="1" applyFont="1" applyBorder="1" applyAlignment="1" applyProtection="1">
      <alignment horizontal="center" vertical="center"/>
      <protection hidden="1"/>
    </xf>
    <xf numFmtId="0" fontId="6" fillId="2" borderId="4" xfId="0" applyFont="1" applyFill="1" applyBorder="1" applyAlignment="1" applyProtection="1">
      <alignment horizontal="center" vertical="center"/>
      <protection hidden="1"/>
    </xf>
    <xf numFmtId="0" fontId="11" fillId="2" borderId="4" xfId="0" applyFont="1" applyFill="1" applyBorder="1" applyAlignment="1" applyProtection="1">
      <alignment horizontal="center"/>
      <protection hidden="1"/>
    </xf>
    <xf numFmtId="0" fontId="12" fillId="5" borderId="13" xfId="0" applyFont="1" applyFill="1" applyBorder="1" applyAlignment="1" applyProtection="1">
      <alignment horizontal="center" vertical="center"/>
      <protection hidden="1"/>
    </xf>
    <xf numFmtId="0" fontId="11" fillId="0" borderId="11" xfId="0" applyFont="1" applyBorder="1" applyAlignment="1" applyProtection="1">
      <alignment horizontal="center" vertical="center"/>
      <protection hidden="1"/>
    </xf>
    <xf numFmtId="166" fontId="5" fillId="0" borderId="6" xfId="0" applyNumberFormat="1" applyFont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hidden="1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165" fontId="5" fillId="0" borderId="7" xfId="0" applyNumberFormat="1" applyFont="1" applyBorder="1" applyAlignment="1" applyProtection="1">
      <alignment horizontal="center" vertical="center"/>
      <protection hidden="1"/>
    </xf>
    <xf numFmtId="0" fontId="10" fillId="0" borderId="4" xfId="0" applyFont="1" applyBorder="1" applyAlignment="1" applyProtection="1">
      <alignment horizontal="left" vertical="center"/>
      <protection locked="0"/>
    </xf>
    <xf numFmtId="8" fontId="10" fillId="0" borderId="7" xfId="0" applyNumberFormat="1" applyFont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alignment horizontal="center" vertical="center"/>
      <protection hidden="1"/>
    </xf>
    <xf numFmtId="165" fontId="6" fillId="4" borderId="3" xfId="0" applyNumberFormat="1" applyFont="1" applyFill="1" applyBorder="1" applyAlignment="1" applyProtection="1">
      <alignment horizontal="center" vertical="center" wrapText="1"/>
      <protection hidden="1"/>
    </xf>
    <xf numFmtId="165" fontId="5" fillId="0" borderId="6" xfId="0" applyNumberFormat="1" applyFont="1" applyBorder="1" applyProtection="1">
      <protection locked="0"/>
    </xf>
    <xf numFmtId="165" fontId="5" fillId="0" borderId="4" xfId="0" applyNumberFormat="1" applyFont="1" applyBorder="1" applyProtection="1">
      <protection locked="0"/>
    </xf>
    <xf numFmtId="165" fontId="5" fillId="0" borderId="5" xfId="0" applyNumberFormat="1" applyFont="1" applyBorder="1" applyProtection="1">
      <protection locked="0"/>
    </xf>
    <xf numFmtId="167" fontId="6" fillId="3" borderId="6" xfId="0" applyNumberFormat="1" applyFont="1" applyFill="1" applyBorder="1" applyAlignment="1" applyProtection="1">
      <alignment horizontal="center" vertical="center"/>
      <protection locked="0"/>
    </xf>
    <xf numFmtId="167" fontId="6" fillId="3" borderId="7" xfId="0" applyNumberFormat="1" applyFont="1" applyFill="1" applyBorder="1" applyAlignment="1" applyProtection="1">
      <alignment horizontal="center" vertical="center"/>
      <protection locked="0"/>
    </xf>
    <xf numFmtId="167" fontId="6" fillId="3" borderId="9" xfId="0" applyNumberFormat="1" applyFont="1" applyFill="1" applyBorder="1" applyAlignment="1" applyProtection="1">
      <alignment horizontal="center" vertical="center"/>
      <protection locked="0"/>
    </xf>
    <xf numFmtId="14" fontId="6" fillId="6" borderId="10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/>
      <protection hidden="1"/>
    </xf>
    <xf numFmtId="0" fontId="19" fillId="0" borderId="0" xfId="0" applyFont="1" applyAlignment="1" applyProtection="1">
      <alignment horizontal="center"/>
      <protection hidden="1"/>
    </xf>
    <xf numFmtId="0" fontId="15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0" fontId="0" fillId="0" borderId="0" xfId="0" applyAlignment="1">
      <alignment horizontal="center" vertical="center"/>
    </xf>
    <xf numFmtId="0" fontId="0" fillId="0" borderId="0" xfId="0" applyProtection="1">
      <protection hidden="1"/>
    </xf>
    <xf numFmtId="0" fontId="21" fillId="0" borderId="1" xfId="0" applyFont="1" applyBorder="1" applyProtection="1">
      <protection hidden="1"/>
    </xf>
    <xf numFmtId="166" fontId="21" fillId="0" borderId="1" xfId="0" applyNumberFormat="1" applyFont="1" applyBorder="1" applyProtection="1">
      <protection hidden="1"/>
    </xf>
    <xf numFmtId="0" fontId="21" fillId="9" borderId="10" xfId="0" applyFont="1" applyFill="1" applyBorder="1" applyProtection="1">
      <protection hidden="1"/>
    </xf>
    <xf numFmtId="166" fontId="21" fillId="9" borderId="6" xfId="0" applyNumberFormat="1" applyFont="1" applyFill="1" applyBorder="1" applyProtection="1">
      <protection hidden="1"/>
    </xf>
    <xf numFmtId="0" fontId="21" fillId="10" borderId="13" xfId="0" applyFont="1" applyFill="1" applyBorder="1" applyProtection="1">
      <protection hidden="1"/>
    </xf>
    <xf numFmtId="166" fontId="21" fillId="10" borderId="4" xfId="0" applyNumberFormat="1" applyFont="1" applyFill="1" applyBorder="1" applyProtection="1">
      <protection hidden="1"/>
    </xf>
    <xf numFmtId="0" fontId="21" fillId="8" borderId="11" xfId="0" applyFont="1" applyFill="1" applyBorder="1" applyProtection="1">
      <protection hidden="1"/>
    </xf>
    <xf numFmtId="166" fontId="21" fillId="8" borderId="5" xfId="0" applyNumberFormat="1" applyFont="1" applyFill="1" applyBorder="1" applyProtection="1">
      <protection hidden="1"/>
    </xf>
    <xf numFmtId="166" fontId="21" fillId="0" borderId="0" xfId="0" applyNumberFormat="1" applyFont="1" applyProtection="1">
      <protection hidden="1"/>
    </xf>
    <xf numFmtId="166" fontId="23" fillId="0" borderId="1" xfId="0" applyNumberFormat="1" applyFont="1" applyBorder="1" applyProtection="1">
      <protection hidden="1"/>
    </xf>
    <xf numFmtId="166" fontId="24" fillId="0" borderId="1" xfId="0" applyNumberFormat="1" applyFont="1" applyBorder="1" applyProtection="1">
      <protection hidden="1"/>
    </xf>
    <xf numFmtId="0" fontId="11" fillId="4" borderId="1" xfId="0" applyFont="1" applyFill="1" applyBorder="1" applyAlignment="1" applyProtection="1">
      <alignment horizontal="center" vertical="center"/>
      <protection hidden="1"/>
    </xf>
    <xf numFmtId="0" fontId="6" fillId="4" borderId="1" xfId="0" applyFont="1" applyFill="1" applyBorder="1" applyAlignment="1" applyProtection="1">
      <alignment horizontal="center" vertical="center"/>
      <protection hidden="1"/>
    </xf>
    <xf numFmtId="0" fontId="9" fillId="5" borderId="5" xfId="0" applyFont="1" applyFill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left" vertical="center"/>
      <protection hidden="1"/>
    </xf>
    <xf numFmtId="0" fontId="9" fillId="5" borderId="1" xfId="0" applyFont="1" applyFill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left" vertical="center"/>
      <protection hidden="1"/>
    </xf>
    <xf numFmtId="165" fontId="5" fillId="0" borderId="8" xfId="0" applyNumberFormat="1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vertical="center"/>
      <protection hidden="1"/>
    </xf>
    <xf numFmtId="11" fontId="3" fillId="0" borderId="4" xfId="0" applyNumberFormat="1" applyFont="1" applyBorder="1" applyAlignment="1" applyProtection="1">
      <alignment vertical="center"/>
      <protection hidden="1"/>
    </xf>
    <xf numFmtId="0" fontId="3" fillId="0" borderId="4" xfId="0" applyFont="1" applyBorder="1" applyAlignment="1" applyProtection="1">
      <alignment horizontal="left" vertical="center" wrapText="1"/>
      <protection hidden="1"/>
    </xf>
    <xf numFmtId="0" fontId="3" fillId="0" borderId="4" xfId="0" applyFont="1" applyBorder="1" applyProtection="1">
      <protection hidden="1"/>
    </xf>
    <xf numFmtId="49" fontId="10" fillId="0" borderId="4" xfId="0" applyNumberFormat="1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/>
      <protection hidden="1"/>
    </xf>
    <xf numFmtId="0" fontId="8" fillId="0" borderId="7" xfId="0" applyFont="1" applyBorder="1" applyAlignment="1" applyProtection="1">
      <alignment horizontal="center" vertical="center"/>
      <protection hidden="1"/>
    </xf>
    <xf numFmtId="165" fontId="5" fillId="0" borderId="0" xfId="0" applyNumberFormat="1" applyFont="1" applyAlignment="1" applyProtection="1">
      <alignment horizontal="center" vertical="center"/>
      <protection hidden="1"/>
    </xf>
    <xf numFmtId="1" fontId="3" fillId="0" borderId="7" xfId="0" applyNumberFormat="1" applyFont="1" applyBorder="1" applyAlignment="1" applyProtection="1">
      <alignment horizontal="center" vertical="center"/>
      <protection hidden="1"/>
    </xf>
    <xf numFmtId="0" fontId="13" fillId="0" borderId="4" xfId="0" applyFont="1" applyBorder="1" applyAlignment="1" applyProtection="1">
      <alignment vertical="center"/>
      <protection hidden="1"/>
    </xf>
    <xf numFmtId="0" fontId="5" fillId="0" borderId="4" xfId="0" applyFont="1" applyBorder="1" applyAlignment="1" applyProtection="1">
      <alignment vertical="center"/>
      <protection hidden="1"/>
    </xf>
    <xf numFmtId="164" fontId="10" fillId="0" borderId="7" xfId="0" applyNumberFormat="1" applyFont="1" applyBorder="1" applyAlignment="1" applyProtection="1">
      <alignment horizontal="center" vertical="center" shrinkToFit="1"/>
      <protection hidden="1"/>
    </xf>
    <xf numFmtId="165" fontId="10" fillId="0" borderId="7" xfId="0" applyNumberFormat="1" applyFont="1" applyBorder="1" applyAlignment="1" applyProtection="1">
      <alignment horizontal="center" vertical="center" shrinkToFit="1"/>
      <protection hidden="1"/>
    </xf>
    <xf numFmtId="1" fontId="10" fillId="0" borderId="7" xfId="0" applyNumberFormat="1" applyFont="1" applyBorder="1" applyAlignment="1" applyProtection="1">
      <alignment horizontal="center" vertical="center" shrinkToFit="1"/>
      <protection hidden="1"/>
    </xf>
    <xf numFmtId="0" fontId="3" fillId="0" borderId="7" xfId="0" applyFont="1" applyBorder="1" applyAlignment="1" applyProtection="1">
      <alignment horizontal="center"/>
      <protection hidden="1"/>
    </xf>
    <xf numFmtId="165" fontId="3" fillId="0" borderId="7" xfId="0" applyNumberFormat="1" applyFont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left"/>
      <protection hidden="1"/>
    </xf>
    <xf numFmtId="0" fontId="3" fillId="0" borderId="4" xfId="0" quotePrefix="1" applyFont="1" applyBorder="1" applyAlignment="1" applyProtection="1">
      <alignment horizontal="left"/>
      <protection hidden="1"/>
    </xf>
    <xf numFmtId="49" fontId="3" fillId="0" borderId="4" xfId="0" applyNumberFormat="1" applyFont="1" applyBorder="1" applyAlignment="1" applyProtection="1">
      <alignment horizontal="left"/>
      <protection hidden="1"/>
    </xf>
    <xf numFmtId="0" fontId="3" fillId="0" borderId="4" xfId="0" quotePrefix="1" applyFont="1" applyBorder="1" applyAlignment="1" applyProtection="1">
      <alignment horizontal="left" vertical="center"/>
      <protection hidden="1"/>
    </xf>
    <xf numFmtId="165" fontId="3" fillId="0" borderId="7" xfId="0" applyNumberFormat="1" applyFont="1" applyBorder="1" applyAlignment="1" applyProtection="1">
      <alignment horizontal="center" vertical="center"/>
      <protection hidden="1"/>
    </xf>
    <xf numFmtId="0" fontId="13" fillId="0" borderId="4" xfId="0" applyFont="1" applyBorder="1" applyAlignment="1" applyProtection="1">
      <alignment horizontal="left"/>
      <protection hidden="1"/>
    </xf>
    <xf numFmtId="0" fontId="6" fillId="4" borderId="1" xfId="0" applyFont="1" applyFill="1" applyBorder="1" applyAlignment="1" applyProtection="1">
      <alignment horizontal="left" vertical="center" wrapText="1"/>
      <protection hidden="1"/>
    </xf>
    <xf numFmtId="0" fontId="17" fillId="11" borderId="0" xfId="0" applyFont="1" applyFill="1" applyAlignment="1" applyProtection="1">
      <alignment horizontal="center" vertical="center"/>
      <protection hidden="1"/>
    </xf>
    <xf numFmtId="0" fontId="0" fillId="11" borderId="0" xfId="0" applyFill="1" applyAlignment="1" applyProtection="1">
      <alignment horizontal="center" vertical="center"/>
      <protection hidden="1"/>
    </xf>
    <xf numFmtId="166" fontId="5" fillId="11" borderId="0" xfId="0" applyNumberFormat="1" applyFont="1" applyFill="1" applyAlignment="1" applyProtection="1">
      <alignment horizontal="center" vertical="center"/>
      <protection hidden="1"/>
    </xf>
    <xf numFmtId="0" fontId="5" fillId="11" borderId="4" xfId="0" applyFont="1" applyFill="1" applyBorder="1" applyAlignment="1" applyProtection="1">
      <alignment horizontal="left" vertical="center"/>
      <protection locked="0"/>
    </xf>
    <xf numFmtId="165" fontId="5" fillId="11" borderId="7" xfId="0" applyNumberFormat="1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center" vertical="center"/>
      <protection hidden="1"/>
    </xf>
    <xf numFmtId="0" fontId="12" fillId="5" borderId="0" xfId="0" applyFont="1" applyFill="1" applyAlignment="1" applyProtection="1">
      <alignment horizontal="center" vertical="center"/>
      <protection hidden="1"/>
    </xf>
    <xf numFmtId="0" fontId="11" fillId="3" borderId="0" xfId="0" applyFont="1" applyFill="1" applyAlignment="1" applyProtection="1">
      <alignment horizontal="center" vertical="center"/>
      <protection hidden="1"/>
    </xf>
    <xf numFmtId="0" fontId="11" fillId="6" borderId="0" xfId="0" applyFont="1" applyFill="1" applyAlignment="1" applyProtection="1">
      <alignment horizontal="center" vertical="center"/>
      <protection hidden="1"/>
    </xf>
    <xf numFmtId="166" fontId="11" fillId="7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7" fontId="0" fillId="0" borderId="0" xfId="0" applyNumberFormat="1" applyAlignment="1">
      <alignment horizontal="center" vertical="center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left"/>
      <protection hidden="1"/>
    </xf>
    <xf numFmtId="14" fontId="0" fillId="0" borderId="0" xfId="0" applyNumberFormat="1" applyAlignment="1" applyProtection="1">
      <alignment horizontal="center"/>
      <protection hidden="1"/>
    </xf>
    <xf numFmtId="166" fontId="0" fillId="0" borderId="0" xfId="0" applyNumberFormat="1" applyProtection="1">
      <protection hidden="1"/>
    </xf>
    <xf numFmtId="166" fontId="22" fillId="0" borderId="0" xfId="0" applyNumberFormat="1" applyFont="1" applyAlignment="1">
      <alignment horizontal="center"/>
    </xf>
    <xf numFmtId="167" fontId="11" fillId="3" borderId="0" xfId="0" applyNumberFormat="1" applyFont="1" applyFill="1" applyAlignment="1" applyProtection="1">
      <alignment horizontal="center" vertical="center" wrapText="1"/>
      <protection locked="0"/>
    </xf>
    <xf numFmtId="167" fontId="11" fillId="3" borderId="0" xfId="0" applyNumberFormat="1" applyFont="1" applyFill="1" applyAlignment="1" applyProtection="1">
      <alignment horizontal="center" vertical="center" wrapText="1"/>
      <protection hidden="1"/>
    </xf>
    <xf numFmtId="7" fontId="0" fillId="0" borderId="0" xfId="0" applyNumberFormat="1" applyAlignment="1">
      <alignment horizontal="center"/>
    </xf>
    <xf numFmtId="167" fontId="11" fillId="3" borderId="0" xfId="0" applyNumberFormat="1" applyFont="1" applyFill="1" applyAlignment="1" applyProtection="1">
      <alignment horizontal="center" vertical="center"/>
      <protection hidden="1"/>
    </xf>
    <xf numFmtId="166" fontId="11" fillId="2" borderId="0" xfId="0" applyNumberFormat="1" applyFont="1" applyFill="1" applyAlignment="1" applyProtection="1">
      <alignment horizontal="center" vertical="center"/>
      <protection hidden="1"/>
    </xf>
    <xf numFmtId="0" fontId="26" fillId="0" borderId="0" xfId="0" applyFont="1" applyProtection="1">
      <protection hidden="1"/>
    </xf>
    <xf numFmtId="0" fontId="12" fillId="5" borderId="1" xfId="0" applyFont="1" applyFill="1" applyBorder="1" applyAlignment="1" applyProtection="1">
      <alignment horizontal="center" vertical="center"/>
      <protection hidden="1"/>
    </xf>
    <xf numFmtId="0" fontId="9" fillId="11" borderId="1" xfId="0" applyFont="1" applyFill="1" applyBorder="1" applyAlignment="1" applyProtection="1">
      <alignment horizontal="center" vertical="center"/>
      <protection hidden="1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10" fillId="0" borderId="4" xfId="0" applyNumberFormat="1" applyFont="1" applyBorder="1" applyAlignment="1" applyProtection="1">
      <alignment horizontal="center" vertical="center" shrinkToFit="1"/>
      <protection locked="0"/>
    </xf>
    <xf numFmtId="1" fontId="10" fillId="0" borderId="4" xfId="0" applyNumberFormat="1" applyFont="1" applyBorder="1" applyAlignment="1" applyProtection="1">
      <alignment horizontal="center" vertical="center" shrinkToFit="1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5" fillId="0" borderId="4" xfId="0" quotePrefix="1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5" fillId="11" borderId="4" xfId="0" applyFont="1" applyFill="1" applyBorder="1" applyAlignment="1" applyProtection="1">
      <alignment horizontal="center" vertical="center"/>
      <protection locked="0"/>
    </xf>
    <xf numFmtId="165" fontId="6" fillId="4" borderId="1" xfId="0" applyNumberFormat="1" applyFont="1" applyFill="1" applyBorder="1" applyAlignment="1" applyProtection="1">
      <alignment horizontal="center" vertical="center"/>
      <protection hidden="1"/>
    </xf>
    <xf numFmtId="165" fontId="5" fillId="0" borderId="4" xfId="0" applyNumberFormat="1" applyFont="1" applyBorder="1" applyAlignment="1" applyProtection="1">
      <alignment horizontal="center" vertical="center"/>
      <protection locked="0"/>
    </xf>
    <xf numFmtId="165" fontId="10" fillId="0" borderId="4" xfId="0" applyNumberFormat="1" applyFont="1" applyBorder="1" applyAlignment="1" applyProtection="1">
      <alignment horizontal="center" vertical="center" shrinkToFit="1"/>
      <protection locked="0"/>
    </xf>
    <xf numFmtId="165" fontId="3" fillId="0" borderId="4" xfId="0" applyNumberFormat="1" applyFont="1" applyBorder="1" applyAlignment="1" applyProtection="1">
      <alignment horizontal="center"/>
      <protection locked="0"/>
    </xf>
    <xf numFmtId="165" fontId="3" fillId="0" borderId="4" xfId="0" applyNumberFormat="1" applyFont="1" applyBorder="1" applyAlignment="1" applyProtection="1">
      <alignment horizontal="center" vertical="center"/>
      <protection locked="0"/>
    </xf>
    <xf numFmtId="8" fontId="10" fillId="0" borderId="4" xfId="0" applyNumberFormat="1" applyFont="1" applyBorder="1" applyAlignment="1" applyProtection="1">
      <alignment horizontal="center" vertical="center"/>
      <protection locked="0"/>
    </xf>
    <xf numFmtId="165" fontId="5" fillId="11" borderId="4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Border="1" applyAlignment="1" applyProtection="1">
      <alignment horizontal="center" vertical="center"/>
      <protection locked="0"/>
    </xf>
    <xf numFmtId="0" fontId="17" fillId="0" borderId="10" xfId="0" applyFont="1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17" fillId="0" borderId="13" xfId="0" applyFont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17" fillId="0" borderId="11" xfId="0" applyFont="1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165" fontId="1" fillId="0" borderId="0" xfId="0" applyNumberFormat="1" applyFont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hidden="1"/>
    </xf>
    <xf numFmtId="0" fontId="5" fillId="0" borderId="13" xfId="0" applyFont="1" applyBorder="1" applyAlignment="1" applyProtection="1">
      <alignment horizontal="center" vertical="center"/>
      <protection hidden="1"/>
    </xf>
    <xf numFmtId="0" fontId="5" fillId="0" borderId="11" xfId="0" applyFont="1" applyBorder="1" applyAlignment="1" applyProtection="1">
      <alignment horizontal="center" vertical="center"/>
      <protection hidden="1"/>
    </xf>
    <xf numFmtId="0" fontId="5" fillId="0" borderId="9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6" fillId="3" borderId="2" xfId="0" applyFont="1" applyFill="1" applyBorder="1" applyAlignment="1" applyProtection="1">
      <alignment horizontal="center" vertical="center"/>
      <protection hidden="1"/>
    </xf>
    <xf numFmtId="0" fontId="6" fillId="3" borderId="3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6" fillId="3" borderId="11" xfId="0" applyFont="1" applyFill="1" applyBorder="1" applyAlignment="1" applyProtection="1">
      <alignment horizontal="center" vertical="center"/>
      <protection hidden="1"/>
    </xf>
    <xf numFmtId="0" fontId="6" fillId="3" borderId="8" xfId="0" applyFont="1" applyFill="1" applyBorder="1" applyAlignment="1" applyProtection="1">
      <alignment horizontal="center" vertical="center"/>
      <protection hidden="1"/>
    </xf>
    <xf numFmtId="0" fontId="6" fillId="2" borderId="6" xfId="0" applyFont="1" applyFill="1" applyBorder="1" applyAlignment="1" applyProtection="1">
      <alignment horizontal="center" vertical="center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66" fontId="15" fillId="0" borderId="0" xfId="0" applyNumberFormat="1" applyFont="1" applyAlignment="1" applyProtection="1">
      <alignment horizontal="center" vertical="center"/>
      <protection hidden="1"/>
    </xf>
    <xf numFmtId="0" fontId="21" fillId="4" borderId="2" xfId="0" applyFont="1" applyFill="1" applyBorder="1" applyAlignment="1" applyProtection="1">
      <alignment horizontal="center"/>
      <protection hidden="1"/>
    </xf>
    <xf numFmtId="0" fontId="21" fillId="4" borderId="3" xfId="0" applyFont="1" applyFill="1" applyBorder="1" applyAlignment="1" applyProtection="1">
      <alignment horizontal="center"/>
      <protection hidden="1"/>
    </xf>
    <xf numFmtId="0" fontId="14" fillId="0" borderId="12" xfId="0" applyFont="1" applyBorder="1" applyAlignment="1" applyProtection="1">
      <alignment horizontal="center"/>
      <protection hidden="1"/>
    </xf>
  </cellXfs>
  <cellStyles count="2">
    <cellStyle name="Milliers 3" xfId="1"/>
    <cellStyle name="Normal" xfId="0" builtinId="0"/>
  </cellStyles>
  <dxfs count="87"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numFmt numFmtId="166" formatCode="#,##0.00\ &quot;€&quot;"/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numFmt numFmtId="19" formatCode="dd/mm/yyyy"/>
      <alignment horizontal="center" vertical="bottom" textRotation="0" wrapText="0" indent="0" justifyLastLine="0" shrinkToFit="0" readingOrder="0"/>
      <protection locked="1" hidden="1"/>
    </dxf>
    <dxf>
      <alignment horizontal="left" vertical="bottom" textRotation="0" wrapText="0" indent="0" justifyLastLine="0" shrinkToFit="0" readingOrder="0"/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#,##0.00\ &quot;€&quot;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protection locked="1" hidden="1"/>
    </dxf>
    <dxf>
      <numFmt numFmtId="11" formatCode="#,##0.00\ &quot;€&quot;;\-#,##0.00\ &quot;€&quot;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1" formatCode="#,##0.00\ &quot;€&quot;;\-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1" formatCode="#,##0.00\ &quot;€&quot;;\-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1" formatCode="#,##0.00\ &quot;€&quot;;\-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1" formatCode="#,##0.00\ &quot;€&quot;;\-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1" formatCode="#,##0.00\ &quot;€&quot;;\-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rgb="FF0000FF"/>
      </font>
    </dxf>
    <dxf>
      <font>
        <color rgb="FF00B050"/>
      </font>
    </dxf>
    <dxf>
      <font>
        <color rgb="FF0000FF"/>
      </font>
    </dxf>
    <dxf>
      <font>
        <color rgb="FF00B05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2" defaultTableStyle="TableStyleMedium2" defaultPivotStyle="PivotStyleLight16">
    <tableStyle name="Style de tableau 1" pivot="0" count="1">
      <tableStyleElement type="firstRowStripe" size="2" dxfId="86"/>
    </tableStyle>
    <tableStyle name="Style de tableau 2" pivot="0" count="1">
      <tableStyleElement type="secondRowStripe" dxfId="85"/>
    </tableStyle>
  </tableStyles>
  <colors>
    <mruColors>
      <color rgb="FFFF5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1295400</xdr:colOff>
          <xdr:row>0</xdr:row>
          <xdr:rowOff>285750</xdr:rowOff>
        </xdr:from>
        <xdr:to>
          <xdr:col>9</xdr:col>
          <xdr:colOff>2638425</xdr:colOff>
          <xdr:row>0</xdr:row>
          <xdr:rowOff>485775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xmlns="" id="{00000000-0008-0000-00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la Pré-Commande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9</xdr:col>
      <xdr:colOff>2762249</xdr:colOff>
      <xdr:row>0</xdr:row>
      <xdr:rowOff>166691</xdr:rowOff>
    </xdr:from>
    <xdr:to>
      <xdr:col>9</xdr:col>
      <xdr:colOff>2905126</xdr:colOff>
      <xdr:row>0</xdr:row>
      <xdr:rowOff>414341</xdr:rowOff>
    </xdr:to>
    <xdr:sp macro="[0]!selectlastemptyrow" textlink="">
      <xdr:nvSpPr>
        <xdr:cNvPr id="3" name="Flèche droite rayé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 rot="5400000">
          <a:off x="11305223" y="219077"/>
          <a:ext cx="247650" cy="142877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2928939</xdr:colOff>
      <xdr:row>0</xdr:row>
      <xdr:rowOff>148473</xdr:rowOff>
    </xdr:from>
    <xdr:to>
      <xdr:col>9</xdr:col>
      <xdr:colOff>3072939</xdr:colOff>
      <xdr:row>0</xdr:row>
      <xdr:rowOff>396873</xdr:rowOff>
    </xdr:to>
    <xdr:sp macro="[0]!retour" textlink="">
      <xdr:nvSpPr>
        <xdr:cNvPr id="4" name="Flèche droite rayé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 rot="16200000">
          <a:off x="11472099" y="200673"/>
          <a:ext cx="248400" cy="144000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26403</xdr:colOff>
      <xdr:row>0</xdr:row>
      <xdr:rowOff>23809</xdr:rowOff>
    </xdr:from>
    <xdr:to>
      <xdr:col>5</xdr:col>
      <xdr:colOff>109387</xdr:colOff>
      <xdr:row>0</xdr:row>
      <xdr:rowOff>563560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5306370" y="23809"/>
          <a:ext cx="725489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0000FF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rgbClr val="0000FF"/>
              </a:solidFill>
            </a:rPr>
            <a:t>bio</a:t>
          </a:r>
        </a:p>
        <a:p>
          <a:pPr algn="ctr"/>
          <a:endParaRPr lang="fr-FR" sz="800" b="1">
            <a:solidFill>
              <a:srgbClr val="0000FF"/>
            </a:solidFill>
          </a:endParaRPr>
        </a:p>
      </xdr:txBody>
    </xdr:sp>
    <xdr:clientData/>
  </xdr:twoCellAnchor>
  <xdr:twoCellAnchor editAs="absolute">
    <xdr:from>
      <xdr:col>5</xdr:col>
      <xdr:colOff>45894</xdr:colOff>
      <xdr:row>0</xdr:row>
      <xdr:rowOff>23810</xdr:rowOff>
    </xdr:from>
    <xdr:to>
      <xdr:col>5</xdr:col>
      <xdr:colOff>728808</xdr:colOff>
      <xdr:row>0</xdr:row>
      <xdr:rowOff>563561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5968366" y="23810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00B050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rgbClr val="00B050"/>
              </a:solidFill>
            </a:rPr>
            <a:t>sic</a:t>
          </a:r>
        </a:p>
        <a:p>
          <a:pPr algn="ctr"/>
          <a:endParaRPr lang="fr-FR" sz="800" b="1">
            <a:solidFill>
              <a:srgbClr val="00B050"/>
            </a:solidFill>
          </a:endParaRPr>
        </a:p>
      </xdr:txBody>
    </xdr:sp>
    <xdr:clientData/>
  </xdr:twoCellAnchor>
  <xdr:twoCellAnchor editAs="absolute">
    <xdr:from>
      <xdr:col>3</xdr:col>
      <xdr:colOff>118051</xdr:colOff>
      <xdr:row>0</xdr:row>
      <xdr:rowOff>25397</xdr:rowOff>
    </xdr:from>
    <xdr:to>
      <xdr:col>4</xdr:col>
      <xdr:colOff>51088</xdr:colOff>
      <xdr:row>0</xdr:row>
      <xdr:rowOff>565148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/>
      </xdr:nvSpPr>
      <xdr:spPr>
        <a:xfrm>
          <a:off x="4679314" y="25397"/>
          <a:ext cx="715646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FF0000"/>
              </a:solidFill>
            </a:rPr>
            <a:t>Qantité Totale</a:t>
          </a:r>
        </a:p>
        <a:p>
          <a:pPr algn="ctr"/>
          <a:r>
            <a:rPr lang="fr-FR" sz="800" b="1">
              <a:solidFill>
                <a:srgbClr val="FF0000"/>
              </a:solidFill>
            </a:rPr>
            <a:t>Produits</a:t>
          </a:r>
        </a:p>
        <a:p>
          <a:pPr algn="ctr"/>
          <a:endParaRPr lang="fr-FR" sz="800" b="1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5</xdr:col>
      <xdr:colOff>649431</xdr:colOff>
      <xdr:row>0</xdr:row>
      <xdr:rowOff>23809</xdr:rowOff>
    </xdr:from>
    <xdr:to>
      <xdr:col>7</xdr:col>
      <xdr:colOff>78366</xdr:colOff>
      <xdr:row>0</xdr:row>
      <xdr:rowOff>563560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6587490" y="23809"/>
          <a:ext cx="730568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ysClr val="windowText" lastClr="000000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ysClr val="windowText" lastClr="000000"/>
              </a:solidFill>
            </a:rPr>
            <a:t>aut</a:t>
          </a:r>
        </a:p>
        <a:p>
          <a:pPr algn="ctr"/>
          <a:endParaRPr lang="fr-FR" sz="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1339851</xdr:colOff>
      <xdr:row>2006</xdr:row>
      <xdr:rowOff>71444</xdr:rowOff>
    </xdr:from>
    <xdr:to>
      <xdr:col>2</xdr:col>
      <xdr:colOff>2298701</xdr:colOff>
      <xdr:row>2007</xdr:row>
      <xdr:rowOff>134944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2038351" y="344320819"/>
          <a:ext cx="958850" cy="25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/>
  </xdr:twoCellAnchor>
  <xdr:twoCellAnchor>
    <xdr:from>
      <xdr:col>9</xdr:col>
      <xdr:colOff>3500439</xdr:colOff>
      <xdr:row>0</xdr:row>
      <xdr:rowOff>158750</xdr:rowOff>
    </xdr:from>
    <xdr:to>
      <xdr:col>9</xdr:col>
      <xdr:colOff>3643316</xdr:colOff>
      <xdr:row>0</xdr:row>
      <xdr:rowOff>406400</xdr:rowOff>
    </xdr:to>
    <xdr:sp macro="[0]!selectlastemptyrow_2" textlink="">
      <xdr:nvSpPr>
        <xdr:cNvPr id="10" name="Flèche droite rayé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 rot="5400000">
          <a:off x="11830053" y="211136"/>
          <a:ext cx="247650" cy="142877"/>
        </a:xfrm>
        <a:prstGeom prst="striped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219075</xdr:colOff>
          <xdr:row>0</xdr:row>
          <xdr:rowOff>295275</xdr:rowOff>
        </xdr:from>
        <xdr:to>
          <xdr:col>9</xdr:col>
          <xdr:colOff>1238250</xdr:colOff>
          <xdr:row>0</xdr:row>
          <xdr:rowOff>495300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xmlns="" id="{00000000-0008-0000-00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2" displayName="Tableau2" ref="A2:J18" totalsRowShown="0" dataDxfId="61">
  <tableColumns count="10">
    <tableColumn id="1" name="Qté" dataDxfId="60"/>
    <tableColumn id="2" name="N°" dataDxfId="59"/>
    <tableColumn id="3" name="Désignation produits alimentaires - Pré commandes à livrer pour le ↓" dataDxfId="58"/>
    <tableColumn id="4" name="Dates _x000a_de commande Bio" dataDxfId="57"/>
    <tableColumn id="5" name="Sem. N°" dataDxfId="56"/>
    <tableColumn id="6" name="Fournisseurs" dataDxfId="55"/>
    <tableColumn id="7" name="N° Lot" dataDxfId="54"/>
    <tableColumn id="8" name="Prix Produits" dataDxfId="53"/>
    <tableColumn id="9" name="Bio" dataDxfId="52"/>
    <tableColumn id="10" name="Total" dataDxfId="5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2:J3" totalsRowShown="0" dataDxfId="50">
  <tableColumns count="10">
    <tableColumn id="1" name="Qté" dataDxfId="49"/>
    <tableColumn id="2" name="N°" dataDxfId="48"/>
    <tableColumn id="3" name="Désignation produits alimentaires - Pré commandes à livrer pour le ↓" dataDxfId="47"/>
    <tableColumn id="4" name="Dates _x000a_de commande Sic" dataDxfId="46"/>
    <tableColumn id="5" name="Sem. N°" dataDxfId="45"/>
    <tableColumn id="6" name="Fournisseurs" dataDxfId="44"/>
    <tableColumn id="7" name="N° Lot" dataDxfId="43"/>
    <tableColumn id="8" name="Prix Produits" dataDxfId="42"/>
    <tableColumn id="9" name="Sic" dataDxfId="41"/>
    <tableColumn id="10" name="Total" dataDxfId="4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A2:J62" totalsRowShown="0" dataDxfId="39">
  <tableColumns count="10">
    <tableColumn id="1" name="Qté" dataDxfId="38"/>
    <tableColumn id="2" name="N°" dataDxfId="37"/>
    <tableColumn id="3" name="Désignation produits alimentaires - Pré commandes à livrer pour le ↓" dataDxfId="36"/>
    <tableColumn id="4" name="Dates _x000a_de commande Aut" dataDxfId="35"/>
    <tableColumn id="5" name="Sem. N°" dataDxfId="34"/>
    <tableColumn id="6" name="Fournisseurs" dataDxfId="33"/>
    <tableColumn id="7" name="N° Lot" dataDxfId="32"/>
    <tableColumn id="8" name="Prix Produits" dataDxfId="31"/>
    <tableColumn id="9" name="Aut" dataDxfId="30"/>
    <tableColumn id="10" name="Total" dataDxfId="2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5" displayName="Tableau5" ref="A2:AA79" totalsRowShown="0" headerRowDxfId="28" dataDxfId="27">
  <tableColumns count="27">
    <tableColumn id="1" name="Qté" dataDxfId="26"/>
    <tableColumn id="2" name="N°" dataDxfId="25"/>
    <tableColumn id="3" name="Désignation produits alimentaires - Pré commandes à livrer pour le ↓" dataDxfId="24"/>
    <tableColumn id="4" name="Dates de commande" dataDxfId="23"/>
    <tableColumn id="5" name="Sem. N°" dataDxfId="22"/>
    <tableColumn id="6" name="Fournisseurs" dataDxfId="21"/>
    <tableColumn id="7" name="Lot N°1" dataDxfId="20"/>
    <tableColumn id="8" name="Lot N°2" dataDxfId="19"/>
    <tableColumn id="9" name="Lot N°3" dataDxfId="18"/>
    <tableColumn id="10" name="Lot N°4" dataDxfId="17"/>
    <tableColumn id="11" name="Lot N°5" dataDxfId="16"/>
    <tableColumn id="12" name="Lot N°6" dataDxfId="15"/>
    <tableColumn id="13" name="Lot N°7" dataDxfId="14"/>
    <tableColumn id="14" name="Lot N°8" dataDxfId="13"/>
    <tableColumn id="15" name="Lot N°9" dataDxfId="12"/>
    <tableColumn id="16" name="Lot N°10" dataDxfId="11"/>
    <tableColumn id="17" name="Lot N°11" dataDxfId="10"/>
    <tableColumn id="18" name="Lot N°12" dataDxfId="9"/>
    <tableColumn id="19" name="Lot N°13" dataDxfId="8"/>
    <tableColumn id="20" name="Lot N°14" dataDxfId="7"/>
    <tableColumn id="21" name="Lot N°15" dataDxfId="6"/>
    <tableColumn id="22" name="Lot N°16" dataDxfId="5"/>
    <tableColumn id="23" name="Lot N°17" dataDxfId="4"/>
    <tableColumn id="24" name="Lot N°18" dataDxfId="3"/>
    <tableColumn id="25" name="Lot N°19" dataDxfId="2"/>
    <tableColumn id="26" name="Lot N°20" dataDxfId="1"/>
    <tableColumn id="27" name="Lot H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V2009"/>
  <sheetViews>
    <sheetView showGridLines="0" tabSelected="1" zoomScale="110" zoomScaleNormal="110" workbookViewId="0">
      <pane ySplit="1" topLeftCell="A2" activePane="bottomLeft" state="frozen"/>
      <selection pane="bottomLeft" activeCell="H17" sqref="H17"/>
    </sheetView>
  </sheetViews>
  <sheetFormatPr baseColWidth="10" defaultColWidth="11.42578125" defaultRowHeight="15" x14ac:dyDescent="0.25"/>
  <cols>
    <col min="1" max="1" width="5.7109375" style="17" customWidth="1"/>
    <col min="2" max="2" width="4.7109375" style="26" customWidth="1"/>
    <col min="3" max="3" width="57.7109375" style="17" customWidth="1"/>
    <col min="4" max="4" width="10.7109375" style="17" customWidth="1"/>
    <col min="5" max="5" width="7.7109375" style="17" customWidth="1"/>
    <col min="6" max="6" width="11.7109375" style="17" customWidth="1"/>
    <col min="7" max="7" width="7.7109375" style="17" customWidth="1"/>
    <col min="8" max="8" width="13.7109375" style="27" customWidth="1"/>
    <col min="9" max="9" width="6" style="93" bestFit="1" customWidth="1"/>
    <col min="10" max="10" width="58.7109375" style="10" customWidth="1"/>
    <col min="11" max="11" width="8.7109375" style="147" customWidth="1"/>
    <col min="12" max="12" width="3.7109375" style="147" customWidth="1"/>
    <col min="13" max="13" width="7.7109375" style="156" customWidth="1"/>
    <col min="14" max="14" width="3.7109375" style="8" customWidth="1"/>
    <col min="15" max="15" width="11.7109375" style="147" customWidth="1"/>
    <col min="16" max="16" width="14.7109375" style="17" customWidth="1"/>
    <col min="17" max="19" width="11.42578125" style="17"/>
    <col min="20" max="20" width="11.140625" style="17" customWidth="1"/>
    <col min="21" max="21" width="12.28515625" style="17" hidden="1" customWidth="1"/>
    <col min="22" max="22" width="46.42578125" style="17" hidden="1" customWidth="1"/>
    <col min="23" max="16384" width="11.42578125" style="17"/>
  </cols>
  <sheetData>
    <row r="1" spans="1:22" ht="62.1" customHeight="1" x14ac:dyDescent="0.3">
      <c r="A1" s="177" t="s">
        <v>1736</v>
      </c>
      <c r="B1" s="177"/>
      <c r="C1" s="177"/>
      <c r="D1" s="74">
        <f>MAX(I:I)</f>
        <v>1311</v>
      </c>
      <c r="E1" s="72">
        <f>COUNTIF($N2:$N2001,"bio")</f>
        <v>116</v>
      </c>
      <c r="F1" s="73">
        <f>COUNTIF($N2:$N2001,"sic")</f>
        <v>2</v>
      </c>
      <c r="G1" s="75">
        <f>COUNTIF($N2:$N2001,"aut")</f>
        <v>1193</v>
      </c>
      <c r="H1" s="13">
        <f>SUM(H3,H15,H27,H39,H51)</f>
        <v>728.38187108695638</v>
      </c>
      <c r="I1" s="144" t="s">
        <v>146</v>
      </c>
      <c r="J1" s="119" t="s">
        <v>1858</v>
      </c>
      <c r="K1" s="90" t="s">
        <v>8</v>
      </c>
      <c r="L1" s="90" t="s">
        <v>9</v>
      </c>
      <c r="M1" s="155" t="s">
        <v>10</v>
      </c>
      <c r="N1" s="64" t="s">
        <v>1856</v>
      </c>
      <c r="O1" s="90" t="s">
        <v>6</v>
      </c>
      <c r="P1" s="172">
        <f>SUM(M2:M2001)</f>
        <v>8274.2080210906788</v>
      </c>
      <c r="U1" s="56" t="s">
        <v>6</v>
      </c>
      <c r="V1" s="63" t="s">
        <v>1811</v>
      </c>
    </row>
    <row r="2" spans="1:22" ht="12.95" customHeight="1" x14ac:dyDescent="0.2">
      <c r="A2" s="178" t="s">
        <v>1206</v>
      </c>
      <c r="B2" s="179" t="s">
        <v>146</v>
      </c>
      <c r="C2" s="18" t="s">
        <v>1660</v>
      </c>
      <c r="D2" s="37" t="s">
        <v>6</v>
      </c>
      <c r="E2" s="37" t="s">
        <v>1278</v>
      </c>
      <c r="F2" s="181">
        <f>IF(C3="","",WEEKNUM(C3))</f>
        <v>6</v>
      </c>
      <c r="G2" s="182"/>
      <c r="H2" s="38" t="s">
        <v>1659</v>
      </c>
      <c r="I2" s="93">
        <v>1</v>
      </c>
      <c r="J2" s="12" t="s">
        <v>20</v>
      </c>
      <c r="K2" s="146">
        <v>32057</v>
      </c>
      <c r="L2" s="147">
        <v>4</v>
      </c>
      <c r="M2" s="65">
        <v>6.8101408751334045</v>
      </c>
      <c r="N2" s="8" t="s">
        <v>1859</v>
      </c>
      <c r="O2" s="147" t="s">
        <v>2</v>
      </c>
      <c r="U2" s="57" t="s">
        <v>1277</v>
      </c>
      <c r="V2" s="60" t="s">
        <v>1736</v>
      </c>
    </row>
    <row r="3" spans="1:22" ht="12.95" customHeight="1" x14ac:dyDescent="0.2">
      <c r="A3" s="178"/>
      <c r="B3" s="180"/>
      <c r="C3" s="68">
        <v>45328</v>
      </c>
      <c r="D3" s="71" t="s">
        <v>503</v>
      </c>
      <c r="E3" s="39" t="s">
        <v>1657</v>
      </c>
      <c r="F3" s="40" t="s">
        <v>1658</v>
      </c>
      <c r="G3" s="40" t="s">
        <v>1855</v>
      </c>
      <c r="H3" s="20">
        <f>SUM(H4:H13)</f>
        <v>319.58082508695651</v>
      </c>
      <c r="I3" s="93">
        <f>IF(J3="","",I2+1)</f>
        <v>2</v>
      </c>
      <c r="J3" s="12" t="s">
        <v>24</v>
      </c>
      <c r="K3" s="146">
        <v>100881</v>
      </c>
      <c r="L3" s="147">
        <v>4</v>
      </c>
      <c r="M3" s="66">
        <v>6.3863756670224126</v>
      </c>
      <c r="N3" s="8" t="s">
        <v>1859</v>
      </c>
      <c r="O3" s="147" t="s">
        <v>2</v>
      </c>
      <c r="U3" s="58" t="s">
        <v>5</v>
      </c>
      <c r="V3" s="61" t="s">
        <v>1785</v>
      </c>
    </row>
    <row r="4" spans="1:22" ht="12.95" customHeight="1" x14ac:dyDescent="0.2">
      <c r="A4" s="46">
        <v>20</v>
      </c>
      <c r="B4" s="50">
        <v>445</v>
      </c>
      <c r="C4" s="173" t="str">
        <f>IFERROR(INDEX($I:$O,MATCH(B4,$I:$I,0),2),"")</f>
        <v>RIZ BASMATI 5KG</v>
      </c>
      <c r="D4" s="1" t="str">
        <f>IFERROR(INDEX($I:$O,MATCH(B4,$I:$I,0),3),"")</f>
        <v xml:space="preserve">11119 </v>
      </c>
      <c r="E4" s="176">
        <f>IFERROR(INDEX($I:$O,MATCH(B4,$I:$I,0),4),"")</f>
        <v>1</v>
      </c>
      <c r="F4" s="4">
        <f>IFERROR(INDEX($I:$O,MATCH(B4,$I:$I,0),5),"")</f>
        <v>2.035036956521739</v>
      </c>
      <c r="G4" s="1" t="str">
        <f>IFERROR(INDEX($I:$O,MATCH(B4,$I:$I,0),6),"")</f>
        <v>aut</v>
      </c>
      <c r="H4" s="22">
        <f>IF(A4="","",IF(F4="","",A4*F4))</f>
        <v>40.700739130434783</v>
      </c>
      <c r="I4" s="93">
        <f>IF(J4="","",I3+1)</f>
        <v>3</v>
      </c>
      <c r="J4" s="12" t="s">
        <v>23</v>
      </c>
      <c r="K4" s="146">
        <v>32095</v>
      </c>
      <c r="L4" s="147">
        <v>4</v>
      </c>
      <c r="M4" s="66">
        <v>6.5709605122732127</v>
      </c>
      <c r="N4" s="8" t="s">
        <v>1859</v>
      </c>
      <c r="O4" s="147" t="s">
        <v>2</v>
      </c>
      <c r="U4" s="58" t="s">
        <v>4</v>
      </c>
      <c r="V4" s="61" t="s">
        <v>1786</v>
      </c>
    </row>
    <row r="5" spans="1:22" ht="12.95" customHeight="1" x14ac:dyDescent="0.2">
      <c r="A5" s="47">
        <v>5</v>
      </c>
      <c r="B5" s="51">
        <v>456</v>
      </c>
      <c r="C5" s="174" t="str">
        <f t="shared" ref="C5:C13" si="0">IFERROR(INDEX($I:$O,MATCH(B5,$I:$I,0),2),"")</f>
        <v>CROUTON CUBE NAT.500G</v>
      </c>
      <c r="D5" s="2" t="str">
        <f t="shared" ref="D5:D13" si="1">IFERROR(INDEX($I:$O,MATCH(B5,$I:$I,0),3),"")</f>
        <v xml:space="preserve">60436 </v>
      </c>
      <c r="E5" s="45">
        <f t="shared" ref="E5:E13" si="2">IFERROR(INDEX($I:$O,MATCH(B5,$I:$I,0),4),"")</f>
        <v>1</v>
      </c>
      <c r="F5" s="5">
        <f t="shared" ref="F5:F13" si="3">IFERROR(INDEX($I:$O,MATCH(B5,$I:$I,0),5),"")</f>
        <v>3.5801999999999996</v>
      </c>
      <c r="G5" s="2" t="str">
        <f t="shared" ref="G5:G13" si="4">IFERROR(INDEX($I:$O,MATCH(B5,$I:$I,0),6),"")</f>
        <v>aut</v>
      </c>
      <c r="H5" s="22">
        <f t="shared" ref="H5:H13" si="5">IF(A5="","",IF(F5="","",A5*F5))</f>
        <v>17.900999999999996</v>
      </c>
      <c r="I5" s="93">
        <f t="shared" ref="I5:I68" si="6">IF(J5="","",I4+1)</f>
        <v>4</v>
      </c>
      <c r="J5" s="12" t="s">
        <v>21</v>
      </c>
      <c r="K5" s="146">
        <v>64319</v>
      </c>
      <c r="L5" s="147">
        <v>4</v>
      </c>
      <c r="M5" s="66">
        <v>9.3436681376875548</v>
      </c>
      <c r="N5" s="8" t="s">
        <v>1859</v>
      </c>
      <c r="O5" s="147" t="s">
        <v>2</v>
      </c>
      <c r="U5" s="58" t="s">
        <v>503</v>
      </c>
      <c r="V5" s="61" t="s">
        <v>1787</v>
      </c>
    </row>
    <row r="6" spans="1:22" ht="12.95" customHeight="1" x14ac:dyDescent="0.2">
      <c r="A6" s="47">
        <v>2</v>
      </c>
      <c r="B6" s="51">
        <v>486</v>
      </c>
      <c r="C6" s="174" t="str">
        <f t="shared" si="0"/>
        <v>SOUPE DE POISSON BTE</v>
      </c>
      <c r="D6" s="2" t="str">
        <f t="shared" si="1"/>
        <v xml:space="preserve">74396 </v>
      </c>
      <c r="E6" s="45">
        <f t="shared" si="2"/>
        <v>1</v>
      </c>
      <c r="F6" s="5">
        <f t="shared" si="3"/>
        <v>19.386900000000001</v>
      </c>
      <c r="G6" s="2" t="str">
        <f t="shared" si="4"/>
        <v>aut</v>
      </c>
      <c r="H6" s="22">
        <f t="shared" si="5"/>
        <v>38.773800000000001</v>
      </c>
      <c r="I6" s="93">
        <f t="shared" si="6"/>
        <v>5</v>
      </c>
      <c r="J6" s="12" t="s">
        <v>22</v>
      </c>
      <c r="K6" s="146">
        <v>64342</v>
      </c>
      <c r="L6" s="147">
        <v>4</v>
      </c>
      <c r="M6" s="66">
        <v>9.8306663724624883</v>
      </c>
      <c r="N6" s="8" t="s">
        <v>1859</v>
      </c>
      <c r="O6" s="147" t="s">
        <v>2</v>
      </c>
      <c r="U6" s="58" t="s">
        <v>2</v>
      </c>
      <c r="V6" s="61" t="s">
        <v>1788</v>
      </c>
    </row>
    <row r="7" spans="1:22" ht="12.95" customHeight="1" x14ac:dyDescent="0.2">
      <c r="A7" s="47">
        <v>5</v>
      </c>
      <c r="B7" s="51">
        <v>467</v>
      </c>
      <c r="C7" s="174" t="str">
        <f t="shared" si="0"/>
        <v>SUCRE MORCEAU N°4 1KG</v>
      </c>
      <c r="D7" s="2" t="str">
        <f t="shared" si="1"/>
        <v xml:space="preserve">53149 </v>
      </c>
      <c r="E7" s="45">
        <f t="shared" si="2"/>
        <v>1</v>
      </c>
      <c r="F7" s="5">
        <f t="shared" si="3"/>
        <v>1.5818400000000001</v>
      </c>
      <c r="G7" s="2" t="str">
        <f t="shared" si="4"/>
        <v>aut</v>
      </c>
      <c r="H7" s="22">
        <f t="shared" si="5"/>
        <v>7.9092000000000002</v>
      </c>
      <c r="I7" s="93">
        <f t="shared" si="6"/>
        <v>6</v>
      </c>
      <c r="J7" s="12" t="s">
        <v>60</v>
      </c>
      <c r="K7" s="146">
        <v>552274</v>
      </c>
      <c r="L7" s="147">
        <v>4</v>
      </c>
      <c r="M7" s="66">
        <v>8.3710140237324708</v>
      </c>
      <c r="N7" s="8" t="s">
        <v>1859</v>
      </c>
      <c r="O7" s="147" t="s">
        <v>2</v>
      </c>
      <c r="U7" s="58" t="s">
        <v>1820</v>
      </c>
      <c r="V7" s="61" t="s">
        <v>1789</v>
      </c>
    </row>
    <row r="8" spans="1:22" ht="12.95" customHeight="1" x14ac:dyDescent="0.2">
      <c r="A8" s="47">
        <v>6</v>
      </c>
      <c r="B8" s="51">
        <v>150</v>
      </c>
      <c r="C8" s="174" t="str">
        <f t="shared" si="0"/>
        <v>BISQUE DE HOMARD 4/4</v>
      </c>
      <c r="D8" s="2" t="str">
        <f t="shared" si="1"/>
        <v>157284</v>
      </c>
      <c r="E8" s="45">
        <f t="shared" si="2"/>
        <v>1</v>
      </c>
      <c r="F8" s="5">
        <f t="shared" si="3"/>
        <v>3.6152999999999995</v>
      </c>
      <c r="G8" s="2" t="str">
        <f t="shared" si="4"/>
        <v>aut</v>
      </c>
      <c r="H8" s="22">
        <f t="shared" si="5"/>
        <v>21.691799999999997</v>
      </c>
      <c r="I8" s="93">
        <f t="shared" si="6"/>
        <v>7</v>
      </c>
      <c r="J8" s="12" t="s">
        <v>33</v>
      </c>
      <c r="K8" s="146">
        <v>60340</v>
      </c>
      <c r="L8" s="147">
        <v>4</v>
      </c>
      <c r="M8" s="66">
        <v>0.40848759439050708</v>
      </c>
      <c r="N8" s="8" t="s">
        <v>1859</v>
      </c>
      <c r="O8" s="147" t="s">
        <v>2</v>
      </c>
      <c r="U8" s="58" t="s">
        <v>3</v>
      </c>
      <c r="V8" s="61" t="s">
        <v>1790</v>
      </c>
    </row>
    <row r="9" spans="1:22" ht="12.95" customHeight="1" x14ac:dyDescent="0.2">
      <c r="A9" s="47">
        <v>20</v>
      </c>
      <c r="B9" s="51">
        <v>428</v>
      </c>
      <c r="C9" s="174" t="str">
        <f t="shared" si="0"/>
        <v>CŒUR DE BLE 5 KG</v>
      </c>
      <c r="D9" s="2" t="str">
        <f t="shared" si="1"/>
        <v>163728</v>
      </c>
      <c r="E9" s="45">
        <f t="shared" si="2"/>
        <v>1</v>
      </c>
      <c r="F9" s="5">
        <f t="shared" si="3"/>
        <v>3.6214043478260867</v>
      </c>
      <c r="G9" s="2" t="str">
        <f t="shared" si="4"/>
        <v>aut</v>
      </c>
      <c r="H9" s="22">
        <f t="shared" si="5"/>
        <v>72.428086956521739</v>
      </c>
      <c r="I9" s="93">
        <f t="shared" si="6"/>
        <v>8</v>
      </c>
      <c r="J9" s="12" t="s">
        <v>34</v>
      </c>
      <c r="K9" s="146">
        <v>60405</v>
      </c>
      <c r="L9" s="147">
        <v>4</v>
      </c>
      <c r="M9" s="66">
        <v>0.37220264317180618</v>
      </c>
      <c r="N9" s="8" t="s">
        <v>1859</v>
      </c>
      <c r="O9" s="147" t="s">
        <v>2</v>
      </c>
      <c r="U9" s="58" t="s">
        <v>0</v>
      </c>
      <c r="V9" s="61" t="s">
        <v>1791</v>
      </c>
    </row>
    <row r="10" spans="1:22" ht="12.95" customHeight="1" x14ac:dyDescent="0.2">
      <c r="A10" s="47">
        <v>144</v>
      </c>
      <c r="B10" s="51">
        <v>583</v>
      </c>
      <c r="C10" s="174" t="str">
        <f t="shared" si="0"/>
        <v>COMPOTE DE POMME INDIVIDUELLE</v>
      </c>
      <c r="D10" s="2" t="str">
        <f t="shared" si="1"/>
        <v>152288</v>
      </c>
      <c r="E10" s="45">
        <f t="shared" si="2"/>
        <v>17</v>
      </c>
      <c r="F10" s="5">
        <f t="shared" si="3"/>
        <v>0.23318749999999996</v>
      </c>
      <c r="G10" s="2" t="str">
        <f t="shared" si="4"/>
        <v>bio</v>
      </c>
      <c r="H10" s="22">
        <f t="shared" si="5"/>
        <v>33.578999999999994</v>
      </c>
      <c r="I10" s="93">
        <f t="shared" si="6"/>
        <v>9</v>
      </c>
      <c r="J10" s="28" t="s">
        <v>61</v>
      </c>
      <c r="K10" s="146">
        <v>550922</v>
      </c>
      <c r="L10" s="147">
        <v>4</v>
      </c>
      <c r="M10" s="66">
        <v>6.2727092511013227</v>
      </c>
      <c r="N10" s="8" t="s">
        <v>1859</v>
      </c>
      <c r="O10" s="147" t="s">
        <v>2</v>
      </c>
      <c r="U10" s="59" t="s">
        <v>1</v>
      </c>
      <c r="V10" s="61" t="s">
        <v>1792</v>
      </c>
    </row>
    <row r="11" spans="1:22" ht="12.95" customHeight="1" x14ac:dyDescent="0.2">
      <c r="A11" s="47">
        <v>72</v>
      </c>
      <c r="B11" s="51">
        <v>584</v>
      </c>
      <c r="C11" s="174" t="str">
        <f t="shared" si="0"/>
        <v>COMPOTE POMME ABRICOT INDIVIDUELLE</v>
      </c>
      <c r="D11" s="2" t="str">
        <f t="shared" si="1"/>
        <v>152286</v>
      </c>
      <c r="E11" s="45">
        <f t="shared" si="2"/>
        <v>17</v>
      </c>
      <c r="F11" s="5">
        <f t="shared" si="3"/>
        <v>0.28989999999999999</v>
      </c>
      <c r="G11" s="2" t="str">
        <f t="shared" si="4"/>
        <v>bio</v>
      </c>
      <c r="H11" s="22">
        <f t="shared" si="5"/>
        <v>20.872799999999998</v>
      </c>
      <c r="I11" s="93">
        <f t="shared" si="6"/>
        <v>10</v>
      </c>
      <c r="J11" s="12" t="s">
        <v>63</v>
      </c>
      <c r="K11" s="146">
        <v>46292</v>
      </c>
      <c r="L11" s="147">
        <v>4</v>
      </c>
      <c r="M11" s="66">
        <v>11.9213576309795</v>
      </c>
      <c r="N11" s="8" t="s">
        <v>1859</v>
      </c>
      <c r="O11" s="147" t="s">
        <v>2</v>
      </c>
      <c r="V11" s="61" t="s">
        <v>1793</v>
      </c>
    </row>
    <row r="12" spans="1:22" ht="12.95" customHeight="1" x14ac:dyDescent="0.2">
      <c r="A12" s="47">
        <v>72</v>
      </c>
      <c r="B12" s="51">
        <v>585</v>
      </c>
      <c r="C12" s="174" t="str">
        <f t="shared" si="0"/>
        <v>PURÉE POMME POIRE INDIVIDUELLE</v>
      </c>
      <c r="D12" s="2" t="str">
        <f t="shared" si="1"/>
        <v>102724</v>
      </c>
      <c r="E12" s="45">
        <f t="shared" si="2"/>
        <v>17</v>
      </c>
      <c r="F12" s="5">
        <f t="shared" si="3"/>
        <v>0.30717374999999997</v>
      </c>
      <c r="G12" s="2" t="str">
        <f t="shared" si="4"/>
        <v>bio</v>
      </c>
      <c r="H12" s="22">
        <f t="shared" si="5"/>
        <v>22.116509999999998</v>
      </c>
      <c r="I12" s="93">
        <f t="shared" si="6"/>
        <v>11</v>
      </c>
      <c r="J12" s="12" t="s">
        <v>62</v>
      </c>
      <c r="K12" s="146">
        <v>60415</v>
      </c>
      <c r="L12" s="147">
        <v>4</v>
      </c>
      <c r="M12" s="66">
        <v>1.4598620689655173</v>
      </c>
      <c r="N12" s="8" t="s">
        <v>1859</v>
      </c>
      <c r="O12" s="147" t="s">
        <v>2</v>
      </c>
      <c r="V12" s="61" t="s">
        <v>1794</v>
      </c>
    </row>
    <row r="13" spans="1:22" ht="12.95" customHeight="1" x14ac:dyDescent="0.2">
      <c r="A13" s="48">
        <v>3</v>
      </c>
      <c r="B13" s="52">
        <v>578</v>
      </c>
      <c r="C13" s="175" t="str">
        <f t="shared" si="0"/>
        <v>PRÉPARATION POUR TABOULÉ 5/1</v>
      </c>
      <c r="D13" s="3" t="str">
        <f t="shared" si="1"/>
        <v>158719</v>
      </c>
      <c r="E13" s="49">
        <f t="shared" si="2"/>
        <v>17</v>
      </c>
      <c r="F13" s="6">
        <f t="shared" si="3"/>
        <v>14.535962999999997</v>
      </c>
      <c r="G13" s="3" t="str">
        <f t="shared" si="4"/>
        <v>bio</v>
      </c>
      <c r="H13" s="22">
        <f t="shared" si="5"/>
        <v>43.607888999999993</v>
      </c>
      <c r="I13" s="93">
        <f t="shared" si="6"/>
        <v>12</v>
      </c>
      <c r="J13" s="12" t="s">
        <v>35</v>
      </c>
      <c r="K13" s="146">
        <v>32280</v>
      </c>
      <c r="L13" s="147">
        <v>4</v>
      </c>
      <c r="M13" s="66">
        <v>0.19933333333333333</v>
      </c>
      <c r="N13" s="8" t="s">
        <v>1859</v>
      </c>
      <c r="O13" s="147" t="s">
        <v>2</v>
      </c>
      <c r="V13" s="61" t="s">
        <v>1795</v>
      </c>
    </row>
    <row r="14" spans="1:22" ht="12.95" customHeight="1" x14ac:dyDescent="0.2">
      <c r="A14" s="178" t="s">
        <v>1206</v>
      </c>
      <c r="B14" s="183" t="s">
        <v>146</v>
      </c>
      <c r="C14" s="41" t="s">
        <v>1660</v>
      </c>
      <c r="D14" s="42" t="s">
        <v>6</v>
      </c>
      <c r="E14" s="42" t="s">
        <v>1278</v>
      </c>
      <c r="F14" s="184">
        <f>IF(C15="","",WEEKNUM(C15))</f>
        <v>6</v>
      </c>
      <c r="G14" s="185"/>
      <c r="H14" s="38" t="s">
        <v>1659</v>
      </c>
      <c r="I14" s="93">
        <f t="shared" si="6"/>
        <v>13</v>
      </c>
      <c r="J14" s="12" t="s">
        <v>64</v>
      </c>
      <c r="K14" s="146">
        <v>56094</v>
      </c>
      <c r="L14" s="147">
        <v>4</v>
      </c>
      <c r="M14" s="66">
        <v>9.2087823240589177</v>
      </c>
      <c r="N14" s="8" t="s">
        <v>1859</v>
      </c>
      <c r="O14" s="147" t="s">
        <v>2</v>
      </c>
      <c r="V14" s="61" t="s">
        <v>1796</v>
      </c>
    </row>
    <row r="15" spans="1:22" ht="12.95" customHeight="1" x14ac:dyDescent="0.2">
      <c r="A15" s="178"/>
      <c r="B15" s="180"/>
      <c r="C15" s="69">
        <v>45328</v>
      </c>
      <c r="D15" s="71" t="s">
        <v>503</v>
      </c>
      <c r="E15" s="39" t="s">
        <v>1657</v>
      </c>
      <c r="F15" s="40" t="s">
        <v>1658</v>
      </c>
      <c r="G15" s="44" t="s">
        <v>1855</v>
      </c>
      <c r="H15" s="20">
        <f>SUM(H16:H25)</f>
        <v>408.80104599999993</v>
      </c>
      <c r="I15" s="93">
        <f t="shared" si="6"/>
        <v>14</v>
      </c>
      <c r="J15" s="12" t="s">
        <v>36</v>
      </c>
      <c r="K15" s="146">
        <v>60391</v>
      </c>
      <c r="L15" s="147">
        <v>4</v>
      </c>
      <c r="M15" s="66">
        <v>0.40419148936170202</v>
      </c>
      <c r="N15" s="8" t="s">
        <v>1859</v>
      </c>
      <c r="O15" s="147" t="s">
        <v>2</v>
      </c>
      <c r="V15" s="61" t="s">
        <v>1797</v>
      </c>
    </row>
    <row r="16" spans="1:22" ht="12.95" customHeight="1" x14ac:dyDescent="0.2">
      <c r="A16" s="46">
        <v>25</v>
      </c>
      <c r="B16" s="50">
        <v>554</v>
      </c>
      <c r="C16" s="173" t="str">
        <f>IFERROR(INDEX($I:$O,MATCH(B16,$I:$I,0),2),"")</f>
        <v>BOULGOUR</v>
      </c>
      <c r="D16" s="1" t="str">
        <f>IFERROR(INDEX($I:$O,MATCH(B16,$I:$I,0),3),"")</f>
        <v xml:space="preserve">17281 </v>
      </c>
      <c r="E16" s="176">
        <f>IFERROR(INDEX($I:$O,MATCH(B16,$I:$I,0),4),"")</f>
        <v>17</v>
      </c>
      <c r="F16" s="4">
        <f>IFERROR(INDEX($I:$O,MATCH(B16,$I:$I,0),5),"")</f>
        <v>2.6278199999999994</v>
      </c>
      <c r="G16" s="1" t="str">
        <f>IFERROR(INDEX($I:$O,MATCH(B16,$I:$I,0),6),"")</f>
        <v>bio</v>
      </c>
      <c r="H16" s="22">
        <f>IF(A16="","",IF(F16="","",A16*F16))</f>
        <v>65.695499999999981</v>
      </c>
      <c r="I16" s="93">
        <f t="shared" si="6"/>
        <v>15</v>
      </c>
      <c r="J16" s="12" t="s">
        <v>65</v>
      </c>
      <c r="K16" s="146">
        <v>32118</v>
      </c>
      <c r="L16" s="147">
        <v>4</v>
      </c>
      <c r="M16" s="66">
        <v>14.452758620689657</v>
      </c>
      <c r="N16" s="8" t="s">
        <v>1859</v>
      </c>
      <c r="O16" s="147" t="s">
        <v>2</v>
      </c>
      <c r="V16" s="61" t="s">
        <v>1798</v>
      </c>
    </row>
    <row r="17" spans="1:22" ht="12.95" customHeight="1" x14ac:dyDescent="0.2">
      <c r="A17" s="47">
        <v>12</v>
      </c>
      <c r="B17" s="51">
        <v>1307</v>
      </c>
      <c r="C17" s="174" t="str">
        <f t="shared" ref="C17:C25" si="7">IFERROR(INDEX($I:$O,MATCH(B17,$I:$I,0),2),"")</f>
        <v>LAIT DE COCO EN 1 l</v>
      </c>
      <c r="D17" s="2">
        <f t="shared" ref="D17:D25" si="8">IFERROR(INDEX($I:$O,MATCH(B17,$I:$I,0),3),"")</f>
        <v>23406</v>
      </c>
      <c r="E17" s="45" t="str">
        <f t="shared" ref="E17:E25" si="9">IFERROR(INDEX($I:$O,MATCH(B17,$I:$I,0),4),"")</f>
        <v>HM</v>
      </c>
      <c r="F17" s="5">
        <f t="shared" ref="F17:F25" si="10">IFERROR(INDEX($I:$O,MATCH(B17,$I:$I,0),5),"")</f>
        <v>6.165</v>
      </c>
      <c r="G17" s="2" t="str">
        <f t="shared" ref="G17:G25" si="11">IFERROR(INDEX($I:$O,MATCH(B17,$I:$I,0),6),"")</f>
        <v>aut</v>
      </c>
      <c r="H17" s="22">
        <f t="shared" ref="H17:H25" si="12">IF(A17="","",IF(F17="","",A17*F17))</f>
        <v>73.98</v>
      </c>
      <c r="I17" s="93">
        <f t="shared" si="6"/>
        <v>16</v>
      </c>
      <c r="J17" s="12" t="s">
        <v>66</v>
      </c>
      <c r="K17" s="146">
        <v>34210</v>
      </c>
      <c r="L17" s="147">
        <v>4</v>
      </c>
      <c r="M17" s="66">
        <v>7.3230303030303032</v>
      </c>
      <c r="N17" s="8" t="s">
        <v>1859</v>
      </c>
      <c r="O17" s="147" t="s">
        <v>2</v>
      </c>
      <c r="V17" s="61" t="s">
        <v>1799</v>
      </c>
    </row>
    <row r="18" spans="1:22" s="23" customFormat="1" ht="12.95" customHeight="1" x14ac:dyDescent="0.2">
      <c r="A18" s="47">
        <v>2</v>
      </c>
      <c r="B18" s="51">
        <v>1308</v>
      </c>
      <c r="C18" s="174" t="str">
        <f t="shared" si="7"/>
        <v xml:space="preserve">EPICES A CHILI </v>
      </c>
      <c r="D18" s="2">
        <f t="shared" si="8"/>
        <v>35499</v>
      </c>
      <c r="E18" s="45" t="str">
        <f t="shared" si="9"/>
        <v>HM</v>
      </c>
      <c r="F18" s="5">
        <f t="shared" si="10"/>
        <v>8.875</v>
      </c>
      <c r="G18" s="2" t="str">
        <f t="shared" si="11"/>
        <v>aut</v>
      </c>
      <c r="H18" s="22">
        <f t="shared" si="12"/>
        <v>17.75</v>
      </c>
      <c r="I18" s="93">
        <f t="shared" si="6"/>
        <v>17</v>
      </c>
      <c r="J18" s="12" t="s">
        <v>67</v>
      </c>
      <c r="K18" s="146">
        <v>124254</v>
      </c>
      <c r="L18" s="147">
        <v>4</v>
      </c>
      <c r="M18" s="66">
        <v>2.3948610478359909</v>
      </c>
      <c r="N18" s="8" t="s">
        <v>1859</v>
      </c>
      <c r="O18" s="147" t="s">
        <v>2</v>
      </c>
      <c r="V18" s="61" t="s">
        <v>1800</v>
      </c>
    </row>
    <row r="19" spans="1:22" s="23" customFormat="1" ht="12.95" customHeight="1" x14ac:dyDescent="0.2">
      <c r="A19" s="47">
        <v>1</v>
      </c>
      <c r="B19" s="51">
        <v>1309</v>
      </c>
      <c r="C19" s="174" t="str">
        <f t="shared" si="7"/>
        <v>RAZ EL HANOUT EN POUDRE DE 1 kg</v>
      </c>
      <c r="D19" s="2">
        <f t="shared" si="8"/>
        <v>151831</v>
      </c>
      <c r="E19" s="45" t="str">
        <f t="shared" si="9"/>
        <v>M</v>
      </c>
      <c r="F19" s="5">
        <f t="shared" si="10"/>
        <v>3.42</v>
      </c>
      <c r="G19" s="2" t="str">
        <f t="shared" si="11"/>
        <v>aut</v>
      </c>
      <c r="H19" s="22">
        <f t="shared" si="12"/>
        <v>3.42</v>
      </c>
      <c r="I19" s="93">
        <f t="shared" si="6"/>
        <v>18</v>
      </c>
      <c r="J19" s="12" t="s">
        <v>68</v>
      </c>
      <c r="K19" s="146">
        <v>50894</v>
      </c>
      <c r="L19" s="147">
        <v>4</v>
      </c>
      <c r="M19" s="66">
        <v>12.93592219020173</v>
      </c>
      <c r="N19" s="8" t="s">
        <v>1859</v>
      </c>
      <c r="O19" s="147" t="s">
        <v>2</v>
      </c>
      <c r="V19" s="61" t="s">
        <v>1801</v>
      </c>
    </row>
    <row r="20" spans="1:22" s="23" customFormat="1" ht="12.95" customHeight="1" x14ac:dyDescent="0.2">
      <c r="A20" s="47">
        <v>2</v>
      </c>
      <c r="B20" s="51">
        <v>1310</v>
      </c>
      <c r="C20" s="174" t="str">
        <f t="shared" si="7"/>
        <v>SAUCE SOJA SALE</v>
      </c>
      <c r="D20" s="2">
        <f t="shared" si="8"/>
        <v>162198</v>
      </c>
      <c r="E20" s="45" t="str">
        <f t="shared" si="9"/>
        <v>HM</v>
      </c>
      <c r="F20" s="5">
        <f t="shared" si="10"/>
        <v>7.99</v>
      </c>
      <c r="G20" s="2" t="str">
        <f t="shared" si="11"/>
        <v>aut</v>
      </c>
      <c r="H20" s="22">
        <f t="shared" si="12"/>
        <v>15.98</v>
      </c>
      <c r="I20" s="93">
        <f t="shared" si="6"/>
        <v>19</v>
      </c>
      <c r="J20" s="12" t="s">
        <v>37</v>
      </c>
      <c r="K20" s="146">
        <v>51176</v>
      </c>
      <c r="L20" s="147">
        <v>4</v>
      </c>
      <c r="M20" s="66">
        <v>0.574149855907781</v>
      </c>
      <c r="N20" s="8" t="s">
        <v>1859</v>
      </c>
      <c r="O20" s="147" t="s">
        <v>2</v>
      </c>
      <c r="U20" s="24"/>
      <c r="V20" s="61" t="s">
        <v>1802</v>
      </c>
    </row>
    <row r="21" spans="1:22" s="23" customFormat="1" ht="12.95" customHeight="1" x14ac:dyDescent="0.2">
      <c r="A21" s="47">
        <v>20</v>
      </c>
      <c r="B21" s="51">
        <v>1311</v>
      </c>
      <c r="C21" s="174" t="str">
        <f t="shared" si="7"/>
        <v>LENTILLES CORAIL EN 2,5 kg</v>
      </c>
      <c r="D21" s="2">
        <f t="shared" si="8"/>
        <v>11311</v>
      </c>
      <c r="E21" s="45" t="str">
        <f t="shared" si="9"/>
        <v>HM</v>
      </c>
      <c r="F21" s="5">
        <f t="shared" si="10"/>
        <v>5.7</v>
      </c>
      <c r="G21" s="2" t="str">
        <f t="shared" si="11"/>
        <v>aut</v>
      </c>
      <c r="H21" s="22">
        <f t="shared" si="12"/>
        <v>114</v>
      </c>
      <c r="I21" s="93">
        <f t="shared" si="6"/>
        <v>20</v>
      </c>
      <c r="J21" s="12" t="s">
        <v>103</v>
      </c>
      <c r="K21" s="146">
        <v>32278</v>
      </c>
      <c r="L21" s="147">
        <v>4</v>
      </c>
      <c r="M21" s="66">
        <v>1.3955026455026454</v>
      </c>
      <c r="N21" s="8" t="s">
        <v>1859</v>
      </c>
      <c r="O21" s="147" t="s">
        <v>2</v>
      </c>
      <c r="V21" s="61" t="s">
        <v>1803</v>
      </c>
    </row>
    <row r="22" spans="1:22" s="23" customFormat="1" ht="12.95" customHeight="1" x14ac:dyDescent="0.2">
      <c r="A22" s="47">
        <v>220</v>
      </c>
      <c r="B22" s="51">
        <v>517</v>
      </c>
      <c r="C22" s="174" t="str">
        <f t="shared" si="7"/>
        <v>BISCUIT FOURRÉ DIVERS PARFUMS IND ** Goût.Prince vanille R2 40gx110</v>
      </c>
      <c r="D22" s="2" t="str">
        <f t="shared" si="8"/>
        <v xml:space="preserve">64416 </v>
      </c>
      <c r="E22" s="45">
        <f t="shared" si="9"/>
        <v>2</v>
      </c>
      <c r="F22" s="5">
        <f t="shared" si="10"/>
        <v>0.28148285454545457</v>
      </c>
      <c r="G22" s="2" t="str">
        <f t="shared" si="11"/>
        <v>aut</v>
      </c>
      <c r="H22" s="22">
        <f t="shared" si="12"/>
        <v>61.926228000000009</v>
      </c>
      <c r="I22" s="93">
        <f t="shared" si="6"/>
        <v>21</v>
      </c>
      <c r="J22" s="12" t="s">
        <v>38</v>
      </c>
      <c r="K22" s="146">
        <v>60684</v>
      </c>
      <c r="L22" s="147">
        <v>4</v>
      </c>
      <c r="M22" s="66">
        <v>0.19509090909090906</v>
      </c>
      <c r="N22" s="8" t="s">
        <v>1859</v>
      </c>
      <c r="O22" s="147" t="s">
        <v>2</v>
      </c>
      <c r="U22" s="24"/>
      <c r="V22" s="61" t="s">
        <v>1804</v>
      </c>
    </row>
    <row r="23" spans="1:22" s="23" customFormat="1" ht="12.95" customHeight="1" x14ac:dyDescent="0.2">
      <c r="A23" s="47">
        <v>220</v>
      </c>
      <c r="B23" s="51">
        <v>518</v>
      </c>
      <c r="C23" s="174" t="str">
        <f t="shared" si="7"/>
        <v>BISCUIT FOURRÉ DIVERS PARFUMS IND ** Goût.Prince choco.R2 40g x110</v>
      </c>
      <c r="D23" s="2" t="str">
        <f t="shared" si="8"/>
        <v xml:space="preserve">64417 </v>
      </c>
      <c r="E23" s="45">
        <f t="shared" si="9"/>
        <v>2</v>
      </c>
      <c r="F23" s="5">
        <f t="shared" si="10"/>
        <v>0.25476962727272723</v>
      </c>
      <c r="G23" s="2" t="str">
        <f t="shared" si="11"/>
        <v>aut</v>
      </c>
      <c r="H23" s="22">
        <f t="shared" si="12"/>
        <v>56.049317999999992</v>
      </c>
      <c r="I23" s="93">
        <f t="shared" si="6"/>
        <v>22</v>
      </c>
      <c r="J23" s="28" t="s">
        <v>124</v>
      </c>
      <c r="K23" s="146">
        <v>60120</v>
      </c>
      <c r="L23" s="147">
        <v>4</v>
      </c>
      <c r="M23" s="66">
        <v>0.21599999999999997</v>
      </c>
      <c r="N23" s="8" t="s">
        <v>1859</v>
      </c>
      <c r="O23" s="147" t="s">
        <v>2</v>
      </c>
      <c r="V23" s="61" t="s">
        <v>1805</v>
      </c>
    </row>
    <row r="24" spans="1:22" s="23" customFormat="1" ht="12.95" customHeight="1" x14ac:dyDescent="0.2">
      <c r="A24" s="47"/>
      <c r="B24" s="51"/>
      <c r="C24" s="174" t="str">
        <f t="shared" si="7"/>
        <v/>
      </c>
      <c r="D24" s="2" t="str">
        <f t="shared" si="8"/>
        <v/>
      </c>
      <c r="E24" s="45" t="str">
        <f t="shared" si="9"/>
        <v/>
      </c>
      <c r="F24" s="5" t="str">
        <f t="shared" si="10"/>
        <v/>
      </c>
      <c r="G24" s="2" t="str">
        <f t="shared" si="11"/>
        <v/>
      </c>
      <c r="H24" s="22" t="str">
        <f t="shared" si="12"/>
        <v/>
      </c>
      <c r="I24" s="93">
        <f t="shared" si="6"/>
        <v>23</v>
      </c>
      <c r="J24" s="28" t="s">
        <v>123</v>
      </c>
      <c r="K24" s="146">
        <v>60118</v>
      </c>
      <c r="L24" s="147">
        <v>4</v>
      </c>
      <c r="M24" s="66">
        <v>0.21599999999999997</v>
      </c>
      <c r="N24" s="8" t="s">
        <v>1859</v>
      </c>
      <c r="O24" s="147" t="s">
        <v>2</v>
      </c>
      <c r="V24" s="61" t="s">
        <v>1806</v>
      </c>
    </row>
    <row r="25" spans="1:22" s="23" customFormat="1" ht="12.95" customHeight="1" x14ac:dyDescent="0.2">
      <c r="A25" s="48"/>
      <c r="B25" s="52"/>
      <c r="C25" s="175" t="str">
        <f t="shared" si="7"/>
        <v/>
      </c>
      <c r="D25" s="3" t="str">
        <f t="shared" si="8"/>
        <v/>
      </c>
      <c r="E25" s="49" t="str">
        <f t="shared" si="9"/>
        <v/>
      </c>
      <c r="F25" s="6" t="str">
        <f t="shared" si="10"/>
        <v/>
      </c>
      <c r="G25" s="3" t="str">
        <f t="shared" si="11"/>
        <v/>
      </c>
      <c r="H25" s="22" t="str">
        <f t="shared" si="12"/>
        <v/>
      </c>
      <c r="I25" s="93">
        <f t="shared" si="6"/>
        <v>24</v>
      </c>
      <c r="J25" s="28" t="s">
        <v>125</v>
      </c>
      <c r="K25" s="146">
        <v>60119</v>
      </c>
      <c r="L25" s="147">
        <v>4</v>
      </c>
      <c r="M25" s="66">
        <v>0.21599999999999997</v>
      </c>
      <c r="N25" s="8" t="s">
        <v>1859</v>
      </c>
      <c r="O25" s="147" t="s">
        <v>2</v>
      </c>
      <c r="V25" s="61" t="s">
        <v>1807</v>
      </c>
    </row>
    <row r="26" spans="1:22" s="23" customFormat="1" ht="12.95" customHeight="1" x14ac:dyDescent="0.2">
      <c r="A26" s="186" t="s">
        <v>1206</v>
      </c>
      <c r="B26" s="183" t="s">
        <v>146</v>
      </c>
      <c r="C26" s="41" t="s">
        <v>1660</v>
      </c>
      <c r="D26" s="42" t="s">
        <v>6</v>
      </c>
      <c r="E26" s="42" t="s">
        <v>1278</v>
      </c>
      <c r="F26" s="184" t="str">
        <f>IF(C27="","",WEEKNUM(C27))</f>
        <v/>
      </c>
      <c r="G26" s="182"/>
      <c r="H26" s="38" t="s">
        <v>1659</v>
      </c>
      <c r="I26" s="93">
        <f t="shared" si="6"/>
        <v>25</v>
      </c>
      <c r="J26" s="12" t="s">
        <v>27</v>
      </c>
      <c r="K26" s="146">
        <v>111360</v>
      </c>
      <c r="L26" s="147">
        <v>4</v>
      </c>
      <c r="M26" s="66">
        <v>3.4399097065462754</v>
      </c>
      <c r="N26" s="8" t="s">
        <v>1859</v>
      </c>
      <c r="O26" s="147" t="s">
        <v>2</v>
      </c>
      <c r="V26" s="61" t="s">
        <v>1808</v>
      </c>
    </row>
    <row r="27" spans="1:22" s="23" customFormat="1" ht="12.95" customHeight="1" x14ac:dyDescent="0.2">
      <c r="A27" s="187"/>
      <c r="B27" s="180"/>
      <c r="C27" s="70"/>
      <c r="D27" s="71"/>
      <c r="E27" s="39" t="s">
        <v>1657</v>
      </c>
      <c r="F27" s="40" t="s">
        <v>1658</v>
      </c>
      <c r="G27" s="44" t="s">
        <v>1855</v>
      </c>
      <c r="H27" s="20">
        <f>SUM(H28:H37)</f>
        <v>0</v>
      </c>
      <c r="I27" s="93">
        <f t="shared" si="6"/>
        <v>26</v>
      </c>
      <c r="J27" s="12" t="s">
        <v>26</v>
      </c>
      <c r="K27" s="146">
        <v>50708</v>
      </c>
      <c r="L27" s="147">
        <v>4</v>
      </c>
      <c r="M27" s="66">
        <v>3.3551995412844033</v>
      </c>
      <c r="N27" s="8" t="s">
        <v>1859</v>
      </c>
      <c r="O27" s="147" t="s">
        <v>2</v>
      </c>
      <c r="V27" s="61" t="s">
        <v>1809</v>
      </c>
    </row>
    <row r="28" spans="1:22" s="23" customFormat="1" ht="12.95" customHeight="1" x14ac:dyDescent="0.2">
      <c r="A28" s="46"/>
      <c r="B28" s="50"/>
      <c r="C28" s="173" t="str">
        <f>IFERROR(INDEX($I:$O,MATCH(B28,$I:$I,0),2),"")</f>
        <v/>
      </c>
      <c r="D28" s="1" t="str">
        <f>IFERROR(INDEX($I:$O,MATCH(B28,$I:$I,0),3),"")</f>
        <v/>
      </c>
      <c r="E28" s="176" t="str">
        <f>IFERROR(INDEX($I:$O,MATCH(B28,$I:$I,0),4),"")</f>
        <v/>
      </c>
      <c r="F28" s="4" t="str">
        <f>IFERROR(INDEX($I:$O,MATCH(B28,$I:$I,0),5),"")</f>
        <v/>
      </c>
      <c r="G28" s="1" t="str">
        <f>IFERROR(INDEX($I:$O,MATCH(B28,$I:$I,0),6),"")</f>
        <v/>
      </c>
      <c r="H28" s="22" t="str">
        <f>IF(A28="","",IF(F28="","",A28*F28))</f>
        <v/>
      </c>
      <c r="I28" s="93">
        <f t="shared" si="6"/>
        <v>27</v>
      </c>
      <c r="J28" s="12" t="s">
        <v>69</v>
      </c>
      <c r="K28" s="146">
        <v>117458</v>
      </c>
      <c r="L28" s="147">
        <v>4</v>
      </c>
      <c r="M28" s="66">
        <v>0.8023599088838268</v>
      </c>
      <c r="N28" s="8" t="s">
        <v>1859</v>
      </c>
      <c r="O28" s="147" t="s">
        <v>2</v>
      </c>
      <c r="V28" s="62" t="s">
        <v>1810</v>
      </c>
    </row>
    <row r="29" spans="1:22" s="23" customFormat="1" ht="12.95" customHeight="1" x14ac:dyDescent="0.2">
      <c r="A29" s="47"/>
      <c r="B29" s="51"/>
      <c r="C29" s="174" t="str">
        <f t="shared" ref="C29:C37" si="13">IFERROR(INDEX($I:$O,MATCH(B29,$I:$I,0),2),"")</f>
        <v/>
      </c>
      <c r="D29" s="2" t="str">
        <f t="shared" ref="D29:D37" si="14">IFERROR(INDEX($I:$O,MATCH(B29,$I:$I,0),3),"")</f>
        <v/>
      </c>
      <c r="E29" s="45" t="str">
        <f t="shared" ref="E29:E37" si="15">IFERROR(INDEX($I:$O,MATCH(B29,$I:$I,0),4),"")</f>
        <v/>
      </c>
      <c r="F29" s="5" t="str">
        <f t="shared" ref="F29:F37" si="16">IFERROR(INDEX($I:$O,MATCH(B29,$I:$I,0),5),"")</f>
        <v/>
      </c>
      <c r="G29" s="2" t="str">
        <f t="shared" ref="G29:G37" si="17">IFERROR(INDEX($I:$O,MATCH(B29,$I:$I,0),6),"")</f>
        <v/>
      </c>
      <c r="H29" s="22" t="str">
        <f t="shared" ref="H29:H37" si="18">IF(A29="","",IF(F29="","",A29*F29))</f>
        <v/>
      </c>
      <c r="I29" s="93">
        <f t="shared" si="6"/>
        <v>28</v>
      </c>
      <c r="J29" s="12" t="s">
        <v>126</v>
      </c>
      <c r="K29" s="146">
        <v>60135</v>
      </c>
      <c r="L29" s="147">
        <v>4</v>
      </c>
      <c r="M29" s="66">
        <v>0.21905882352941172</v>
      </c>
      <c r="N29" s="8" t="s">
        <v>1859</v>
      </c>
      <c r="O29" s="147" t="s">
        <v>2</v>
      </c>
    </row>
    <row r="30" spans="1:22" s="23" customFormat="1" ht="12.95" customHeight="1" x14ac:dyDescent="0.2">
      <c r="A30" s="47"/>
      <c r="B30" s="51"/>
      <c r="C30" s="174" t="str">
        <f t="shared" si="13"/>
        <v/>
      </c>
      <c r="D30" s="2" t="str">
        <f t="shared" si="14"/>
        <v/>
      </c>
      <c r="E30" s="45" t="str">
        <f t="shared" si="15"/>
        <v/>
      </c>
      <c r="F30" s="5" t="str">
        <f t="shared" si="16"/>
        <v/>
      </c>
      <c r="G30" s="2" t="str">
        <f t="shared" si="17"/>
        <v/>
      </c>
      <c r="H30" s="22" t="str">
        <f t="shared" si="18"/>
        <v/>
      </c>
      <c r="I30" s="93">
        <f t="shared" si="6"/>
        <v>29</v>
      </c>
      <c r="J30" s="12" t="s">
        <v>127</v>
      </c>
      <c r="K30" s="146">
        <v>60133</v>
      </c>
      <c r="L30" s="147">
        <v>4</v>
      </c>
      <c r="M30" s="66">
        <v>0.21905882352941172</v>
      </c>
      <c r="N30" s="8" t="s">
        <v>1859</v>
      </c>
      <c r="O30" s="147" t="s">
        <v>2</v>
      </c>
    </row>
    <row r="31" spans="1:22" s="23" customFormat="1" ht="12.95" customHeight="1" x14ac:dyDescent="0.2">
      <c r="A31" s="47"/>
      <c r="B31" s="51"/>
      <c r="C31" s="174" t="str">
        <f t="shared" si="13"/>
        <v/>
      </c>
      <c r="D31" s="2" t="str">
        <f t="shared" si="14"/>
        <v/>
      </c>
      <c r="E31" s="45" t="str">
        <f t="shared" si="15"/>
        <v/>
      </c>
      <c r="F31" s="5" t="str">
        <f t="shared" si="16"/>
        <v/>
      </c>
      <c r="G31" s="2" t="str">
        <f t="shared" si="17"/>
        <v/>
      </c>
      <c r="H31" s="22" t="str">
        <f t="shared" si="18"/>
        <v/>
      </c>
      <c r="I31" s="93">
        <f t="shared" si="6"/>
        <v>30</v>
      </c>
      <c r="J31" s="12" t="s">
        <v>128</v>
      </c>
      <c r="K31" s="146">
        <v>64514</v>
      </c>
      <c r="L31" s="147">
        <v>4</v>
      </c>
      <c r="M31" s="66">
        <v>0.62691176470588228</v>
      </c>
      <c r="N31" s="8" t="s">
        <v>1859</v>
      </c>
      <c r="O31" s="147" t="s">
        <v>2</v>
      </c>
    </row>
    <row r="32" spans="1:22" s="23" customFormat="1" ht="12.95" customHeight="1" x14ac:dyDescent="0.2">
      <c r="A32" s="47"/>
      <c r="B32" s="51"/>
      <c r="C32" s="174" t="str">
        <f t="shared" si="13"/>
        <v/>
      </c>
      <c r="D32" s="2" t="str">
        <f t="shared" si="14"/>
        <v/>
      </c>
      <c r="E32" s="45" t="str">
        <f t="shared" si="15"/>
        <v/>
      </c>
      <c r="F32" s="5" t="str">
        <f t="shared" si="16"/>
        <v/>
      </c>
      <c r="G32" s="2" t="str">
        <f t="shared" si="17"/>
        <v/>
      </c>
      <c r="H32" s="22" t="str">
        <f t="shared" si="18"/>
        <v/>
      </c>
      <c r="I32" s="93">
        <f t="shared" si="6"/>
        <v>31</v>
      </c>
      <c r="J32" s="12" t="s">
        <v>128</v>
      </c>
      <c r="K32" s="147">
        <v>31968</v>
      </c>
      <c r="L32" s="147">
        <v>4</v>
      </c>
      <c r="M32" s="66">
        <v>0.62691176470588228</v>
      </c>
      <c r="N32" s="8" t="s">
        <v>1859</v>
      </c>
      <c r="O32" s="147" t="s">
        <v>2</v>
      </c>
    </row>
    <row r="33" spans="1:15" s="23" customFormat="1" ht="12.95" customHeight="1" x14ac:dyDescent="0.2">
      <c r="A33" s="47"/>
      <c r="B33" s="51"/>
      <c r="C33" s="174" t="str">
        <f t="shared" si="13"/>
        <v/>
      </c>
      <c r="D33" s="2" t="str">
        <f t="shared" si="14"/>
        <v/>
      </c>
      <c r="E33" s="45" t="str">
        <f t="shared" si="15"/>
        <v/>
      </c>
      <c r="F33" s="5" t="str">
        <f t="shared" si="16"/>
        <v/>
      </c>
      <c r="G33" s="2" t="str">
        <f t="shared" si="17"/>
        <v/>
      </c>
      <c r="H33" s="22" t="str">
        <f t="shared" si="18"/>
        <v/>
      </c>
      <c r="I33" s="93">
        <f t="shared" si="6"/>
        <v>32</v>
      </c>
      <c r="J33" s="12" t="s">
        <v>128</v>
      </c>
      <c r="K33" s="147">
        <v>31223</v>
      </c>
      <c r="L33" s="147">
        <v>4</v>
      </c>
      <c r="M33" s="66">
        <v>0.62691176470588228</v>
      </c>
      <c r="N33" s="8" t="s">
        <v>1859</v>
      </c>
      <c r="O33" s="147" t="s">
        <v>2</v>
      </c>
    </row>
    <row r="34" spans="1:15" s="23" customFormat="1" ht="12.95" customHeight="1" x14ac:dyDescent="0.2">
      <c r="A34" s="47"/>
      <c r="B34" s="51"/>
      <c r="C34" s="174" t="str">
        <f t="shared" si="13"/>
        <v/>
      </c>
      <c r="D34" s="2" t="str">
        <f t="shared" si="14"/>
        <v/>
      </c>
      <c r="E34" s="45" t="str">
        <f t="shared" si="15"/>
        <v/>
      </c>
      <c r="F34" s="5" t="str">
        <f t="shared" si="16"/>
        <v/>
      </c>
      <c r="G34" s="2" t="str">
        <f t="shared" si="17"/>
        <v/>
      </c>
      <c r="H34" s="22" t="str">
        <f t="shared" si="18"/>
        <v/>
      </c>
      <c r="I34" s="93">
        <f t="shared" si="6"/>
        <v>33</v>
      </c>
      <c r="J34" s="12" t="s">
        <v>39</v>
      </c>
      <c r="K34" s="146">
        <v>60462</v>
      </c>
      <c r="L34" s="147">
        <v>4</v>
      </c>
      <c r="M34" s="66">
        <v>0.22794075829383886</v>
      </c>
      <c r="N34" s="8" t="s">
        <v>1859</v>
      </c>
      <c r="O34" s="147" t="s">
        <v>2</v>
      </c>
    </row>
    <row r="35" spans="1:15" s="23" customFormat="1" ht="12.95" customHeight="1" x14ac:dyDescent="0.2">
      <c r="A35" s="47"/>
      <c r="B35" s="51"/>
      <c r="C35" s="174" t="str">
        <f t="shared" si="13"/>
        <v/>
      </c>
      <c r="D35" s="2" t="str">
        <f t="shared" si="14"/>
        <v/>
      </c>
      <c r="E35" s="45" t="str">
        <f t="shared" si="15"/>
        <v/>
      </c>
      <c r="F35" s="5" t="str">
        <f t="shared" si="16"/>
        <v/>
      </c>
      <c r="G35" s="2" t="str">
        <f t="shared" si="17"/>
        <v/>
      </c>
      <c r="H35" s="22" t="str">
        <f t="shared" si="18"/>
        <v/>
      </c>
      <c r="I35" s="93">
        <f t="shared" si="6"/>
        <v>34</v>
      </c>
      <c r="J35" s="12" t="s">
        <v>70</v>
      </c>
      <c r="K35" s="146">
        <v>176885</v>
      </c>
      <c r="L35" s="147">
        <v>4</v>
      </c>
      <c r="M35" s="66">
        <v>7.1252137592137581</v>
      </c>
      <c r="N35" s="8" t="s">
        <v>1859</v>
      </c>
      <c r="O35" s="147" t="s">
        <v>2</v>
      </c>
    </row>
    <row r="36" spans="1:15" s="23" customFormat="1" ht="12.95" customHeight="1" x14ac:dyDescent="0.2">
      <c r="A36" s="47"/>
      <c r="B36" s="51"/>
      <c r="C36" s="174" t="str">
        <f t="shared" si="13"/>
        <v/>
      </c>
      <c r="D36" s="2" t="str">
        <f t="shared" si="14"/>
        <v/>
      </c>
      <c r="E36" s="45" t="str">
        <f t="shared" si="15"/>
        <v/>
      </c>
      <c r="F36" s="5" t="str">
        <f t="shared" si="16"/>
        <v/>
      </c>
      <c r="G36" s="2" t="str">
        <f t="shared" si="17"/>
        <v/>
      </c>
      <c r="H36" s="22" t="str">
        <f t="shared" si="18"/>
        <v/>
      </c>
      <c r="I36" s="93">
        <f t="shared" si="6"/>
        <v>35</v>
      </c>
      <c r="J36" s="12" t="s">
        <v>71</v>
      </c>
      <c r="K36" s="146">
        <v>43384</v>
      </c>
      <c r="L36" s="147">
        <v>4</v>
      </c>
      <c r="M36" s="66">
        <v>7.7784398034398032</v>
      </c>
      <c r="N36" s="8" t="s">
        <v>1859</v>
      </c>
      <c r="O36" s="147" t="s">
        <v>2</v>
      </c>
    </row>
    <row r="37" spans="1:15" s="23" customFormat="1" ht="12.95" customHeight="1" x14ac:dyDescent="0.2">
      <c r="A37" s="48"/>
      <c r="B37" s="52"/>
      <c r="C37" s="175" t="str">
        <f t="shared" si="13"/>
        <v/>
      </c>
      <c r="D37" s="3" t="str">
        <f t="shared" si="14"/>
        <v/>
      </c>
      <c r="E37" s="49" t="str">
        <f t="shared" si="15"/>
        <v/>
      </c>
      <c r="F37" s="6" t="str">
        <f t="shared" si="16"/>
        <v/>
      </c>
      <c r="G37" s="3" t="str">
        <f t="shared" si="17"/>
        <v/>
      </c>
      <c r="H37" s="22" t="str">
        <f t="shared" si="18"/>
        <v/>
      </c>
      <c r="I37" s="93">
        <f t="shared" si="6"/>
        <v>36</v>
      </c>
      <c r="J37" s="12" t="s">
        <v>72</v>
      </c>
      <c r="K37" s="146">
        <v>46928</v>
      </c>
      <c r="L37" s="147">
        <v>4</v>
      </c>
      <c r="M37" s="66">
        <v>7.2327272727272724</v>
      </c>
      <c r="N37" s="8" t="s">
        <v>1859</v>
      </c>
      <c r="O37" s="147" t="s">
        <v>2</v>
      </c>
    </row>
    <row r="38" spans="1:15" s="23" customFormat="1" ht="12.95" customHeight="1" x14ac:dyDescent="0.2">
      <c r="A38" s="186" t="s">
        <v>1206</v>
      </c>
      <c r="B38" s="183" t="s">
        <v>146</v>
      </c>
      <c r="C38" s="41" t="s">
        <v>1660</v>
      </c>
      <c r="D38" s="42" t="s">
        <v>6</v>
      </c>
      <c r="E38" s="42" t="s">
        <v>1278</v>
      </c>
      <c r="F38" s="184" t="str">
        <f>IF(C39="","",WEEKNUM(C39))</f>
        <v/>
      </c>
      <c r="G38" s="182"/>
      <c r="H38" s="38" t="s">
        <v>1659</v>
      </c>
      <c r="I38" s="93">
        <f t="shared" si="6"/>
        <v>37</v>
      </c>
      <c r="J38" s="12" t="s">
        <v>73</v>
      </c>
      <c r="K38" s="146">
        <v>31247</v>
      </c>
      <c r="L38" s="147">
        <v>4</v>
      </c>
      <c r="M38" s="66">
        <v>8.9513144963144953</v>
      </c>
      <c r="N38" s="8" t="s">
        <v>1859</v>
      </c>
      <c r="O38" s="147" t="s">
        <v>2</v>
      </c>
    </row>
    <row r="39" spans="1:15" s="23" customFormat="1" ht="12.95" customHeight="1" x14ac:dyDescent="0.2">
      <c r="A39" s="187"/>
      <c r="B39" s="180"/>
      <c r="C39" s="70"/>
      <c r="D39" s="71"/>
      <c r="E39" s="39" t="s">
        <v>1657</v>
      </c>
      <c r="F39" s="40" t="s">
        <v>1658</v>
      </c>
      <c r="G39" s="44" t="s">
        <v>1855</v>
      </c>
      <c r="H39" s="20">
        <f>SUM(H40:H49)</f>
        <v>0</v>
      </c>
      <c r="I39" s="93">
        <f t="shared" si="6"/>
        <v>38</v>
      </c>
      <c r="J39" s="12" t="s">
        <v>74</v>
      </c>
      <c r="K39" s="146">
        <v>63645</v>
      </c>
      <c r="L39" s="147">
        <v>4</v>
      </c>
      <c r="M39" s="66">
        <v>10.715759978712081</v>
      </c>
      <c r="N39" s="8" t="s">
        <v>1859</v>
      </c>
      <c r="O39" s="147" t="s">
        <v>2</v>
      </c>
    </row>
    <row r="40" spans="1:15" s="23" customFormat="1" ht="12.95" customHeight="1" x14ac:dyDescent="0.2">
      <c r="A40" s="46"/>
      <c r="B40" s="50"/>
      <c r="C40" s="173" t="str">
        <f>IFERROR(INDEX($I:$O,MATCH(B40,$I:$I,0),2),"")</f>
        <v/>
      </c>
      <c r="D40" s="1" t="str">
        <f>IFERROR(INDEX($I:$O,MATCH(B40,$I:$I,0),3),"")</f>
        <v/>
      </c>
      <c r="E40" s="176" t="str">
        <f>IFERROR(INDEX($I:$O,MATCH(B40,$I:$I,0),4),"")</f>
        <v/>
      </c>
      <c r="F40" s="4" t="str">
        <f>IFERROR(INDEX($I:$O,MATCH(B40,$I:$I,0),5),"")</f>
        <v/>
      </c>
      <c r="G40" s="1" t="str">
        <f>IFERROR(INDEX($I:$O,MATCH(B40,$I:$I,0),6),"")</f>
        <v/>
      </c>
      <c r="H40" s="22" t="str">
        <f>IF(A40="","",IF(F40="","",A40*F40))</f>
        <v/>
      </c>
      <c r="I40" s="93">
        <f t="shared" si="6"/>
        <v>39</v>
      </c>
      <c r="J40" s="12" t="s">
        <v>104</v>
      </c>
      <c r="K40" s="146">
        <v>88002</v>
      </c>
      <c r="L40" s="147">
        <v>4</v>
      </c>
      <c r="M40" s="66">
        <v>14.98</v>
      </c>
      <c r="N40" s="8" t="s">
        <v>1859</v>
      </c>
      <c r="O40" s="147" t="s">
        <v>2</v>
      </c>
    </row>
    <row r="41" spans="1:15" s="23" customFormat="1" ht="12.95" customHeight="1" x14ac:dyDescent="0.2">
      <c r="A41" s="47"/>
      <c r="B41" s="51"/>
      <c r="C41" s="174" t="str">
        <f t="shared" ref="C41:C49" si="19">IFERROR(INDEX($I:$O,MATCH(B41,$I:$I,0),2),"")</f>
        <v/>
      </c>
      <c r="D41" s="2" t="str">
        <f t="shared" ref="D41:D49" si="20">IFERROR(INDEX($I:$O,MATCH(B41,$I:$I,0),3),"")</f>
        <v/>
      </c>
      <c r="E41" s="45" t="str">
        <f t="shared" ref="E41:E49" si="21">IFERROR(INDEX($I:$O,MATCH(B41,$I:$I,0),4),"")</f>
        <v/>
      </c>
      <c r="F41" s="5" t="str">
        <f t="shared" ref="F41:F49" si="22">IFERROR(INDEX($I:$O,MATCH(B41,$I:$I,0),5),"")</f>
        <v/>
      </c>
      <c r="G41" s="2" t="str">
        <f t="shared" ref="G41:G49" si="23">IFERROR(INDEX($I:$O,MATCH(B41,$I:$I,0),6),"")</f>
        <v/>
      </c>
      <c r="H41" s="22" t="str">
        <f t="shared" ref="H41:H49" si="24">IF(A41="","",IF(F41="","",A41*F41))</f>
        <v/>
      </c>
      <c r="I41" s="93">
        <f t="shared" si="6"/>
        <v>40</v>
      </c>
      <c r="J41" s="12" t="s">
        <v>129</v>
      </c>
      <c r="K41" s="146">
        <v>63584</v>
      </c>
      <c r="L41" s="147">
        <v>4</v>
      </c>
      <c r="M41" s="66">
        <v>0.1831818181818182</v>
      </c>
      <c r="N41" s="8" t="s">
        <v>1859</v>
      </c>
      <c r="O41" s="147" t="s">
        <v>2</v>
      </c>
    </row>
    <row r="42" spans="1:15" s="23" customFormat="1" ht="12.95" customHeight="1" x14ac:dyDescent="0.2">
      <c r="A42" s="47"/>
      <c r="B42" s="51"/>
      <c r="C42" s="174" t="str">
        <f t="shared" si="19"/>
        <v/>
      </c>
      <c r="D42" s="2" t="str">
        <f t="shared" si="20"/>
        <v/>
      </c>
      <c r="E42" s="45" t="str">
        <f t="shared" si="21"/>
        <v/>
      </c>
      <c r="F42" s="5" t="str">
        <f t="shared" si="22"/>
        <v/>
      </c>
      <c r="G42" s="2" t="str">
        <f t="shared" si="23"/>
        <v/>
      </c>
      <c r="H42" s="22" t="str">
        <f t="shared" si="24"/>
        <v/>
      </c>
      <c r="I42" s="93">
        <f t="shared" si="6"/>
        <v>41</v>
      </c>
      <c r="J42" s="28" t="s">
        <v>130</v>
      </c>
      <c r="K42" s="146">
        <v>63586</v>
      </c>
      <c r="L42" s="147">
        <v>4</v>
      </c>
      <c r="M42" s="66">
        <v>0.1831818181818182</v>
      </c>
      <c r="N42" s="8" t="s">
        <v>1859</v>
      </c>
      <c r="O42" s="147" t="s">
        <v>2</v>
      </c>
    </row>
    <row r="43" spans="1:15" s="23" customFormat="1" ht="12.95" customHeight="1" x14ac:dyDescent="0.2">
      <c r="A43" s="47"/>
      <c r="B43" s="51"/>
      <c r="C43" s="174" t="str">
        <f t="shared" si="19"/>
        <v/>
      </c>
      <c r="D43" s="2" t="str">
        <f t="shared" si="20"/>
        <v/>
      </c>
      <c r="E43" s="45" t="str">
        <f t="shared" si="21"/>
        <v/>
      </c>
      <c r="F43" s="5" t="str">
        <f t="shared" si="22"/>
        <v/>
      </c>
      <c r="G43" s="2" t="str">
        <f t="shared" si="23"/>
        <v/>
      </c>
      <c r="H43" s="22" t="str">
        <f t="shared" si="24"/>
        <v/>
      </c>
      <c r="I43" s="93">
        <f t="shared" si="6"/>
        <v>42</v>
      </c>
      <c r="J43" s="12" t="s">
        <v>131</v>
      </c>
      <c r="K43" s="146">
        <v>64958</v>
      </c>
      <c r="L43" s="147">
        <v>4</v>
      </c>
      <c r="M43" s="66">
        <v>0.24518181818181817</v>
      </c>
      <c r="N43" s="8" t="s">
        <v>1859</v>
      </c>
      <c r="O43" s="147" t="s">
        <v>2</v>
      </c>
    </row>
    <row r="44" spans="1:15" s="23" customFormat="1" ht="12.95" customHeight="1" x14ac:dyDescent="0.2">
      <c r="A44" s="47"/>
      <c r="B44" s="51"/>
      <c r="C44" s="174" t="str">
        <f t="shared" si="19"/>
        <v/>
      </c>
      <c r="D44" s="2" t="str">
        <f t="shared" si="20"/>
        <v/>
      </c>
      <c r="E44" s="45" t="str">
        <f t="shared" si="21"/>
        <v/>
      </c>
      <c r="F44" s="5" t="str">
        <f t="shared" si="22"/>
        <v/>
      </c>
      <c r="G44" s="2" t="str">
        <f t="shared" si="23"/>
        <v/>
      </c>
      <c r="H44" s="22" t="str">
        <f t="shared" si="24"/>
        <v/>
      </c>
      <c r="I44" s="93">
        <f t="shared" si="6"/>
        <v>43</v>
      </c>
      <c r="J44" s="12" t="s">
        <v>132</v>
      </c>
      <c r="K44" s="146">
        <v>63593</v>
      </c>
      <c r="L44" s="147">
        <v>4</v>
      </c>
      <c r="M44" s="66">
        <v>0.18036363636363636</v>
      </c>
      <c r="N44" s="8" t="s">
        <v>1859</v>
      </c>
      <c r="O44" s="147" t="s">
        <v>2</v>
      </c>
    </row>
    <row r="45" spans="1:15" s="23" customFormat="1" ht="12.95" customHeight="1" x14ac:dyDescent="0.2">
      <c r="A45" s="47"/>
      <c r="B45" s="51"/>
      <c r="C45" s="174" t="str">
        <f t="shared" si="19"/>
        <v/>
      </c>
      <c r="D45" s="2" t="str">
        <f t="shared" si="20"/>
        <v/>
      </c>
      <c r="E45" s="45" t="str">
        <f t="shared" si="21"/>
        <v/>
      </c>
      <c r="F45" s="5" t="str">
        <f t="shared" si="22"/>
        <v/>
      </c>
      <c r="G45" s="2" t="str">
        <f t="shared" si="23"/>
        <v/>
      </c>
      <c r="H45" s="22" t="str">
        <f t="shared" si="24"/>
        <v/>
      </c>
      <c r="I45" s="93">
        <f t="shared" si="6"/>
        <v>44</v>
      </c>
      <c r="J45" s="12" t="s">
        <v>133</v>
      </c>
      <c r="K45" s="146">
        <v>60126</v>
      </c>
      <c r="L45" s="147">
        <v>4</v>
      </c>
      <c r="M45" s="66">
        <v>0.16204545454545455</v>
      </c>
      <c r="N45" s="8" t="s">
        <v>1859</v>
      </c>
      <c r="O45" s="147" t="s">
        <v>2</v>
      </c>
    </row>
    <row r="46" spans="1:15" s="23" customFormat="1" ht="12.95" customHeight="1" x14ac:dyDescent="0.2">
      <c r="A46" s="47"/>
      <c r="B46" s="51"/>
      <c r="C46" s="174" t="str">
        <f t="shared" si="19"/>
        <v/>
      </c>
      <c r="D46" s="2" t="str">
        <f t="shared" si="20"/>
        <v/>
      </c>
      <c r="E46" s="45" t="str">
        <f t="shared" si="21"/>
        <v/>
      </c>
      <c r="F46" s="5" t="str">
        <f t="shared" si="22"/>
        <v/>
      </c>
      <c r="G46" s="2" t="str">
        <f t="shared" si="23"/>
        <v/>
      </c>
      <c r="H46" s="22" t="str">
        <f t="shared" si="24"/>
        <v/>
      </c>
      <c r="I46" s="93">
        <f t="shared" si="6"/>
        <v>45</v>
      </c>
      <c r="J46" s="12" t="s">
        <v>76</v>
      </c>
      <c r="K46" s="146">
        <v>67197</v>
      </c>
      <c r="L46" s="147">
        <v>4</v>
      </c>
      <c r="M46" s="66">
        <v>12.761318181818179</v>
      </c>
      <c r="N46" s="8" t="s">
        <v>1859</v>
      </c>
      <c r="O46" s="147" t="s">
        <v>2</v>
      </c>
    </row>
    <row r="47" spans="1:15" s="23" customFormat="1" ht="12.95" customHeight="1" x14ac:dyDescent="0.2">
      <c r="A47" s="47"/>
      <c r="B47" s="51"/>
      <c r="C47" s="174" t="str">
        <f t="shared" si="19"/>
        <v/>
      </c>
      <c r="D47" s="2" t="str">
        <f t="shared" si="20"/>
        <v/>
      </c>
      <c r="E47" s="45" t="str">
        <f t="shared" si="21"/>
        <v/>
      </c>
      <c r="F47" s="5" t="str">
        <f t="shared" si="22"/>
        <v/>
      </c>
      <c r="G47" s="2" t="str">
        <f t="shared" si="23"/>
        <v/>
      </c>
      <c r="H47" s="22" t="str">
        <f t="shared" si="24"/>
        <v/>
      </c>
      <c r="I47" s="93">
        <f t="shared" si="6"/>
        <v>46</v>
      </c>
      <c r="J47" s="12" t="s">
        <v>77</v>
      </c>
      <c r="K47" s="146">
        <v>67775</v>
      </c>
      <c r="L47" s="147">
        <v>4</v>
      </c>
      <c r="M47" s="66">
        <v>12.037636363636363</v>
      </c>
      <c r="N47" s="8" t="s">
        <v>1859</v>
      </c>
      <c r="O47" s="147" t="s">
        <v>2</v>
      </c>
    </row>
    <row r="48" spans="1:15" s="23" customFormat="1" ht="12.95" customHeight="1" x14ac:dyDescent="0.2">
      <c r="A48" s="47"/>
      <c r="B48" s="51"/>
      <c r="C48" s="174" t="str">
        <f t="shared" si="19"/>
        <v/>
      </c>
      <c r="D48" s="2" t="str">
        <f t="shared" si="20"/>
        <v/>
      </c>
      <c r="E48" s="45" t="str">
        <f t="shared" si="21"/>
        <v/>
      </c>
      <c r="F48" s="5" t="str">
        <f t="shared" si="22"/>
        <v/>
      </c>
      <c r="G48" s="2" t="str">
        <f t="shared" si="23"/>
        <v/>
      </c>
      <c r="H48" s="22" t="str">
        <f t="shared" si="24"/>
        <v/>
      </c>
      <c r="I48" s="93">
        <f t="shared" si="6"/>
        <v>47</v>
      </c>
      <c r="J48" s="12" t="s">
        <v>75</v>
      </c>
      <c r="K48" s="146">
        <v>101306</v>
      </c>
      <c r="L48" s="147">
        <v>4</v>
      </c>
      <c r="M48" s="66">
        <v>12.037636363636363</v>
      </c>
      <c r="N48" s="8" t="s">
        <v>1859</v>
      </c>
      <c r="O48" s="147" t="s">
        <v>2</v>
      </c>
    </row>
    <row r="49" spans="1:15" s="23" customFormat="1" ht="12.95" customHeight="1" x14ac:dyDescent="0.2">
      <c r="A49" s="48"/>
      <c r="B49" s="52"/>
      <c r="C49" s="175" t="str">
        <f t="shared" si="19"/>
        <v/>
      </c>
      <c r="D49" s="3" t="str">
        <f t="shared" si="20"/>
        <v/>
      </c>
      <c r="E49" s="49" t="str">
        <f t="shared" si="21"/>
        <v/>
      </c>
      <c r="F49" s="6" t="str">
        <f t="shared" si="22"/>
        <v/>
      </c>
      <c r="G49" s="3" t="str">
        <f t="shared" si="23"/>
        <v/>
      </c>
      <c r="H49" s="22" t="str">
        <f t="shared" si="24"/>
        <v/>
      </c>
      <c r="I49" s="93">
        <f t="shared" si="6"/>
        <v>48</v>
      </c>
      <c r="J49" s="12" t="s">
        <v>78</v>
      </c>
      <c r="K49" s="146">
        <v>50250</v>
      </c>
      <c r="L49" s="147">
        <v>4</v>
      </c>
      <c r="M49" s="66">
        <v>3.7918120595144873</v>
      </c>
      <c r="N49" s="8" t="s">
        <v>1859</v>
      </c>
      <c r="O49" s="147" t="s">
        <v>2</v>
      </c>
    </row>
    <row r="50" spans="1:15" s="23" customFormat="1" ht="12.95" customHeight="1" x14ac:dyDescent="0.2">
      <c r="A50" s="186" t="s">
        <v>1206</v>
      </c>
      <c r="B50" s="183" t="s">
        <v>146</v>
      </c>
      <c r="C50" s="41" t="s">
        <v>1660</v>
      </c>
      <c r="D50" s="42" t="s">
        <v>6</v>
      </c>
      <c r="E50" s="42" t="s">
        <v>1278</v>
      </c>
      <c r="F50" s="184" t="str">
        <f>IF(C51="","",WEEKNUM(C51))</f>
        <v/>
      </c>
      <c r="G50" s="182"/>
      <c r="H50" s="38" t="s">
        <v>1659</v>
      </c>
      <c r="I50" s="93">
        <f t="shared" si="6"/>
        <v>49</v>
      </c>
      <c r="J50" s="12" t="s">
        <v>111</v>
      </c>
      <c r="K50" s="146">
        <v>53485</v>
      </c>
      <c r="L50" s="147">
        <v>4</v>
      </c>
      <c r="M50" s="66">
        <v>1.6875424528301886</v>
      </c>
      <c r="N50" s="8" t="s">
        <v>1859</v>
      </c>
      <c r="O50" s="147" t="s">
        <v>2</v>
      </c>
    </row>
    <row r="51" spans="1:15" s="23" customFormat="1" ht="12.95" customHeight="1" x14ac:dyDescent="0.2">
      <c r="A51" s="187"/>
      <c r="B51" s="180"/>
      <c r="C51" s="70"/>
      <c r="D51" s="71"/>
      <c r="E51" s="39" t="s">
        <v>1657</v>
      </c>
      <c r="F51" s="40" t="s">
        <v>1658</v>
      </c>
      <c r="G51" s="44" t="s">
        <v>1855</v>
      </c>
      <c r="H51" s="20">
        <f>SUM(H52:H61)</f>
        <v>0</v>
      </c>
      <c r="I51" s="93">
        <f t="shared" si="6"/>
        <v>50</v>
      </c>
      <c r="J51" s="12" t="s">
        <v>112</v>
      </c>
      <c r="K51" s="146">
        <v>53557</v>
      </c>
      <c r="L51" s="147">
        <v>4</v>
      </c>
      <c r="M51" s="66">
        <v>2.3460235849056601</v>
      </c>
      <c r="N51" s="8" t="s">
        <v>1859</v>
      </c>
      <c r="O51" s="147" t="s">
        <v>2</v>
      </c>
    </row>
    <row r="52" spans="1:15" s="23" customFormat="1" ht="12.95" customHeight="1" x14ac:dyDescent="0.2">
      <c r="A52" s="46"/>
      <c r="B52" s="50"/>
      <c r="C52" s="173" t="str">
        <f>IFERROR(INDEX($I:$O,MATCH(B52,$I:$I,0),2),"")</f>
        <v/>
      </c>
      <c r="D52" s="1" t="str">
        <f>IFERROR(INDEX($I:$O,MATCH(B52,$I:$I,0),3),"")</f>
        <v/>
      </c>
      <c r="E52" s="176" t="str">
        <f>IFERROR(INDEX($I:$O,MATCH(B52,$I:$I,0),4),"")</f>
        <v/>
      </c>
      <c r="F52" s="4" t="str">
        <f>IFERROR(INDEX($I:$O,MATCH(B52,$I:$I,0),5),"")</f>
        <v/>
      </c>
      <c r="G52" s="1" t="str">
        <f>IFERROR(INDEX($I:$O,MATCH(B52,$I:$I,0),6),"")</f>
        <v/>
      </c>
      <c r="H52" s="43" t="str">
        <f>IF(A52="","",IF(F52="","",A52*F52))</f>
        <v/>
      </c>
      <c r="I52" s="93">
        <f t="shared" si="6"/>
        <v>51</v>
      </c>
      <c r="J52" s="12" t="s">
        <v>113</v>
      </c>
      <c r="K52" s="146">
        <v>60076</v>
      </c>
      <c r="L52" s="147">
        <v>4</v>
      </c>
      <c r="M52" s="66">
        <v>0.19320000000000001</v>
      </c>
      <c r="N52" s="8" t="s">
        <v>1859</v>
      </c>
      <c r="O52" s="147" t="s">
        <v>2</v>
      </c>
    </row>
    <row r="53" spans="1:15" s="23" customFormat="1" ht="12.95" customHeight="1" x14ac:dyDescent="0.2">
      <c r="A53" s="47"/>
      <c r="B53" s="51"/>
      <c r="C53" s="174" t="str">
        <f t="shared" ref="C53:C61" si="25">IFERROR(INDEX($I:$O,MATCH(B53,$I:$I,0),2),"")</f>
        <v/>
      </c>
      <c r="D53" s="2" t="str">
        <f t="shared" ref="D53:D61" si="26">IFERROR(INDEX($I:$O,MATCH(B53,$I:$I,0),3),"")</f>
        <v/>
      </c>
      <c r="E53" s="45" t="str">
        <f t="shared" ref="E53:E61" si="27">IFERROR(INDEX($I:$O,MATCH(B53,$I:$I,0),4),"")</f>
        <v/>
      </c>
      <c r="F53" s="5" t="str">
        <f t="shared" ref="F53:F61" si="28">IFERROR(INDEX($I:$O,MATCH(B53,$I:$I,0),5),"")</f>
        <v/>
      </c>
      <c r="G53" s="2" t="str">
        <f t="shared" ref="G53:G61" si="29">IFERROR(INDEX($I:$O,MATCH(B53,$I:$I,0),6),"")</f>
        <v/>
      </c>
      <c r="H53" s="22" t="str">
        <f t="shared" ref="H53:H61" si="30">IF(A53="","",IF(F53="","",A53*F53))</f>
        <v/>
      </c>
      <c r="I53" s="93">
        <f t="shared" si="6"/>
        <v>52</v>
      </c>
      <c r="J53" s="12" t="s">
        <v>114</v>
      </c>
      <c r="K53" s="146">
        <v>60052</v>
      </c>
      <c r="L53" s="147">
        <v>4</v>
      </c>
      <c r="M53" s="66">
        <v>0.22119999999999998</v>
      </c>
      <c r="N53" s="8" t="s">
        <v>1859</v>
      </c>
      <c r="O53" s="147" t="s">
        <v>2</v>
      </c>
    </row>
    <row r="54" spans="1:15" s="23" customFormat="1" ht="12.95" customHeight="1" x14ac:dyDescent="0.2">
      <c r="A54" s="47"/>
      <c r="B54" s="51"/>
      <c r="C54" s="174" t="str">
        <f t="shared" si="25"/>
        <v/>
      </c>
      <c r="D54" s="2" t="str">
        <f t="shared" si="26"/>
        <v/>
      </c>
      <c r="E54" s="45" t="str">
        <f t="shared" si="27"/>
        <v/>
      </c>
      <c r="F54" s="5" t="str">
        <f t="shared" si="28"/>
        <v/>
      </c>
      <c r="G54" s="2" t="str">
        <f t="shared" si="29"/>
        <v/>
      </c>
      <c r="H54" s="22" t="str">
        <f t="shared" si="30"/>
        <v/>
      </c>
      <c r="I54" s="93">
        <f t="shared" si="6"/>
        <v>53</v>
      </c>
      <c r="J54" s="12" t="s">
        <v>115</v>
      </c>
      <c r="K54" s="146">
        <v>53617</v>
      </c>
      <c r="L54" s="147">
        <v>4</v>
      </c>
      <c r="M54" s="66">
        <v>0.32619999999999999</v>
      </c>
      <c r="N54" s="8" t="s">
        <v>1859</v>
      </c>
      <c r="O54" s="147" t="s">
        <v>2</v>
      </c>
    </row>
    <row r="55" spans="1:15" s="23" customFormat="1" ht="12.95" customHeight="1" x14ac:dyDescent="0.2">
      <c r="A55" s="47"/>
      <c r="B55" s="51"/>
      <c r="C55" s="174" t="str">
        <f t="shared" si="25"/>
        <v/>
      </c>
      <c r="D55" s="2" t="str">
        <f t="shared" si="26"/>
        <v/>
      </c>
      <c r="E55" s="45" t="str">
        <f t="shared" si="27"/>
        <v/>
      </c>
      <c r="F55" s="5" t="str">
        <f t="shared" si="28"/>
        <v/>
      </c>
      <c r="G55" s="2" t="str">
        <f t="shared" si="29"/>
        <v/>
      </c>
      <c r="H55" s="22" t="str">
        <f t="shared" si="30"/>
        <v/>
      </c>
      <c r="I55" s="93">
        <f t="shared" si="6"/>
        <v>54</v>
      </c>
      <c r="J55" s="12" t="s">
        <v>41</v>
      </c>
      <c r="K55" s="146">
        <v>61110</v>
      </c>
      <c r="L55" s="147">
        <v>4</v>
      </c>
      <c r="M55" s="66">
        <v>0.20635990888382688</v>
      </c>
      <c r="N55" s="8" t="s">
        <v>1859</v>
      </c>
      <c r="O55" s="147" t="s">
        <v>2</v>
      </c>
    </row>
    <row r="56" spans="1:15" s="23" customFormat="1" ht="12.95" customHeight="1" x14ac:dyDescent="0.2">
      <c r="A56" s="47"/>
      <c r="B56" s="51"/>
      <c r="C56" s="174" t="str">
        <f t="shared" si="25"/>
        <v/>
      </c>
      <c r="D56" s="2" t="str">
        <f t="shared" si="26"/>
        <v/>
      </c>
      <c r="E56" s="45" t="str">
        <f t="shared" si="27"/>
        <v/>
      </c>
      <c r="F56" s="5" t="str">
        <f t="shared" si="28"/>
        <v/>
      </c>
      <c r="G56" s="2" t="str">
        <f t="shared" si="29"/>
        <v/>
      </c>
      <c r="H56" s="22" t="str">
        <f t="shared" si="30"/>
        <v/>
      </c>
      <c r="I56" s="93">
        <f t="shared" si="6"/>
        <v>55</v>
      </c>
      <c r="J56" s="12" t="s">
        <v>79</v>
      </c>
      <c r="K56" s="146">
        <v>117693</v>
      </c>
      <c r="L56" s="147">
        <v>4</v>
      </c>
      <c r="M56" s="66">
        <v>3.4721208530805692</v>
      </c>
      <c r="N56" s="8" t="s">
        <v>1859</v>
      </c>
      <c r="O56" s="147" t="s">
        <v>2</v>
      </c>
    </row>
    <row r="57" spans="1:15" s="23" customFormat="1" ht="12.95" customHeight="1" x14ac:dyDescent="0.2">
      <c r="A57" s="47"/>
      <c r="B57" s="51"/>
      <c r="C57" s="174" t="str">
        <f t="shared" si="25"/>
        <v/>
      </c>
      <c r="D57" s="2" t="str">
        <f t="shared" si="26"/>
        <v/>
      </c>
      <c r="E57" s="45" t="str">
        <f t="shared" si="27"/>
        <v/>
      </c>
      <c r="F57" s="5" t="str">
        <f t="shared" si="28"/>
        <v/>
      </c>
      <c r="G57" s="2" t="str">
        <f t="shared" si="29"/>
        <v/>
      </c>
      <c r="H57" s="22" t="str">
        <f t="shared" si="30"/>
        <v/>
      </c>
      <c r="I57" s="93">
        <f t="shared" si="6"/>
        <v>56</v>
      </c>
      <c r="J57" s="12" t="s">
        <v>116</v>
      </c>
      <c r="K57" s="146">
        <v>40826</v>
      </c>
      <c r="L57" s="147">
        <v>4</v>
      </c>
      <c r="M57" s="66">
        <v>0.1380952380952381</v>
      </c>
      <c r="N57" s="8" t="s">
        <v>1859</v>
      </c>
      <c r="O57" s="147" t="s">
        <v>2</v>
      </c>
    </row>
    <row r="58" spans="1:15" s="23" customFormat="1" ht="12.95" customHeight="1" x14ac:dyDescent="0.2">
      <c r="A58" s="47"/>
      <c r="B58" s="51"/>
      <c r="C58" s="174" t="str">
        <f t="shared" si="25"/>
        <v/>
      </c>
      <c r="D58" s="2" t="str">
        <f t="shared" si="26"/>
        <v/>
      </c>
      <c r="E58" s="45" t="str">
        <f t="shared" si="27"/>
        <v/>
      </c>
      <c r="F58" s="5" t="str">
        <f t="shared" si="28"/>
        <v/>
      </c>
      <c r="G58" s="2" t="str">
        <f t="shared" si="29"/>
        <v/>
      </c>
      <c r="H58" s="22" t="str">
        <f t="shared" si="30"/>
        <v/>
      </c>
      <c r="I58" s="93">
        <f t="shared" si="6"/>
        <v>57</v>
      </c>
      <c r="J58" s="12" t="s">
        <v>117</v>
      </c>
      <c r="K58" s="146">
        <v>40828</v>
      </c>
      <c r="L58" s="147">
        <v>4</v>
      </c>
      <c r="M58" s="66">
        <v>0.14499999999999999</v>
      </c>
      <c r="N58" s="8" t="s">
        <v>1859</v>
      </c>
      <c r="O58" s="147" t="s">
        <v>2</v>
      </c>
    </row>
    <row r="59" spans="1:15" s="23" customFormat="1" ht="12.95" customHeight="1" x14ac:dyDescent="0.2">
      <c r="A59" s="47"/>
      <c r="B59" s="51"/>
      <c r="C59" s="174" t="str">
        <f t="shared" si="25"/>
        <v/>
      </c>
      <c r="D59" s="2" t="str">
        <f t="shared" si="26"/>
        <v/>
      </c>
      <c r="E59" s="45" t="str">
        <f t="shared" si="27"/>
        <v/>
      </c>
      <c r="F59" s="5" t="str">
        <f t="shared" si="28"/>
        <v/>
      </c>
      <c r="G59" s="2" t="str">
        <f t="shared" si="29"/>
        <v/>
      </c>
      <c r="H59" s="22" t="str">
        <f t="shared" si="30"/>
        <v/>
      </c>
      <c r="I59" s="93">
        <f t="shared" si="6"/>
        <v>58</v>
      </c>
      <c r="J59" s="12" t="s">
        <v>134</v>
      </c>
      <c r="K59" s="146">
        <v>40820</v>
      </c>
      <c r="L59" s="147">
        <v>4</v>
      </c>
      <c r="M59" s="66">
        <v>0.12842857142857142</v>
      </c>
      <c r="N59" s="8" t="s">
        <v>1859</v>
      </c>
      <c r="O59" s="147" t="s">
        <v>2</v>
      </c>
    </row>
    <row r="60" spans="1:15" s="23" customFormat="1" ht="12.95" customHeight="1" x14ac:dyDescent="0.2">
      <c r="A60" s="47"/>
      <c r="B60" s="51"/>
      <c r="C60" s="174" t="str">
        <f t="shared" si="25"/>
        <v/>
      </c>
      <c r="D60" s="2" t="str">
        <f t="shared" si="26"/>
        <v/>
      </c>
      <c r="E60" s="45" t="str">
        <f t="shared" si="27"/>
        <v/>
      </c>
      <c r="F60" s="5" t="str">
        <f t="shared" si="28"/>
        <v/>
      </c>
      <c r="G60" s="2" t="str">
        <f t="shared" si="29"/>
        <v/>
      </c>
      <c r="H60" s="22" t="str">
        <f t="shared" si="30"/>
        <v/>
      </c>
      <c r="I60" s="93">
        <f t="shared" si="6"/>
        <v>59</v>
      </c>
      <c r="J60" s="12" t="s">
        <v>42</v>
      </c>
      <c r="K60" s="146">
        <v>52993</v>
      </c>
      <c r="L60" s="147">
        <v>4</v>
      </c>
      <c r="M60" s="66">
        <v>0.17268181818181819</v>
      </c>
      <c r="N60" s="8" t="s">
        <v>1859</v>
      </c>
      <c r="O60" s="147" t="s">
        <v>2</v>
      </c>
    </row>
    <row r="61" spans="1:15" s="23" customFormat="1" ht="12.95" customHeight="1" x14ac:dyDescent="0.2">
      <c r="A61" s="48"/>
      <c r="B61" s="52"/>
      <c r="C61" s="175" t="str">
        <f t="shared" si="25"/>
        <v/>
      </c>
      <c r="D61" s="3" t="str">
        <f t="shared" si="26"/>
        <v/>
      </c>
      <c r="E61" s="49" t="str">
        <f t="shared" si="27"/>
        <v/>
      </c>
      <c r="F61" s="6" t="str">
        <f t="shared" si="28"/>
        <v/>
      </c>
      <c r="G61" s="3" t="str">
        <f t="shared" si="29"/>
        <v/>
      </c>
      <c r="H61" s="25" t="str">
        <f t="shared" si="30"/>
        <v/>
      </c>
      <c r="I61" s="93">
        <f t="shared" si="6"/>
        <v>60</v>
      </c>
      <c r="J61" s="12" t="s">
        <v>43</v>
      </c>
      <c r="K61" s="146">
        <v>67892</v>
      </c>
      <c r="L61" s="147">
        <v>4</v>
      </c>
      <c r="M61" s="66">
        <v>0.14368181818181819</v>
      </c>
      <c r="N61" s="8" t="s">
        <v>1859</v>
      </c>
      <c r="O61" s="147" t="s">
        <v>2</v>
      </c>
    </row>
    <row r="62" spans="1:15" s="23" customFormat="1" ht="12.95" customHeight="1" x14ac:dyDescent="0.2">
      <c r="A62" s="17"/>
      <c r="B62" s="26"/>
      <c r="C62" s="17"/>
      <c r="D62" s="17"/>
      <c r="E62" s="17"/>
      <c r="F62" s="17"/>
      <c r="G62" s="17"/>
      <c r="H62" s="27"/>
      <c r="I62" s="93">
        <f t="shared" si="6"/>
        <v>61</v>
      </c>
      <c r="J62" s="12" t="s">
        <v>44</v>
      </c>
      <c r="K62" s="146">
        <v>64051</v>
      </c>
      <c r="L62" s="147">
        <v>4</v>
      </c>
      <c r="M62" s="66">
        <v>0.19377272727272726</v>
      </c>
      <c r="N62" s="8" t="s">
        <v>1859</v>
      </c>
      <c r="O62" s="147" t="s">
        <v>2</v>
      </c>
    </row>
    <row r="63" spans="1:15" s="23" customFormat="1" ht="12.95" customHeight="1" x14ac:dyDescent="0.2">
      <c r="A63" s="17"/>
      <c r="B63" s="26"/>
      <c r="C63" s="17"/>
      <c r="D63" s="17"/>
      <c r="E63" s="17"/>
      <c r="F63" s="17"/>
      <c r="G63" s="17"/>
      <c r="H63" s="27"/>
      <c r="I63" s="93">
        <f t="shared" si="6"/>
        <v>62</v>
      </c>
      <c r="J63" s="12" t="s">
        <v>45</v>
      </c>
      <c r="K63" s="146">
        <v>67246</v>
      </c>
      <c r="L63" s="147">
        <v>4</v>
      </c>
      <c r="M63" s="66">
        <v>0.31012121212121208</v>
      </c>
      <c r="N63" s="8" t="s">
        <v>1859</v>
      </c>
      <c r="O63" s="147" t="s">
        <v>2</v>
      </c>
    </row>
    <row r="64" spans="1:15" s="23" customFormat="1" ht="12.95" customHeight="1" x14ac:dyDescent="0.2">
      <c r="A64" s="17"/>
      <c r="B64" s="26"/>
      <c r="C64" s="17"/>
      <c r="D64" s="17"/>
      <c r="E64" s="17"/>
      <c r="F64" s="17"/>
      <c r="G64" s="17"/>
      <c r="H64" s="27"/>
      <c r="I64" s="93">
        <f t="shared" si="6"/>
        <v>63</v>
      </c>
      <c r="J64" s="12" t="s">
        <v>46</v>
      </c>
      <c r="K64" s="146">
        <v>42077</v>
      </c>
      <c r="L64" s="147">
        <v>4</v>
      </c>
      <c r="M64" s="66">
        <v>0.33940774487471526</v>
      </c>
      <c r="N64" s="8" t="s">
        <v>1859</v>
      </c>
      <c r="O64" s="147" t="s">
        <v>2</v>
      </c>
    </row>
    <row r="65" spans="1:15" s="23" customFormat="1" ht="12.95" customHeight="1" x14ac:dyDescent="0.2">
      <c r="A65" s="17"/>
      <c r="B65" s="26"/>
      <c r="C65" s="17"/>
      <c r="D65" s="17"/>
      <c r="E65" s="17"/>
      <c r="F65" s="17"/>
      <c r="G65" s="17"/>
      <c r="H65" s="27"/>
      <c r="I65" s="93">
        <f t="shared" si="6"/>
        <v>64</v>
      </c>
      <c r="J65" s="12" t="s">
        <v>47</v>
      </c>
      <c r="K65" s="146">
        <v>65368</v>
      </c>
      <c r="L65" s="147">
        <v>4</v>
      </c>
      <c r="M65" s="66">
        <v>0.16213636363636363</v>
      </c>
      <c r="N65" s="8" t="s">
        <v>1859</v>
      </c>
      <c r="O65" s="147" t="s">
        <v>2</v>
      </c>
    </row>
    <row r="66" spans="1:15" ht="12.95" customHeight="1" x14ac:dyDescent="0.2">
      <c r="I66" s="93">
        <f t="shared" si="6"/>
        <v>65</v>
      </c>
      <c r="J66" s="12" t="s">
        <v>48</v>
      </c>
      <c r="K66" s="146">
        <v>60604</v>
      </c>
      <c r="L66" s="147">
        <v>4</v>
      </c>
      <c r="M66" s="66">
        <v>0.11727272727272726</v>
      </c>
      <c r="N66" s="8" t="s">
        <v>1859</v>
      </c>
      <c r="O66" s="147" t="s">
        <v>2</v>
      </c>
    </row>
    <row r="67" spans="1:15" ht="12.95" customHeight="1" x14ac:dyDescent="0.2">
      <c r="I67" s="93">
        <f t="shared" si="6"/>
        <v>66</v>
      </c>
      <c r="J67" s="12" t="s">
        <v>49</v>
      </c>
      <c r="K67" s="146">
        <v>67929</v>
      </c>
      <c r="L67" s="147">
        <v>4</v>
      </c>
      <c r="M67" s="66">
        <v>0.40552251184834126</v>
      </c>
      <c r="N67" s="8" t="s">
        <v>1859</v>
      </c>
      <c r="O67" s="147" t="s">
        <v>2</v>
      </c>
    </row>
    <row r="68" spans="1:15" ht="12.95" customHeight="1" x14ac:dyDescent="0.2">
      <c r="I68" s="93">
        <f t="shared" si="6"/>
        <v>67</v>
      </c>
      <c r="J68" s="12" t="s">
        <v>80</v>
      </c>
      <c r="K68" s="146">
        <v>61019</v>
      </c>
      <c r="L68" s="147">
        <v>4</v>
      </c>
      <c r="M68" s="66">
        <v>2.0364464692482915</v>
      </c>
      <c r="N68" s="8" t="s">
        <v>1859</v>
      </c>
      <c r="O68" s="147" t="s">
        <v>2</v>
      </c>
    </row>
    <row r="69" spans="1:15" ht="12.95" customHeight="1" x14ac:dyDescent="0.2">
      <c r="I69" s="93">
        <f t="shared" ref="I69:I132" si="31">IF(J69="","",I68+1)</f>
        <v>68</v>
      </c>
      <c r="J69" s="12" t="s">
        <v>81</v>
      </c>
      <c r="K69" s="146">
        <v>45362</v>
      </c>
      <c r="L69" s="147">
        <v>4</v>
      </c>
      <c r="M69" s="66">
        <v>9.1099279538904909</v>
      </c>
      <c r="N69" s="8" t="s">
        <v>1859</v>
      </c>
      <c r="O69" s="147" t="s">
        <v>2</v>
      </c>
    </row>
    <row r="70" spans="1:15" ht="12.95" customHeight="1" x14ac:dyDescent="0.2">
      <c r="I70" s="93">
        <f t="shared" si="31"/>
        <v>69</v>
      </c>
      <c r="J70" s="12" t="s">
        <v>82</v>
      </c>
      <c r="K70" s="146">
        <v>43370</v>
      </c>
      <c r="L70" s="147">
        <v>4</v>
      </c>
      <c r="M70" s="66">
        <v>8.4718443804034589</v>
      </c>
      <c r="N70" s="8" t="s">
        <v>1859</v>
      </c>
      <c r="O70" s="147" t="s">
        <v>2</v>
      </c>
    </row>
    <row r="71" spans="1:15" ht="12.95" customHeight="1" x14ac:dyDescent="0.2">
      <c r="I71" s="93">
        <f t="shared" si="31"/>
        <v>70</v>
      </c>
      <c r="J71" s="12" t="s">
        <v>135</v>
      </c>
      <c r="K71" s="146">
        <v>40492</v>
      </c>
      <c r="L71" s="147">
        <v>4</v>
      </c>
      <c r="M71" s="66">
        <v>0.27247058823529408</v>
      </c>
      <c r="N71" s="8" t="s">
        <v>1859</v>
      </c>
      <c r="O71" s="147" t="s">
        <v>2</v>
      </c>
    </row>
    <row r="72" spans="1:15" ht="12.95" customHeight="1" x14ac:dyDescent="0.2">
      <c r="I72" s="93">
        <f t="shared" si="31"/>
        <v>71</v>
      </c>
      <c r="J72" s="12" t="s">
        <v>136</v>
      </c>
      <c r="K72" s="146">
        <v>64016</v>
      </c>
      <c r="L72" s="147">
        <v>4</v>
      </c>
      <c r="M72" s="66">
        <v>0.26541176470588235</v>
      </c>
      <c r="N72" s="8" t="s">
        <v>1859</v>
      </c>
      <c r="O72" s="147" t="s">
        <v>2</v>
      </c>
    </row>
    <row r="73" spans="1:15" ht="12.95" customHeight="1" x14ac:dyDescent="0.2">
      <c r="I73" s="93">
        <f t="shared" si="31"/>
        <v>72</v>
      </c>
      <c r="J73" s="12" t="s">
        <v>83</v>
      </c>
      <c r="K73" s="146">
        <v>34425</v>
      </c>
      <c r="L73" s="147">
        <v>4</v>
      </c>
      <c r="M73" s="66">
        <v>10.829393743257823</v>
      </c>
      <c r="N73" s="8" t="s">
        <v>1859</v>
      </c>
      <c r="O73" s="147" t="s">
        <v>2</v>
      </c>
    </row>
    <row r="74" spans="1:15" ht="12.95" customHeight="1" x14ac:dyDescent="0.2">
      <c r="I74" s="93">
        <f t="shared" si="31"/>
        <v>73</v>
      </c>
      <c r="J74" s="12" t="s">
        <v>84</v>
      </c>
      <c r="K74" s="146">
        <v>66229</v>
      </c>
      <c r="L74" s="147">
        <v>4</v>
      </c>
      <c r="M74" s="66">
        <v>5.3592582938388622</v>
      </c>
      <c r="N74" s="8" t="s">
        <v>1859</v>
      </c>
      <c r="O74" s="147" t="s">
        <v>2</v>
      </c>
    </row>
    <row r="75" spans="1:15" ht="12.95" customHeight="1" x14ac:dyDescent="0.2">
      <c r="I75" s="93">
        <f t="shared" si="31"/>
        <v>74</v>
      </c>
      <c r="J75" s="12" t="s">
        <v>50</v>
      </c>
      <c r="K75" s="146">
        <v>60457</v>
      </c>
      <c r="L75" s="147">
        <v>4</v>
      </c>
      <c r="M75" s="66">
        <v>0.22794075829383886</v>
      </c>
      <c r="N75" s="8" t="s">
        <v>1859</v>
      </c>
      <c r="O75" s="147" t="s">
        <v>2</v>
      </c>
    </row>
    <row r="76" spans="1:15" ht="12.95" customHeight="1" x14ac:dyDescent="0.2">
      <c r="I76" s="93">
        <f t="shared" si="31"/>
        <v>75</v>
      </c>
      <c r="J76" s="12" t="s">
        <v>40</v>
      </c>
      <c r="K76" s="146">
        <v>68380</v>
      </c>
      <c r="L76" s="147">
        <v>4</v>
      </c>
      <c r="M76" s="66">
        <v>0.31765356265356265</v>
      </c>
      <c r="N76" s="8" t="s">
        <v>1859</v>
      </c>
      <c r="O76" s="147" t="s">
        <v>2</v>
      </c>
    </row>
    <row r="77" spans="1:15" ht="12.95" customHeight="1" x14ac:dyDescent="0.2">
      <c r="I77" s="93">
        <f t="shared" si="31"/>
        <v>76</v>
      </c>
      <c r="J77" s="12" t="s">
        <v>137</v>
      </c>
      <c r="K77" s="146">
        <v>61872</v>
      </c>
      <c r="L77" s="147">
        <v>4</v>
      </c>
      <c r="M77" s="66">
        <v>0.50682352941176467</v>
      </c>
      <c r="N77" s="8" t="s">
        <v>1859</v>
      </c>
      <c r="O77" s="147" t="s">
        <v>2</v>
      </c>
    </row>
    <row r="78" spans="1:15" ht="12.95" customHeight="1" x14ac:dyDescent="0.2">
      <c r="I78" s="93">
        <f t="shared" si="31"/>
        <v>77</v>
      </c>
      <c r="J78" s="12" t="s">
        <v>11</v>
      </c>
      <c r="K78" s="146">
        <v>68656</v>
      </c>
      <c r="L78" s="147">
        <v>4</v>
      </c>
      <c r="M78" s="66">
        <v>7.8135839598997494</v>
      </c>
      <c r="N78" s="8" t="s">
        <v>1859</v>
      </c>
      <c r="O78" s="147" t="s">
        <v>2</v>
      </c>
    </row>
    <row r="79" spans="1:15" ht="12.95" customHeight="1" x14ac:dyDescent="0.2">
      <c r="I79" s="93">
        <f t="shared" si="31"/>
        <v>78</v>
      </c>
      <c r="J79" s="12" t="s">
        <v>28</v>
      </c>
      <c r="K79" s="146">
        <v>113941</v>
      </c>
      <c r="L79" s="147">
        <v>4</v>
      </c>
      <c r="M79" s="66">
        <v>0.8158426966292136</v>
      </c>
      <c r="N79" s="8" t="s">
        <v>1859</v>
      </c>
      <c r="O79" s="147" t="s">
        <v>2</v>
      </c>
    </row>
    <row r="80" spans="1:15" ht="12.95" customHeight="1" x14ac:dyDescent="0.2">
      <c r="I80" s="93">
        <f t="shared" si="31"/>
        <v>79</v>
      </c>
      <c r="J80" s="12" t="s">
        <v>30</v>
      </c>
      <c r="K80" s="148">
        <v>101395</v>
      </c>
      <c r="L80" s="147">
        <v>4</v>
      </c>
      <c r="M80" s="66">
        <v>0.30940449438202255</v>
      </c>
      <c r="N80" s="8" t="s">
        <v>1859</v>
      </c>
      <c r="O80" s="147" t="s">
        <v>2</v>
      </c>
    </row>
    <row r="81" spans="9:15" ht="12.95" customHeight="1" x14ac:dyDescent="0.2">
      <c r="I81" s="93">
        <f t="shared" si="31"/>
        <v>80</v>
      </c>
      <c r="J81" s="12" t="s">
        <v>31</v>
      </c>
      <c r="K81" s="148">
        <v>101396</v>
      </c>
      <c r="L81" s="147">
        <v>4</v>
      </c>
      <c r="M81" s="66">
        <v>0.30940449438202255</v>
      </c>
      <c r="N81" s="8" t="s">
        <v>1859</v>
      </c>
      <c r="O81" s="147" t="s">
        <v>2</v>
      </c>
    </row>
    <row r="82" spans="9:15" ht="12.95" customHeight="1" x14ac:dyDescent="0.2">
      <c r="I82" s="93">
        <f t="shared" si="31"/>
        <v>81</v>
      </c>
      <c r="J82" s="12" t="s">
        <v>32</v>
      </c>
      <c r="K82" s="148">
        <v>113564</v>
      </c>
      <c r="L82" s="147">
        <v>4</v>
      </c>
      <c r="M82" s="66">
        <v>0.26168539325842705</v>
      </c>
      <c r="N82" s="8" t="s">
        <v>1859</v>
      </c>
      <c r="O82" s="147" t="s">
        <v>2</v>
      </c>
    </row>
    <row r="83" spans="9:15" ht="12.95" customHeight="1" x14ac:dyDescent="0.2">
      <c r="I83" s="93">
        <f t="shared" si="31"/>
        <v>82</v>
      </c>
      <c r="J83" s="12" t="s">
        <v>29</v>
      </c>
      <c r="K83" s="146">
        <v>101393</v>
      </c>
      <c r="L83" s="147">
        <v>4</v>
      </c>
      <c r="M83" s="66">
        <v>0.89330769230769225</v>
      </c>
      <c r="N83" s="8" t="s">
        <v>1859</v>
      </c>
      <c r="O83" s="147" t="s">
        <v>2</v>
      </c>
    </row>
    <row r="84" spans="9:15" ht="12.95" customHeight="1" x14ac:dyDescent="0.2">
      <c r="I84" s="93">
        <f t="shared" si="31"/>
        <v>83</v>
      </c>
      <c r="J84" s="12" t="s">
        <v>85</v>
      </c>
      <c r="K84" s="146">
        <v>32113</v>
      </c>
      <c r="L84" s="147">
        <v>4</v>
      </c>
      <c r="M84" s="66">
        <v>3.4965951448707915</v>
      </c>
      <c r="N84" s="8" t="s">
        <v>1859</v>
      </c>
      <c r="O84" s="147" t="s">
        <v>2</v>
      </c>
    </row>
    <row r="85" spans="9:15" ht="12.95" customHeight="1" x14ac:dyDescent="0.2">
      <c r="I85" s="93">
        <f t="shared" si="31"/>
        <v>84</v>
      </c>
      <c r="J85" s="12" t="s">
        <v>25</v>
      </c>
      <c r="K85" s="146">
        <v>56754</v>
      </c>
      <c r="L85" s="147">
        <v>4</v>
      </c>
      <c r="M85" s="66">
        <v>2.2910890052356021</v>
      </c>
      <c r="N85" s="8" t="s">
        <v>1859</v>
      </c>
      <c r="O85" s="147" t="s">
        <v>2</v>
      </c>
    </row>
    <row r="86" spans="9:15" ht="12.95" customHeight="1" x14ac:dyDescent="0.2">
      <c r="I86" s="93">
        <f t="shared" si="31"/>
        <v>85</v>
      </c>
      <c r="J86" s="12" t="s">
        <v>86</v>
      </c>
      <c r="K86" s="146">
        <v>42732</v>
      </c>
      <c r="L86" s="147">
        <v>4</v>
      </c>
      <c r="M86" s="66">
        <v>8.2315677368833207</v>
      </c>
      <c r="N86" s="8" t="s">
        <v>1859</v>
      </c>
      <c r="O86" s="147" t="s">
        <v>2</v>
      </c>
    </row>
    <row r="87" spans="9:15" ht="12.95" customHeight="1" x14ac:dyDescent="0.2">
      <c r="I87" s="93">
        <f t="shared" si="31"/>
        <v>86</v>
      </c>
      <c r="J87" s="12" t="s">
        <v>87</v>
      </c>
      <c r="K87" s="146">
        <v>42393</v>
      </c>
      <c r="L87" s="147">
        <v>4</v>
      </c>
      <c r="M87" s="66">
        <v>6.5824520142180099</v>
      </c>
      <c r="N87" s="8" t="s">
        <v>1859</v>
      </c>
      <c r="O87" s="147" t="s">
        <v>2</v>
      </c>
    </row>
    <row r="88" spans="9:15" ht="12.95" customHeight="1" x14ac:dyDescent="0.2">
      <c r="I88" s="93">
        <f t="shared" si="31"/>
        <v>87</v>
      </c>
      <c r="J88" s="12" t="s">
        <v>88</v>
      </c>
      <c r="K88" s="146">
        <v>39457</v>
      </c>
      <c r="L88" s="147">
        <v>4</v>
      </c>
      <c r="M88" s="66">
        <v>5.5633447867298589</v>
      </c>
      <c r="N88" s="8" t="s">
        <v>1859</v>
      </c>
      <c r="O88" s="147" t="s">
        <v>2</v>
      </c>
    </row>
    <row r="89" spans="9:15" ht="12.95" customHeight="1" x14ac:dyDescent="0.2">
      <c r="I89" s="93">
        <f t="shared" si="31"/>
        <v>88</v>
      </c>
      <c r="J89" s="12" t="s">
        <v>51</v>
      </c>
      <c r="K89" s="146">
        <v>60463</v>
      </c>
      <c r="L89" s="147">
        <v>4</v>
      </c>
      <c r="M89" s="66">
        <v>0.26504739336492894</v>
      </c>
      <c r="N89" s="8" t="s">
        <v>1859</v>
      </c>
      <c r="O89" s="147" t="s">
        <v>2</v>
      </c>
    </row>
    <row r="90" spans="9:15" ht="12.95" customHeight="1" x14ac:dyDescent="0.2">
      <c r="I90" s="93">
        <f t="shared" si="31"/>
        <v>89</v>
      </c>
      <c r="J90" s="12" t="s">
        <v>118</v>
      </c>
      <c r="K90" s="146">
        <v>32112</v>
      </c>
      <c r="L90" s="147">
        <v>4</v>
      </c>
      <c r="M90" s="66">
        <v>0.33739999999999998</v>
      </c>
      <c r="N90" s="8" t="s">
        <v>1859</v>
      </c>
      <c r="O90" s="147" t="s">
        <v>2</v>
      </c>
    </row>
    <row r="91" spans="9:15" ht="12.95" customHeight="1" x14ac:dyDescent="0.2">
      <c r="I91" s="93">
        <f t="shared" si="31"/>
        <v>90</v>
      </c>
      <c r="J91" s="12" t="s">
        <v>52</v>
      </c>
      <c r="K91" s="146">
        <v>42416</v>
      </c>
      <c r="L91" s="147">
        <v>4</v>
      </c>
      <c r="M91" s="66">
        <v>0.95396475770925115</v>
      </c>
      <c r="N91" s="8" t="s">
        <v>1859</v>
      </c>
      <c r="O91" s="147" t="s">
        <v>2</v>
      </c>
    </row>
    <row r="92" spans="9:15" ht="12.95" customHeight="1" x14ac:dyDescent="0.2">
      <c r="I92" s="93">
        <f t="shared" si="31"/>
        <v>91</v>
      </c>
      <c r="J92" s="12" t="s">
        <v>138</v>
      </c>
      <c r="K92" s="146">
        <v>42589</v>
      </c>
      <c r="L92" s="147">
        <v>4</v>
      </c>
      <c r="M92" s="66">
        <v>0.34565384615384614</v>
      </c>
      <c r="N92" s="8" t="s">
        <v>1859</v>
      </c>
      <c r="O92" s="147" t="s">
        <v>2</v>
      </c>
    </row>
    <row r="93" spans="9:15" ht="12.95" customHeight="1" x14ac:dyDescent="0.2">
      <c r="I93" s="93">
        <f t="shared" si="31"/>
        <v>92</v>
      </c>
      <c r="J93" s="12" t="s">
        <v>138</v>
      </c>
      <c r="K93" s="147">
        <v>53585</v>
      </c>
      <c r="L93" s="147">
        <v>4</v>
      </c>
      <c r="M93" s="66">
        <v>0.34565384615384614</v>
      </c>
      <c r="N93" s="8" t="s">
        <v>1859</v>
      </c>
      <c r="O93" s="147" t="s">
        <v>2</v>
      </c>
    </row>
    <row r="94" spans="9:15" ht="12.95" customHeight="1" x14ac:dyDescent="0.2">
      <c r="I94" s="93">
        <f t="shared" si="31"/>
        <v>93</v>
      </c>
      <c r="J94" s="12" t="s">
        <v>138</v>
      </c>
      <c r="K94" s="147">
        <v>43387</v>
      </c>
      <c r="L94" s="147">
        <v>4</v>
      </c>
      <c r="M94" s="66">
        <v>0.34565384615384614</v>
      </c>
      <c r="N94" s="8" t="s">
        <v>1859</v>
      </c>
      <c r="O94" s="147" t="s">
        <v>2</v>
      </c>
    </row>
    <row r="95" spans="9:15" ht="12.95" customHeight="1" x14ac:dyDescent="0.2">
      <c r="I95" s="93">
        <f t="shared" si="31"/>
        <v>94</v>
      </c>
      <c r="J95" s="12" t="s">
        <v>138</v>
      </c>
      <c r="K95" s="147">
        <v>53584</v>
      </c>
      <c r="L95" s="147">
        <v>4</v>
      </c>
      <c r="M95" s="66">
        <v>0.34565384615384614</v>
      </c>
      <c r="N95" s="8" t="s">
        <v>1859</v>
      </c>
      <c r="O95" s="147" t="s">
        <v>2</v>
      </c>
    </row>
    <row r="96" spans="9:15" ht="12.95" customHeight="1" x14ac:dyDescent="0.2">
      <c r="I96" s="93">
        <f t="shared" si="31"/>
        <v>95</v>
      </c>
      <c r="J96" s="12" t="s">
        <v>89</v>
      </c>
      <c r="K96" s="146">
        <v>112632</v>
      </c>
      <c r="L96" s="147">
        <v>4</v>
      </c>
      <c r="M96" s="66">
        <v>11.570334697217673</v>
      </c>
      <c r="N96" s="8" t="s">
        <v>1859</v>
      </c>
      <c r="O96" s="147" t="s">
        <v>2</v>
      </c>
    </row>
    <row r="97" spans="9:15" ht="12.95" customHeight="1" x14ac:dyDescent="0.2">
      <c r="I97" s="93">
        <f t="shared" si="31"/>
        <v>96</v>
      </c>
      <c r="J97" s="12" t="s">
        <v>53</v>
      </c>
      <c r="K97" s="146">
        <v>44792</v>
      </c>
      <c r="L97" s="147">
        <v>4</v>
      </c>
      <c r="M97" s="66">
        <v>0.43386988543371513</v>
      </c>
      <c r="N97" s="8" t="s">
        <v>1859</v>
      </c>
      <c r="O97" s="147" t="s">
        <v>2</v>
      </c>
    </row>
    <row r="98" spans="9:15" ht="12.95" customHeight="1" x14ac:dyDescent="0.2">
      <c r="I98" s="93">
        <f t="shared" si="31"/>
        <v>97</v>
      </c>
      <c r="J98" s="12" t="s">
        <v>139</v>
      </c>
      <c r="K98" s="146">
        <v>63592</v>
      </c>
      <c r="L98" s="147">
        <v>4</v>
      </c>
      <c r="M98" s="66">
        <v>0.17399999999999996</v>
      </c>
      <c r="N98" s="8" t="s">
        <v>1859</v>
      </c>
      <c r="O98" s="147" t="s">
        <v>2</v>
      </c>
    </row>
    <row r="99" spans="9:15" ht="12.95" customHeight="1" x14ac:dyDescent="0.2">
      <c r="I99" s="93">
        <f t="shared" si="31"/>
        <v>98</v>
      </c>
      <c r="J99" s="12" t="s">
        <v>90</v>
      </c>
      <c r="K99" s="146">
        <v>46424</v>
      </c>
      <c r="L99" s="147">
        <v>4</v>
      </c>
      <c r="M99" s="66">
        <v>10.3141582278481</v>
      </c>
      <c r="N99" s="8" t="s">
        <v>1859</v>
      </c>
      <c r="O99" s="147" t="s">
        <v>2</v>
      </c>
    </row>
    <row r="100" spans="9:15" ht="12.95" customHeight="1" x14ac:dyDescent="0.2">
      <c r="I100" s="93">
        <f t="shared" si="31"/>
        <v>99</v>
      </c>
      <c r="J100" s="12" t="s">
        <v>91</v>
      </c>
      <c r="K100" s="146">
        <v>42218</v>
      </c>
      <c r="L100" s="147">
        <v>4</v>
      </c>
      <c r="M100" s="66">
        <v>7.1504556962025303</v>
      </c>
      <c r="N100" s="8" t="s">
        <v>1859</v>
      </c>
      <c r="O100" s="147" t="s">
        <v>2</v>
      </c>
    </row>
    <row r="101" spans="9:15" ht="12.95" customHeight="1" x14ac:dyDescent="0.2">
      <c r="I101" s="93">
        <f t="shared" si="31"/>
        <v>100</v>
      </c>
      <c r="J101" s="12" t="s">
        <v>92</v>
      </c>
      <c r="K101" s="146">
        <v>112556</v>
      </c>
      <c r="L101" s="147">
        <v>4</v>
      </c>
      <c r="M101" s="66">
        <v>7.0609936708860754</v>
      </c>
      <c r="N101" s="8" t="s">
        <v>1859</v>
      </c>
      <c r="O101" s="147" t="s">
        <v>2</v>
      </c>
    </row>
    <row r="102" spans="9:15" ht="12.95" customHeight="1" x14ac:dyDescent="0.2">
      <c r="I102" s="93">
        <f t="shared" si="31"/>
        <v>101</v>
      </c>
      <c r="J102" s="12" t="s">
        <v>93</v>
      </c>
      <c r="K102" s="146">
        <v>40680</v>
      </c>
      <c r="L102" s="147">
        <v>4</v>
      </c>
      <c r="M102" s="66">
        <v>8.6366922474549721</v>
      </c>
      <c r="N102" s="8" t="s">
        <v>1859</v>
      </c>
      <c r="O102" s="147" t="s">
        <v>2</v>
      </c>
    </row>
    <row r="103" spans="9:15" ht="12.95" customHeight="1" x14ac:dyDescent="0.2">
      <c r="I103" s="93">
        <f t="shared" si="31"/>
        <v>102</v>
      </c>
      <c r="J103" s="12" t="s">
        <v>12</v>
      </c>
      <c r="K103" s="146">
        <v>68484</v>
      </c>
      <c r="L103" s="147">
        <v>4</v>
      </c>
      <c r="M103" s="66">
        <v>3.993032581453634</v>
      </c>
      <c r="N103" s="8" t="s">
        <v>1859</v>
      </c>
      <c r="O103" s="147" t="s">
        <v>2</v>
      </c>
    </row>
    <row r="104" spans="9:15" ht="12.95" customHeight="1" x14ac:dyDescent="0.2">
      <c r="I104" s="93">
        <f t="shared" si="31"/>
        <v>103</v>
      </c>
      <c r="J104" s="28" t="s">
        <v>13</v>
      </c>
      <c r="K104" s="146">
        <v>68553</v>
      </c>
      <c r="L104" s="147">
        <v>4</v>
      </c>
      <c r="M104" s="66">
        <v>0.22891666666666666</v>
      </c>
      <c r="N104" s="8" t="s">
        <v>1859</v>
      </c>
      <c r="O104" s="147" t="s">
        <v>2</v>
      </c>
    </row>
    <row r="105" spans="9:15" ht="12.95" customHeight="1" x14ac:dyDescent="0.2">
      <c r="I105" s="93">
        <f t="shared" si="31"/>
        <v>104</v>
      </c>
      <c r="J105" s="28" t="s">
        <v>14</v>
      </c>
      <c r="K105" s="146">
        <v>561645</v>
      </c>
      <c r="L105" s="147">
        <v>4</v>
      </c>
      <c r="M105" s="66">
        <v>0.24770833333333331</v>
      </c>
      <c r="N105" s="8" t="s">
        <v>1859</v>
      </c>
      <c r="O105" s="147" t="s">
        <v>2</v>
      </c>
    </row>
    <row r="106" spans="9:15" ht="12.95" customHeight="1" x14ac:dyDescent="0.2">
      <c r="I106" s="93">
        <f t="shared" si="31"/>
        <v>105</v>
      </c>
      <c r="J106" s="28" t="s">
        <v>15</v>
      </c>
      <c r="K106" s="146">
        <v>100330</v>
      </c>
      <c r="L106" s="147">
        <v>4</v>
      </c>
      <c r="M106" s="66">
        <v>0.23404166666666668</v>
      </c>
      <c r="N106" s="8" t="s">
        <v>1859</v>
      </c>
      <c r="O106" s="147" t="s">
        <v>2</v>
      </c>
    </row>
    <row r="107" spans="9:15" ht="12.95" customHeight="1" x14ac:dyDescent="0.25">
      <c r="I107" s="93">
        <f t="shared" si="31"/>
        <v>106</v>
      </c>
      <c r="J107" s="10" t="s">
        <v>1283</v>
      </c>
      <c r="K107" s="147">
        <v>46897</v>
      </c>
      <c r="L107" s="148" t="s">
        <v>1205</v>
      </c>
      <c r="M107" s="156">
        <v>0.255</v>
      </c>
      <c r="N107" s="8" t="s">
        <v>1859</v>
      </c>
      <c r="O107" s="147" t="s">
        <v>2</v>
      </c>
    </row>
    <row r="108" spans="9:15" ht="12.95" customHeight="1" x14ac:dyDescent="0.2">
      <c r="I108" s="93">
        <f t="shared" si="31"/>
        <v>107</v>
      </c>
      <c r="J108" s="12" t="s">
        <v>16</v>
      </c>
      <c r="K108" s="146">
        <v>68485</v>
      </c>
      <c r="L108" s="147">
        <v>4</v>
      </c>
      <c r="M108" s="66">
        <v>0.55179166666666668</v>
      </c>
      <c r="N108" s="8" t="s">
        <v>1859</v>
      </c>
      <c r="O108" s="147" t="s">
        <v>2</v>
      </c>
    </row>
    <row r="109" spans="9:15" ht="12.95" customHeight="1" x14ac:dyDescent="0.2">
      <c r="I109" s="93">
        <f t="shared" si="31"/>
        <v>108</v>
      </c>
      <c r="J109" s="12" t="s">
        <v>17</v>
      </c>
      <c r="K109" s="146">
        <v>100344</v>
      </c>
      <c r="L109" s="147">
        <v>4</v>
      </c>
      <c r="M109" s="66">
        <v>0.53812499999999996</v>
      </c>
      <c r="N109" s="8" t="s">
        <v>1859</v>
      </c>
      <c r="O109" s="147" t="s">
        <v>2</v>
      </c>
    </row>
    <row r="110" spans="9:15" ht="12.95" customHeight="1" x14ac:dyDescent="0.2">
      <c r="I110" s="93">
        <f t="shared" si="31"/>
        <v>109</v>
      </c>
      <c r="J110" s="12" t="s">
        <v>19</v>
      </c>
      <c r="K110" s="146">
        <v>68578</v>
      </c>
      <c r="L110" s="147">
        <v>4</v>
      </c>
      <c r="M110" s="66">
        <v>0.948125</v>
      </c>
      <c r="N110" s="8" t="s">
        <v>1859</v>
      </c>
      <c r="O110" s="147" t="s">
        <v>2</v>
      </c>
    </row>
    <row r="111" spans="9:15" ht="12.95" customHeight="1" x14ac:dyDescent="0.2">
      <c r="I111" s="93">
        <f t="shared" si="31"/>
        <v>110</v>
      </c>
      <c r="J111" s="12" t="s">
        <v>18</v>
      </c>
      <c r="K111" s="146">
        <v>68575</v>
      </c>
      <c r="L111" s="147">
        <v>4</v>
      </c>
      <c r="M111" s="66">
        <v>0.76020833333333326</v>
      </c>
      <c r="N111" s="8" t="s">
        <v>1859</v>
      </c>
      <c r="O111" s="147" t="s">
        <v>2</v>
      </c>
    </row>
    <row r="112" spans="9:15" ht="12.95" customHeight="1" x14ac:dyDescent="0.2">
      <c r="I112" s="93">
        <f t="shared" si="31"/>
        <v>111</v>
      </c>
      <c r="J112" s="12" t="s">
        <v>94</v>
      </c>
      <c r="K112" s="146">
        <v>56527</v>
      </c>
      <c r="L112" s="147">
        <v>4</v>
      </c>
      <c r="M112" s="66">
        <v>3.0058449490994517</v>
      </c>
      <c r="N112" s="8" t="s">
        <v>1859</v>
      </c>
      <c r="O112" s="147" t="s">
        <v>2</v>
      </c>
    </row>
    <row r="113" spans="9:15" ht="12.95" customHeight="1" x14ac:dyDescent="0.2">
      <c r="I113" s="93">
        <f t="shared" si="31"/>
        <v>112</v>
      </c>
      <c r="J113" s="12" t="s">
        <v>54</v>
      </c>
      <c r="K113" s="146">
        <v>67927</v>
      </c>
      <c r="L113" s="147">
        <v>4</v>
      </c>
      <c r="M113" s="66">
        <v>0.40287203791469195</v>
      </c>
      <c r="N113" s="8" t="s">
        <v>1859</v>
      </c>
      <c r="O113" s="147" t="s">
        <v>2</v>
      </c>
    </row>
    <row r="114" spans="9:15" ht="12.95" customHeight="1" x14ac:dyDescent="0.2">
      <c r="I114" s="93">
        <f t="shared" si="31"/>
        <v>113</v>
      </c>
      <c r="J114" s="12" t="s">
        <v>95</v>
      </c>
      <c r="K114" s="146">
        <v>60607</v>
      </c>
      <c r="L114" s="147">
        <v>4</v>
      </c>
      <c r="M114" s="66">
        <v>13.26001300390117</v>
      </c>
      <c r="N114" s="8" t="s">
        <v>1859</v>
      </c>
      <c r="O114" s="147" t="s">
        <v>2</v>
      </c>
    </row>
    <row r="115" spans="9:15" ht="12.95" customHeight="1" x14ac:dyDescent="0.2">
      <c r="I115" s="93">
        <f t="shared" si="31"/>
        <v>114</v>
      </c>
      <c r="J115" s="12" t="s">
        <v>96</v>
      </c>
      <c r="K115" s="146">
        <v>45619</v>
      </c>
      <c r="L115" s="147">
        <v>4</v>
      </c>
      <c r="M115" s="66">
        <v>3.4918636363636364</v>
      </c>
      <c r="N115" s="8" t="s">
        <v>1859</v>
      </c>
      <c r="O115" s="147" t="s">
        <v>2</v>
      </c>
    </row>
    <row r="116" spans="9:15" ht="12.95" customHeight="1" x14ac:dyDescent="0.2">
      <c r="I116" s="93">
        <f t="shared" si="31"/>
        <v>115</v>
      </c>
      <c r="J116" s="12" t="s">
        <v>55</v>
      </c>
      <c r="K116" s="146">
        <v>46549</v>
      </c>
      <c r="L116" s="147">
        <v>4</v>
      </c>
      <c r="M116" s="66">
        <v>0.3908201183431953</v>
      </c>
      <c r="N116" s="8" t="s">
        <v>1859</v>
      </c>
      <c r="O116" s="147" t="s">
        <v>2</v>
      </c>
    </row>
    <row r="117" spans="9:15" ht="12.95" customHeight="1" x14ac:dyDescent="0.2">
      <c r="I117" s="93">
        <f t="shared" si="31"/>
        <v>116</v>
      </c>
      <c r="J117" s="12" t="s">
        <v>105</v>
      </c>
      <c r="K117" s="146">
        <v>551821</v>
      </c>
      <c r="L117" s="147">
        <v>4</v>
      </c>
      <c r="M117" s="66">
        <v>14.98</v>
      </c>
      <c r="N117" s="8" t="s">
        <v>1859</v>
      </c>
      <c r="O117" s="147" t="s">
        <v>2</v>
      </c>
    </row>
    <row r="118" spans="9:15" ht="12.95" customHeight="1" x14ac:dyDescent="0.2">
      <c r="I118" s="93">
        <f t="shared" si="31"/>
        <v>117</v>
      </c>
      <c r="J118" s="12" t="s">
        <v>106</v>
      </c>
      <c r="K118" s="146">
        <v>553348</v>
      </c>
      <c r="L118" s="147">
        <v>4</v>
      </c>
      <c r="M118" s="66">
        <v>11.215999999999999</v>
      </c>
      <c r="N118" s="8" t="s">
        <v>1859</v>
      </c>
      <c r="O118" s="147" t="s">
        <v>2</v>
      </c>
    </row>
    <row r="119" spans="9:15" ht="12.95" customHeight="1" x14ac:dyDescent="0.2">
      <c r="I119" s="93">
        <f t="shared" si="31"/>
        <v>118</v>
      </c>
      <c r="J119" s="12" t="s">
        <v>97</v>
      </c>
      <c r="K119" s="146">
        <v>52113</v>
      </c>
      <c r="L119" s="147">
        <v>4</v>
      </c>
      <c r="M119" s="66">
        <v>1.8296758104738156</v>
      </c>
      <c r="N119" s="8" t="s">
        <v>1859</v>
      </c>
      <c r="O119" s="147" t="s">
        <v>2</v>
      </c>
    </row>
    <row r="120" spans="9:15" ht="12.95" customHeight="1" x14ac:dyDescent="0.2">
      <c r="I120" s="93">
        <f t="shared" si="31"/>
        <v>119</v>
      </c>
      <c r="J120" s="12" t="s">
        <v>56</v>
      </c>
      <c r="K120" s="146">
        <v>60162</v>
      </c>
      <c r="L120" s="147">
        <v>4</v>
      </c>
      <c r="M120" s="66">
        <v>0.41408428805237307</v>
      </c>
      <c r="N120" s="8" t="s">
        <v>1859</v>
      </c>
      <c r="O120" s="147" t="s">
        <v>2</v>
      </c>
    </row>
    <row r="121" spans="9:15" ht="12.95" customHeight="1" x14ac:dyDescent="0.2">
      <c r="I121" s="93">
        <f t="shared" si="31"/>
        <v>120</v>
      </c>
      <c r="J121" s="12" t="s">
        <v>57</v>
      </c>
      <c r="K121" s="146">
        <v>60396</v>
      </c>
      <c r="L121" s="147">
        <v>4</v>
      </c>
      <c r="M121" s="66">
        <v>0.30803461063040793</v>
      </c>
      <c r="N121" s="8" t="s">
        <v>1859</v>
      </c>
      <c r="O121" s="147" t="s">
        <v>2</v>
      </c>
    </row>
    <row r="122" spans="9:15" ht="12.95" customHeight="1" x14ac:dyDescent="0.2">
      <c r="I122" s="93">
        <f t="shared" si="31"/>
        <v>121</v>
      </c>
      <c r="J122" s="12" t="s">
        <v>99</v>
      </c>
      <c r="K122" s="146">
        <v>100437</v>
      </c>
      <c r="L122" s="147">
        <v>4</v>
      </c>
      <c r="M122" s="66">
        <v>13.668227272727272</v>
      </c>
      <c r="N122" s="8" t="s">
        <v>1859</v>
      </c>
      <c r="O122" s="147" t="s">
        <v>2</v>
      </c>
    </row>
    <row r="123" spans="9:15" ht="12.95" customHeight="1" x14ac:dyDescent="0.2">
      <c r="I123" s="93">
        <f t="shared" si="31"/>
        <v>122</v>
      </c>
      <c r="J123" s="12" t="s">
        <v>98</v>
      </c>
      <c r="K123" s="146">
        <v>31051</v>
      </c>
      <c r="L123" s="147">
        <v>4</v>
      </c>
      <c r="M123" s="66">
        <v>13.428318181818181</v>
      </c>
      <c r="N123" s="8" t="s">
        <v>1859</v>
      </c>
      <c r="O123" s="147" t="s">
        <v>2</v>
      </c>
    </row>
    <row r="124" spans="9:15" ht="12.95" customHeight="1" x14ac:dyDescent="0.2">
      <c r="I124" s="93">
        <f t="shared" si="31"/>
        <v>123</v>
      </c>
      <c r="J124" s="12" t="s">
        <v>140</v>
      </c>
      <c r="K124" s="146">
        <v>100774</v>
      </c>
      <c r="L124" s="147">
        <v>4</v>
      </c>
      <c r="M124" s="66">
        <v>0.78723076923076918</v>
      </c>
      <c r="N124" s="8" t="s">
        <v>1859</v>
      </c>
      <c r="O124" s="147" t="s">
        <v>2</v>
      </c>
    </row>
    <row r="125" spans="9:15" ht="12.95" customHeight="1" x14ac:dyDescent="0.2">
      <c r="I125" s="93">
        <f t="shared" si="31"/>
        <v>124</v>
      </c>
      <c r="J125" s="12" t="s">
        <v>140</v>
      </c>
      <c r="K125" s="147">
        <v>62260</v>
      </c>
      <c r="L125" s="147">
        <v>4</v>
      </c>
      <c r="M125" s="66">
        <v>0.78723076923076918</v>
      </c>
      <c r="N125" s="8" t="s">
        <v>1859</v>
      </c>
      <c r="O125" s="147" t="s">
        <v>2</v>
      </c>
    </row>
    <row r="126" spans="9:15" ht="12.95" customHeight="1" x14ac:dyDescent="0.2">
      <c r="I126" s="93">
        <f t="shared" si="31"/>
        <v>125</v>
      </c>
      <c r="J126" s="12" t="s">
        <v>140</v>
      </c>
      <c r="K126" s="147">
        <v>62254</v>
      </c>
      <c r="L126" s="147">
        <v>4</v>
      </c>
      <c r="M126" s="66">
        <v>0.78723076923076918</v>
      </c>
      <c r="N126" s="8" t="s">
        <v>1859</v>
      </c>
      <c r="O126" s="147" t="s">
        <v>2</v>
      </c>
    </row>
    <row r="127" spans="9:15" ht="12.95" customHeight="1" x14ac:dyDescent="0.2">
      <c r="I127" s="93">
        <f t="shared" si="31"/>
        <v>126</v>
      </c>
      <c r="J127" s="12" t="s">
        <v>140</v>
      </c>
      <c r="K127" s="147">
        <v>46919</v>
      </c>
      <c r="L127" s="147">
        <v>4</v>
      </c>
      <c r="M127" s="66">
        <v>0.78723076923076918</v>
      </c>
      <c r="N127" s="8" t="s">
        <v>1859</v>
      </c>
      <c r="O127" s="147" t="s">
        <v>2</v>
      </c>
    </row>
    <row r="128" spans="9:15" ht="12.95" customHeight="1" x14ac:dyDescent="0.2">
      <c r="I128" s="93">
        <f t="shared" si="31"/>
        <v>127</v>
      </c>
      <c r="J128" s="12" t="s">
        <v>107</v>
      </c>
      <c r="K128" s="146">
        <v>553393</v>
      </c>
      <c r="L128" s="147">
        <v>4</v>
      </c>
      <c r="M128" s="66">
        <v>3.0670000000000002</v>
      </c>
      <c r="N128" s="8" t="s">
        <v>1859</v>
      </c>
      <c r="O128" s="147" t="s">
        <v>2</v>
      </c>
    </row>
    <row r="129" spans="9:15" ht="12.95" customHeight="1" x14ac:dyDescent="0.2">
      <c r="I129" s="93">
        <f t="shared" si="31"/>
        <v>128</v>
      </c>
      <c r="J129" s="12" t="s">
        <v>108</v>
      </c>
      <c r="K129" s="146">
        <v>162587</v>
      </c>
      <c r="L129" s="147">
        <v>4</v>
      </c>
      <c r="M129" s="66">
        <v>4.4710000000000001</v>
      </c>
      <c r="N129" s="8" t="s">
        <v>1859</v>
      </c>
      <c r="O129" s="147" t="s">
        <v>2</v>
      </c>
    </row>
    <row r="130" spans="9:15" ht="12.95" customHeight="1" x14ac:dyDescent="0.2">
      <c r="I130" s="93">
        <f t="shared" si="31"/>
        <v>129</v>
      </c>
      <c r="J130" s="12" t="s">
        <v>109</v>
      </c>
      <c r="K130" s="146">
        <v>31574</v>
      </c>
      <c r="L130" s="147">
        <v>4</v>
      </c>
      <c r="M130" s="66">
        <v>4.4009999999999998</v>
      </c>
      <c r="N130" s="8" t="s">
        <v>1859</v>
      </c>
      <c r="O130" s="147" t="s">
        <v>2</v>
      </c>
    </row>
    <row r="131" spans="9:15" ht="12.95" customHeight="1" x14ac:dyDescent="0.2">
      <c r="I131" s="93">
        <f t="shared" si="31"/>
        <v>130</v>
      </c>
      <c r="J131" s="12" t="s">
        <v>110</v>
      </c>
      <c r="K131" s="146">
        <v>162586</v>
      </c>
      <c r="L131" s="147">
        <v>4</v>
      </c>
      <c r="M131" s="66">
        <v>5.8650000000000002</v>
      </c>
      <c r="N131" s="8" t="s">
        <v>1859</v>
      </c>
      <c r="O131" s="147" t="s">
        <v>2</v>
      </c>
    </row>
    <row r="132" spans="9:15" ht="12.95" customHeight="1" x14ac:dyDescent="0.2">
      <c r="I132" s="93">
        <f t="shared" si="31"/>
        <v>131</v>
      </c>
      <c r="J132" s="12" t="s">
        <v>58</v>
      </c>
      <c r="K132" s="146">
        <v>142901</v>
      </c>
      <c r="L132" s="147">
        <v>4</v>
      </c>
      <c r="M132" s="66">
        <v>0.51441779975278124</v>
      </c>
      <c r="N132" s="8" t="s">
        <v>1859</v>
      </c>
      <c r="O132" s="147" t="s">
        <v>2</v>
      </c>
    </row>
    <row r="133" spans="9:15" ht="12.95" customHeight="1" x14ac:dyDescent="0.2">
      <c r="I133" s="93">
        <f t="shared" ref="I133:I196" si="32">IF(J133="","",I132+1)</f>
        <v>132</v>
      </c>
      <c r="J133" s="12" t="s">
        <v>100</v>
      </c>
      <c r="K133" s="146">
        <v>112361</v>
      </c>
      <c r="L133" s="147">
        <v>4</v>
      </c>
      <c r="M133" s="66">
        <v>7.539526184538655</v>
      </c>
      <c r="N133" s="8" t="s">
        <v>1859</v>
      </c>
      <c r="O133" s="147" t="s">
        <v>2</v>
      </c>
    </row>
    <row r="134" spans="9:15" ht="12.95" customHeight="1" x14ac:dyDescent="0.2">
      <c r="I134" s="93">
        <f t="shared" si="32"/>
        <v>133</v>
      </c>
      <c r="J134" s="12" t="s">
        <v>59</v>
      </c>
      <c r="K134" s="146">
        <v>60400</v>
      </c>
      <c r="L134" s="147">
        <v>4</v>
      </c>
      <c r="M134" s="66">
        <v>0.31546134663341652</v>
      </c>
      <c r="N134" s="8" t="s">
        <v>1859</v>
      </c>
      <c r="O134" s="147" t="s">
        <v>2</v>
      </c>
    </row>
    <row r="135" spans="9:15" ht="12.95" customHeight="1" x14ac:dyDescent="0.2">
      <c r="I135" s="93">
        <f t="shared" si="32"/>
        <v>134</v>
      </c>
      <c r="J135" s="12" t="s">
        <v>101</v>
      </c>
      <c r="K135" s="146">
        <v>32104</v>
      </c>
      <c r="L135" s="147">
        <v>4</v>
      </c>
      <c r="M135" s="66">
        <v>10.374605686032139</v>
      </c>
      <c r="N135" s="8" t="s">
        <v>1859</v>
      </c>
      <c r="O135" s="147" t="s">
        <v>2</v>
      </c>
    </row>
    <row r="136" spans="9:15" ht="12.95" customHeight="1" x14ac:dyDescent="0.2">
      <c r="I136" s="93">
        <f t="shared" si="32"/>
        <v>135</v>
      </c>
      <c r="J136" s="12" t="s">
        <v>102</v>
      </c>
      <c r="K136" s="146">
        <v>66077</v>
      </c>
      <c r="L136" s="147">
        <v>4</v>
      </c>
      <c r="M136" s="66">
        <v>7.7686328800988873</v>
      </c>
      <c r="N136" s="8" t="s">
        <v>1859</v>
      </c>
      <c r="O136" s="147" t="s">
        <v>2</v>
      </c>
    </row>
    <row r="137" spans="9:15" ht="12.95" customHeight="1" x14ac:dyDescent="0.2">
      <c r="I137" s="93">
        <f t="shared" si="32"/>
        <v>136</v>
      </c>
      <c r="J137" s="12" t="s">
        <v>141</v>
      </c>
      <c r="K137" s="146">
        <v>143357</v>
      </c>
      <c r="L137" s="147">
        <v>4</v>
      </c>
      <c r="M137" s="66">
        <v>0.17696153846153845</v>
      </c>
      <c r="N137" s="8" t="s">
        <v>1859</v>
      </c>
      <c r="O137" s="147" t="s">
        <v>2</v>
      </c>
    </row>
    <row r="138" spans="9:15" ht="12.95" customHeight="1" x14ac:dyDescent="0.2">
      <c r="I138" s="93">
        <f t="shared" si="32"/>
        <v>137</v>
      </c>
      <c r="J138" s="12" t="s">
        <v>142</v>
      </c>
      <c r="K138" s="146">
        <v>59791</v>
      </c>
      <c r="L138" s="147">
        <v>4</v>
      </c>
      <c r="M138" s="66">
        <v>0.24807692307692306</v>
      </c>
      <c r="N138" s="8" t="s">
        <v>1859</v>
      </c>
      <c r="O138" s="147" t="s">
        <v>2</v>
      </c>
    </row>
    <row r="139" spans="9:15" ht="12.95" customHeight="1" x14ac:dyDescent="0.2">
      <c r="I139" s="93">
        <f t="shared" si="32"/>
        <v>138</v>
      </c>
      <c r="J139" s="12" t="s">
        <v>143</v>
      </c>
      <c r="K139" s="146">
        <v>64050</v>
      </c>
      <c r="L139" s="147">
        <v>4</v>
      </c>
      <c r="M139" s="66">
        <v>0.25965384615384612</v>
      </c>
      <c r="N139" s="8" t="s">
        <v>1859</v>
      </c>
      <c r="O139" s="147" t="s">
        <v>2</v>
      </c>
    </row>
    <row r="140" spans="9:15" ht="12.95" customHeight="1" x14ac:dyDescent="0.2">
      <c r="I140" s="93">
        <f t="shared" si="32"/>
        <v>139</v>
      </c>
      <c r="J140" s="12" t="s">
        <v>145</v>
      </c>
      <c r="K140" s="146">
        <v>62162</v>
      </c>
      <c r="L140" s="147">
        <v>4</v>
      </c>
      <c r="M140" s="66">
        <v>0.65657692307692306</v>
      </c>
      <c r="N140" s="8" t="s">
        <v>1859</v>
      </c>
      <c r="O140" s="147" t="s">
        <v>2</v>
      </c>
    </row>
    <row r="141" spans="9:15" ht="12.95" customHeight="1" x14ac:dyDescent="0.2">
      <c r="I141" s="93">
        <f t="shared" si="32"/>
        <v>140</v>
      </c>
      <c r="J141" s="12" t="s">
        <v>144</v>
      </c>
      <c r="K141" s="146">
        <v>46180</v>
      </c>
      <c r="L141" s="147">
        <v>4</v>
      </c>
      <c r="M141" s="66">
        <v>0.69626923076923075</v>
      </c>
      <c r="N141" s="8" t="s">
        <v>1859</v>
      </c>
      <c r="O141" s="147" t="s">
        <v>2</v>
      </c>
    </row>
    <row r="142" spans="9:15" ht="12.95" customHeight="1" x14ac:dyDescent="0.2">
      <c r="I142" s="93">
        <f t="shared" si="32"/>
        <v>141</v>
      </c>
      <c r="J142" s="12" t="s">
        <v>144</v>
      </c>
      <c r="K142" s="147">
        <v>46181</v>
      </c>
      <c r="L142" s="147">
        <v>4</v>
      </c>
      <c r="M142" s="66">
        <v>0.69626923076923075</v>
      </c>
      <c r="N142" s="8" t="s">
        <v>1859</v>
      </c>
      <c r="O142" s="147" t="s">
        <v>2</v>
      </c>
    </row>
    <row r="143" spans="9:15" ht="12.95" customHeight="1" x14ac:dyDescent="0.2">
      <c r="I143" s="93">
        <f t="shared" si="32"/>
        <v>142</v>
      </c>
      <c r="J143" s="12" t="s">
        <v>121</v>
      </c>
      <c r="K143" s="146">
        <v>59783</v>
      </c>
      <c r="L143" s="147">
        <v>4</v>
      </c>
      <c r="M143" s="66">
        <v>0.20838461538461536</v>
      </c>
      <c r="N143" s="8" t="s">
        <v>1859</v>
      </c>
      <c r="O143" s="147" t="s">
        <v>2</v>
      </c>
    </row>
    <row r="144" spans="9:15" ht="12.95" customHeight="1" x14ac:dyDescent="0.2">
      <c r="I144" s="93">
        <f t="shared" si="32"/>
        <v>143</v>
      </c>
      <c r="J144" s="12" t="s">
        <v>122</v>
      </c>
      <c r="K144" s="146">
        <v>63615</v>
      </c>
      <c r="L144" s="147">
        <v>4</v>
      </c>
      <c r="M144" s="66">
        <v>0.31588461538461537</v>
      </c>
      <c r="N144" s="8" t="s">
        <v>1859</v>
      </c>
      <c r="O144" s="147" t="s">
        <v>2</v>
      </c>
    </row>
    <row r="145" spans="9:15" ht="12.95" customHeight="1" x14ac:dyDescent="0.2">
      <c r="I145" s="93">
        <f t="shared" si="32"/>
        <v>144</v>
      </c>
      <c r="J145" s="12" t="s">
        <v>120</v>
      </c>
      <c r="K145" s="146">
        <v>143355</v>
      </c>
      <c r="L145" s="147">
        <v>4</v>
      </c>
      <c r="M145" s="66">
        <v>0.16373076923076924</v>
      </c>
      <c r="N145" s="8" t="s">
        <v>1859</v>
      </c>
      <c r="O145" s="147" t="s">
        <v>2</v>
      </c>
    </row>
    <row r="146" spans="9:15" ht="12.95" customHeight="1" x14ac:dyDescent="0.2">
      <c r="I146" s="93">
        <f t="shared" si="32"/>
        <v>145</v>
      </c>
      <c r="J146" s="12" t="s">
        <v>119</v>
      </c>
      <c r="K146" s="146">
        <v>143356</v>
      </c>
      <c r="L146" s="147">
        <v>4</v>
      </c>
      <c r="M146" s="67">
        <v>0.17034615384615381</v>
      </c>
      <c r="N146" s="8" t="s">
        <v>1859</v>
      </c>
      <c r="O146" s="147" t="s">
        <v>2</v>
      </c>
    </row>
    <row r="147" spans="9:15" ht="12.95" customHeight="1" x14ac:dyDescent="0.25">
      <c r="I147" s="93">
        <f t="shared" si="32"/>
        <v>146</v>
      </c>
      <c r="J147" s="12" t="s">
        <v>147</v>
      </c>
      <c r="K147" s="147" t="s">
        <v>504</v>
      </c>
      <c r="L147" s="147">
        <v>1</v>
      </c>
      <c r="M147" s="156">
        <v>35.053200000000004</v>
      </c>
      <c r="N147" s="8" t="s">
        <v>1859</v>
      </c>
      <c r="O147" s="147" t="s">
        <v>503</v>
      </c>
    </row>
    <row r="148" spans="9:15" ht="12.95" customHeight="1" x14ac:dyDescent="0.25">
      <c r="I148" s="93">
        <f t="shared" si="32"/>
        <v>147</v>
      </c>
      <c r="J148" s="12" t="s">
        <v>148</v>
      </c>
      <c r="K148" s="147" t="s">
        <v>505</v>
      </c>
      <c r="L148" s="147">
        <v>1</v>
      </c>
      <c r="M148" s="156">
        <v>21.06</v>
      </c>
      <c r="N148" s="8" t="s">
        <v>1859</v>
      </c>
      <c r="O148" s="147" t="s">
        <v>503</v>
      </c>
    </row>
    <row r="149" spans="9:15" ht="12.95" customHeight="1" x14ac:dyDescent="0.25">
      <c r="I149" s="93">
        <f t="shared" si="32"/>
        <v>148</v>
      </c>
      <c r="J149" s="12" t="s">
        <v>149</v>
      </c>
      <c r="K149" s="147" t="s">
        <v>506</v>
      </c>
      <c r="L149" s="147">
        <v>1</v>
      </c>
      <c r="M149" s="156">
        <v>13.794299999999996</v>
      </c>
      <c r="N149" s="8" t="s">
        <v>1859</v>
      </c>
      <c r="O149" s="147" t="s">
        <v>503</v>
      </c>
    </row>
    <row r="150" spans="9:15" ht="12.95" customHeight="1" x14ac:dyDescent="0.25">
      <c r="I150" s="93">
        <f t="shared" si="32"/>
        <v>149</v>
      </c>
      <c r="J150" s="12" t="s">
        <v>150</v>
      </c>
      <c r="K150" s="147" t="s">
        <v>507</v>
      </c>
      <c r="L150" s="147">
        <v>1</v>
      </c>
      <c r="M150" s="156">
        <v>11.94219</v>
      </c>
      <c r="N150" s="8" t="s">
        <v>1859</v>
      </c>
      <c r="O150" s="147" t="s">
        <v>503</v>
      </c>
    </row>
    <row r="151" spans="9:15" ht="12.95" customHeight="1" x14ac:dyDescent="0.25">
      <c r="I151" s="93">
        <f t="shared" si="32"/>
        <v>150</v>
      </c>
      <c r="J151" s="12" t="s">
        <v>151</v>
      </c>
      <c r="K151" s="147" t="s">
        <v>508</v>
      </c>
      <c r="L151" s="147">
        <v>1</v>
      </c>
      <c r="M151" s="156">
        <v>3.6152999999999995</v>
      </c>
      <c r="N151" s="8" t="s">
        <v>1859</v>
      </c>
      <c r="O151" s="147" t="s">
        <v>503</v>
      </c>
    </row>
    <row r="152" spans="9:15" ht="12.95" customHeight="1" x14ac:dyDescent="0.25">
      <c r="I152" s="93">
        <f t="shared" si="32"/>
        <v>151</v>
      </c>
      <c r="J152" s="12" t="s">
        <v>152</v>
      </c>
      <c r="K152" s="147" t="s">
        <v>509</v>
      </c>
      <c r="L152" s="147">
        <v>1</v>
      </c>
      <c r="M152" s="156">
        <v>10.863449999999998</v>
      </c>
      <c r="N152" s="8" t="s">
        <v>1859</v>
      </c>
      <c r="O152" s="147" t="s">
        <v>503</v>
      </c>
    </row>
    <row r="153" spans="9:15" ht="12.95" customHeight="1" x14ac:dyDescent="0.25">
      <c r="I153" s="93">
        <f t="shared" si="32"/>
        <v>152</v>
      </c>
      <c r="J153" s="12" t="s">
        <v>153</v>
      </c>
      <c r="K153" s="147" t="s">
        <v>510</v>
      </c>
      <c r="L153" s="147">
        <v>1</v>
      </c>
      <c r="M153" s="156">
        <v>14.864264999999998</v>
      </c>
      <c r="N153" s="8" t="s">
        <v>1859</v>
      </c>
      <c r="O153" s="147" t="s">
        <v>503</v>
      </c>
    </row>
    <row r="154" spans="9:15" ht="12.95" customHeight="1" x14ac:dyDescent="0.25">
      <c r="I154" s="93">
        <f t="shared" si="32"/>
        <v>153</v>
      </c>
      <c r="J154" s="12" t="s">
        <v>154</v>
      </c>
      <c r="K154" s="147" t="s">
        <v>511</v>
      </c>
      <c r="L154" s="147">
        <v>1</v>
      </c>
      <c r="M154" s="156">
        <v>10.371114</v>
      </c>
      <c r="N154" s="8" t="s">
        <v>1859</v>
      </c>
      <c r="O154" s="147" t="s">
        <v>503</v>
      </c>
    </row>
    <row r="155" spans="9:15" ht="12.95" customHeight="1" x14ac:dyDescent="0.25">
      <c r="I155" s="93">
        <f t="shared" si="32"/>
        <v>154</v>
      </c>
      <c r="J155" s="12" t="s">
        <v>155</v>
      </c>
      <c r="K155" s="147" t="s">
        <v>512</v>
      </c>
      <c r="L155" s="147">
        <v>1</v>
      </c>
      <c r="M155" s="156">
        <v>15.90615</v>
      </c>
      <c r="N155" s="8" t="s">
        <v>1859</v>
      </c>
      <c r="O155" s="147" t="s">
        <v>503</v>
      </c>
    </row>
    <row r="156" spans="9:15" ht="12.95" customHeight="1" x14ac:dyDescent="0.25">
      <c r="I156" s="93">
        <f t="shared" si="32"/>
        <v>155</v>
      </c>
      <c r="J156" s="12" t="s">
        <v>156</v>
      </c>
      <c r="K156" s="147" t="s">
        <v>513</v>
      </c>
      <c r="L156" s="147">
        <v>1</v>
      </c>
      <c r="M156" s="156">
        <v>15.90615</v>
      </c>
      <c r="N156" s="8" t="s">
        <v>1859</v>
      </c>
      <c r="O156" s="147" t="s">
        <v>503</v>
      </c>
    </row>
    <row r="157" spans="9:15" ht="12.95" customHeight="1" x14ac:dyDescent="0.25">
      <c r="I157" s="93">
        <f t="shared" si="32"/>
        <v>156</v>
      </c>
      <c r="J157" s="12" t="s">
        <v>157</v>
      </c>
      <c r="K157" s="147" t="s">
        <v>514</v>
      </c>
      <c r="L157" s="147">
        <v>1</v>
      </c>
      <c r="M157" s="156">
        <v>15.90615</v>
      </c>
      <c r="N157" s="8" t="s">
        <v>1859</v>
      </c>
      <c r="O157" s="147" t="s">
        <v>503</v>
      </c>
    </row>
    <row r="158" spans="9:15" ht="12.95" customHeight="1" x14ac:dyDescent="0.25">
      <c r="I158" s="93">
        <f t="shared" si="32"/>
        <v>157</v>
      </c>
      <c r="J158" s="12" t="s">
        <v>158</v>
      </c>
      <c r="K158" s="147" t="s">
        <v>515</v>
      </c>
      <c r="L158" s="147">
        <v>1</v>
      </c>
      <c r="M158" s="156">
        <v>13.794299999999996</v>
      </c>
      <c r="N158" s="8" t="s">
        <v>1859</v>
      </c>
      <c r="O158" s="147" t="s">
        <v>503</v>
      </c>
    </row>
    <row r="159" spans="9:15" ht="12.95" customHeight="1" x14ac:dyDescent="0.25">
      <c r="I159" s="93">
        <f t="shared" si="32"/>
        <v>158</v>
      </c>
      <c r="J159" s="12" t="s">
        <v>159</v>
      </c>
      <c r="K159" s="147" t="s">
        <v>516</v>
      </c>
      <c r="L159" s="147">
        <v>1</v>
      </c>
      <c r="M159" s="156">
        <v>4.4015399999999998</v>
      </c>
      <c r="N159" s="8" t="s">
        <v>1859</v>
      </c>
      <c r="O159" s="147" t="s">
        <v>503</v>
      </c>
    </row>
    <row r="160" spans="9:15" ht="12.95" customHeight="1" x14ac:dyDescent="0.25">
      <c r="I160" s="93">
        <f t="shared" si="32"/>
        <v>159</v>
      </c>
      <c r="J160" s="12" t="s">
        <v>159</v>
      </c>
      <c r="K160" s="147" t="s">
        <v>517</v>
      </c>
      <c r="L160" s="147">
        <v>1</v>
      </c>
      <c r="M160" s="156">
        <v>13.963949999999999</v>
      </c>
      <c r="N160" s="8" t="s">
        <v>1859</v>
      </c>
      <c r="O160" s="147" t="s">
        <v>503</v>
      </c>
    </row>
    <row r="161" spans="9:15" ht="12.95" customHeight="1" x14ac:dyDescent="0.25">
      <c r="I161" s="93">
        <f t="shared" si="32"/>
        <v>160</v>
      </c>
      <c r="J161" s="12" t="s">
        <v>160</v>
      </c>
      <c r="K161" s="147" t="s">
        <v>518</v>
      </c>
      <c r="L161" s="147">
        <v>1</v>
      </c>
      <c r="M161" s="156">
        <v>13.963949999999999</v>
      </c>
      <c r="N161" s="8" t="s">
        <v>1859</v>
      </c>
      <c r="O161" s="147" t="s">
        <v>503</v>
      </c>
    </row>
    <row r="162" spans="9:15" ht="12.95" customHeight="1" x14ac:dyDescent="0.25">
      <c r="I162" s="93">
        <f t="shared" si="32"/>
        <v>161</v>
      </c>
      <c r="J162" s="12" t="s">
        <v>161</v>
      </c>
      <c r="K162" s="147" t="s">
        <v>519</v>
      </c>
      <c r="L162" s="147">
        <v>1</v>
      </c>
      <c r="M162" s="156">
        <v>4.4015399999999998</v>
      </c>
      <c r="N162" s="8" t="s">
        <v>1859</v>
      </c>
      <c r="O162" s="147" t="s">
        <v>503</v>
      </c>
    </row>
    <row r="163" spans="9:15" ht="12.95" customHeight="1" x14ac:dyDescent="0.25">
      <c r="I163" s="93">
        <f t="shared" si="32"/>
        <v>162</v>
      </c>
      <c r="J163" s="12" t="s">
        <v>162</v>
      </c>
      <c r="K163" s="147" t="s">
        <v>520</v>
      </c>
      <c r="L163" s="147">
        <v>1</v>
      </c>
      <c r="M163" s="156">
        <v>13.571999999999997</v>
      </c>
      <c r="N163" s="8" t="s">
        <v>1859</v>
      </c>
      <c r="O163" s="147" t="s">
        <v>503</v>
      </c>
    </row>
    <row r="164" spans="9:15" ht="12.95" customHeight="1" x14ac:dyDescent="0.25">
      <c r="I164" s="93">
        <f t="shared" si="32"/>
        <v>163</v>
      </c>
      <c r="J164" s="12" t="s">
        <v>163</v>
      </c>
      <c r="K164" s="147" t="s">
        <v>521</v>
      </c>
      <c r="L164" s="147">
        <v>1</v>
      </c>
      <c r="M164" s="156">
        <v>4.7291399999999992</v>
      </c>
      <c r="N164" s="8" t="s">
        <v>1859</v>
      </c>
      <c r="O164" s="147" t="s">
        <v>503</v>
      </c>
    </row>
    <row r="165" spans="9:15" ht="12.95" customHeight="1" x14ac:dyDescent="0.25">
      <c r="I165" s="93">
        <f t="shared" si="32"/>
        <v>164</v>
      </c>
      <c r="J165" s="12" t="s">
        <v>164</v>
      </c>
      <c r="K165" s="147" t="s">
        <v>522</v>
      </c>
      <c r="L165" s="147">
        <v>1</v>
      </c>
      <c r="M165" s="156">
        <v>19.89</v>
      </c>
      <c r="N165" s="8" t="s">
        <v>1859</v>
      </c>
      <c r="O165" s="147" t="s">
        <v>503</v>
      </c>
    </row>
    <row r="166" spans="9:15" ht="12.95" customHeight="1" x14ac:dyDescent="0.25">
      <c r="I166" s="93">
        <f t="shared" si="32"/>
        <v>165</v>
      </c>
      <c r="J166" s="12" t="s">
        <v>165</v>
      </c>
      <c r="K166" s="147" t="s">
        <v>523</v>
      </c>
      <c r="L166" s="147">
        <v>1</v>
      </c>
      <c r="M166" s="156">
        <v>6.1378200000000005</v>
      </c>
      <c r="N166" s="8" t="s">
        <v>1859</v>
      </c>
      <c r="O166" s="147" t="s">
        <v>503</v>
      </c>
    </row>
    <row r="167" spans="9:15" ht="12.95" customHeight="1" x14ac:dyDescent="0.25">
      <c r="I167" s="93">
        <f t="shared" si="32"/>
        <v>166</v>
      </c>
      <c r="J167" s="12" t="s">
        <v>166</v>
      </c>
      <c r="K167" s="147" t="s">
        <v>524</v>
      </c>
      <c r="L167" s="147">
        <v>1</v>
      </c>
      <c r="M167" s="156">
        <v>35.638199999999998</v>
      </c>
      <c r="N167" s="8" t="s">
        <v>1859</v>
      </c>
      <c r="O167" s="147" t="s">
        <v>503</v>
      </c>
    </row>
    <row r="168" spans="9:15" ht="12.95" customHeight="1" x14ac:dyDescent="0.25">
      <c r="I168" s="93">
        <f t="shared" si="32"/>
        <v>167</v>
      </c>
      <c r="J168" s="12" t="s">
        <v>167</v>
      </c>
      <c r="K168" s="147" t="s">
        <v>525</v>
      </c>
      <c r="L168" s="147">
        <v>1</v>
      </c>
      <c r="M168" s="156">
        <v>12.741299999999999</v>
      </c>
      <c r="N168" s="8" t="s">
        <v>1859</v>
      </c>
      <c r="O168" s="147" t="s">
        <v>503</v>
      </c>
    </row>
    <row r="169" spans="9:15" ht="12.95" customHeight="1" x14ac:dyDescent="0.25">
      <c r="I169" s="93">
        <f t="shared" si="32"/>
        <v>168</v>
      </c>
      <c r="J169" s="12" t="s">
        <v>168</v>
      </c>
      <c r="K169" s="147" t="s">
        <v>526</v>
      </c>
      <c r="L169" s="147">
        <v>1</v>
      </c>
      <c r="M169" s="156">
        <v>8.2523152173913026</v>
      </c>
      <c r="N169" s="8" t="s">
        <v>1859</v>
      </c>
      <c r="O169" s="147" t="s">
        <v>503</v>
      </c>
    </row>
    <row r="170" spans="9:15" ht="12.95" customHeight="1" x14ac:dyDescent="0.25">
      <c r="I170" s="93">
        <f t="shared" si="32"/>
        <v>169</v>
      </c>
      <c r="J170" s="12" t="s">
        <v>169</v>
      </c>
      <c r="K170" s="147" t="s">
        <v>527</v>
      </c>
      <c r="L170" s="147">
        <v>1</v>
      </c>
      <c r="M170" s="156">
        <v>7.6456956521739121</v>
      </c>
      <c r="N170" s="8" t="s">
        <v>1859</v>
      </c>
      <c r="O170" s="147" t="s">
        <v>503</v>
      </c>
    </row>
    <row r="171" spans="9:15" ht="12.95" customHeight="1" x14ac:dyDescent="0.25">
      <c r="I171" s="93">
        <f t="shared" si="32"/>
        <v>170</v>
      </c>
      <c r="J171" s="12" t="s">
        <v>170</v>
      </c>
      <c r="K171" s="147" t="s">
        <v>528</v>
      </c>
      <c r="L171" s="147">
        <v>1</v>
      </c>
      <c r="M171" s="156">
        <v>8.184785869565216</v>
      </c>
      <c r="N171" s="8" t="s">
        <v>1859</v>
      </c>
      <c r="O171" s="147" t="s">
        <v>503</v>
      </c>
    </row>
    <row r="172" spans="9:15" ht="12.95" customHeight="1" x14ac:dyDescent="0.25">
      <c r="I172" s="93">
        <f t="shared" si="32"/>
        <v>171</v>
      </c>
      <c r="J172" s="12" t="s">
        <v>171</v>
      </c>
      <c r="K172" s="147" t="s">
        <v>529</v>
      </c>
      <c r="L172" s="147">
        <v>1</v>
      </c>
      <c r="M172" s="156">
        <v>0.98318152173913032</v>
      </c>
      <c r="N172" s="8" t="s">
        <v>1859</v>
      </c>
      <c r="O172" s="147" t="s">
        <v>503</v>
      </c>
    </row>
    <row r="173" spans="9:15" ht="12.95" customHeight="1" x14ac:dyDescent="0.25">
      <c r="I173" s="93">
        <f t="shared" si="32"/>
        <v>172</v>
      </c>
      <c r="J173" s="12" t="s">
        <v>172</v>
      </c>
      <c r="K173" s="147" t="s">
        <v>530</v>
      </c>
      <c r="L173" s="147">
        <v>1</v>
      </c>
      <c r="M173" s="156">
        <v>3.1693010869565215</v>
      </c>
      <c r="N173" s="8" t="s">
        <v>1859</v>
      </c>
      <c r="O173" s="147" t="s">
        <v>503</v>
      </c>
    </row>
    <row r="174" spans="9:15" ht="12.95" customHeight="1" x14ac:dyDescent="0.25">
      <c r="I174" s="93">
        <f t="shared" si="32"/>
        <v>173</v>
      </c>
      <c r="J174" s="12" t="s">
        <v>173</v>
      </c>
      <c r="K174" s="147" t="s">
        <v>531</v>
      </c>
      <c r="L174" s="147">
        <v>1</v>
      </c>
      <c r="M174" s="156">
        <v>3.2110777173913041</v>
      </c>
      <c r="N174" s="8" t="s">
        <v>1859</v>
      </c>
      <c r="O174" s="147" t="s">
        <v>503</v>
      </c>
    </row>
    <row r="175" spans="9:15" ht="12.95" customHeight="1" x14ac:dyDescent="0.25">
      <c r="I175" s="93">
        <f t="shared" si="32"/>
        <v>174</v>
      </c>
      <c r="J175" s="12" t="s">
        <v>174</v>
      </c>
      <c r="K175" s="147" t="s">
        <v>532</v>
      </c>
      <c r="L175" s="147">
        <v>1</v>
      </c>
      <c r="M175" s="156">
        <v>3.4027923913043474</v>
      </c>
      <c r="N175" s="8" t="s">
        <v>1859</v>
      </c>
      <c r="O175" s="147" t="s">
        <v>503</v>
      </c>
    </row>
    <row r="176" spans="9:15" ht="12.95" customHeight="1" x14ac:dyDescent="0.25">
      <c r="I176" s="93">
        <f t="shared" si="32"/>
        <v>175</v>
      </c>
      <c r="J176" s="12" t="s">
        <v>175</v>
      </c>
      <c r="K176" s="147" t="s">
        <v>533</v>
      </c>
      <c r="L176" s="147">
        <v>1</v>
      </c>
      <c r="M176" s="156">
        <v>3.6722230434782608</v>
      </c>
      <c r="N176" s="8" t="s">
        <v>1859</v>
      </c>
      <c r="O176" s="147" t="s">
        <v>503</v>
      </c>
    </row>
    <row r="177" spans="9:15" ht="12.95" customHeight="1" x14ac:dyDescent="0.25">
      <c r="I177" s="93">
        <f t="shared" si="32"/>
        <v>176</v>
      </c>
      <c r="J177" s="12" t="s">
        <v>176</v>
      </c>
      <c r="K177" s="147" t="s">
        <v>534</v>
      </c>
      <c r="L177" s="147">
        <v>1</v>
      </c>
      <c r="M177" s="156">
        <v>3.6534521739130432</v>
      </c>
      <c r="N177" s="8" t="s">
        <v>1859</v>
      </c>
      <c r="O177" s="147" t="s">
        <v>503</v>
      </c>
    </row>
    <row r="178" spans="9:15" ht="12.95" customHeight="1" x14ac:dyDescent="0.25">
      <c r="I178" s="93">
        <f t="shared" si="32"/>
        <v>177</v>
      </c>
      <c r="J178" s="12" t="s">
        <v>177</v>
      </c>
      <c r="K178" s="147" t="s">
        <v>535</v>
      </c>
      <c r="L178" s="147">
        <v>1</v>
      </c>
      <c r="M178" s="156">
        <v>5.0131956521739118</v>
      </c>
      <c r="N178" s="8" t="s">
        <v>1859</v>
      </c>
      <c r="O178" s="147" t="s">
        <v>503</v>
      </c>
    </row>
    <row r="179" spans="9:15" ht="12.95" customHeight="1" x14ac:dyDescent="0.25">
      <c r="I179" s="93">
        <f t="shared" si="32"/>
        <v>178</v>
      </c>
      <c r="J179" s="12" t="s">
        <v>178</v>
      </c>
      <c r="K179" s="147" t="s">
        <v>536</v>
      </c>
      <c r="L179" s="147">
        <v>1</v>
      </c>
      <c r="M179" s="156">
        <v>4.0469536956521734</v>
      </c>
      <c r="N179" s="8" t="s">
        <v>1859</v>
      </c>
      <c r="O179" s="147" t="s">
        <v>503</v>
      </c>
    </row>
    <row r="180" spans="9:15" ht="12.95" customHeight="1" x14ac:dyDescent="0.25">
      <c r="I180" s="93">
        <f t="shared" si="32"/>
        <v>179</v>
      </c>
      <c r="J180" s="12" t="s">
        <v>179</v>
      </c>
      <c r="K180" s="147" t="s">
        <v>537</v>
      </c>
      <c r="L180" s="147">
        <v>1</v>
      </c>
      <c r="M180" s="156">
        <v>4.8655467391304343</v>
      </c>
      <c r="N180" s="8" t="s">
        <v>1859</v>
      </c>
      <c r="O180" s="147" t="s">
        <v>503</v>
      </c>
    </row>
    <row r="181" spans="9:15" ht="12.95" customHeight="1" x14ac:dyDescent="0.25">
      <c r="I181" s="93">
        <f t="shared" si="32"/>
        <v>180</v>
      </c>
      <c r="J181" s="12" t="s">
        <v>180</v>
      </c>
      <c r="K181" s="147" t="s">
        <v>538</v>
      </c>
      <c r="L181" s="147">
        <v>1</v>
      </c>
      <c r="M181" s="156">
        <v>10.289641304347827</v>
      </c>
      <c r="N181" s="8" t="s">
        <v>1859</v>
      </c>
      <c r="O181" s="147" t="s">
        <v>503</v>
      </c>
    </row>
    <row r="182" spans="9:15" ht="12.95" customHeight="1" x14ac:dyDescent="0.25">
      <c r="I182" s="93">
        <f t="shared" si="32"/>
        <v>181</v>
      </c>
      <c r="J182" s="12" t="s">
        <v>181</v>
      </c>
      <c r="K182" s="147" t="s">
        <v>539</v>
      </c>
      <c r="L182" s="147">
        <v>1</v>
      </c>
      <c r="M182" s="156">
        <v>5.1093391304347824</v>
      </c>
      <c r="N182" s="8" t="s">
        <v>1859</v>
      </c>
      <c r="O182" s="147" t="s">
        <v>503</v>
      </c>
    </row>
    <row r="183" spans="9:15" ht="12.95" customHeight="1" x14ac:dyDescent="0.25">
      <c r="I183" s="93">
        <f t="shared" si="32"/>
        <v>182</v>
      </c>
      <c r="J183" s="12" t="s">
        <v>182</v>
      </c>
      <c r="K183" s="147" t="s">
        <v>540</v>
      </c>
      <c r="L183" s="147">
        <v>1</v>
      </c>
      <c r="M183" s="156">
        <v>5.0109065217391295</v>
      </c>
      <c r="N183" s="8" t="s">
        <v>1859</v>
      </c>
      <c r="O183" s="147" t="s">
        <v>503</v>
      </c>
    </row>
    <row r="184" spans="9:15" ht="12.95" customHeight="1" x14ac:dyDescent="0.25">
      <c r="I184" s="93">
        <f t="shared" si="32"/>
        <v>183</v>
      </c>
      <c r="J184" s="12" t="s">
        <v>183</v>
      </c>
      <c r="K184" s="147" t="s">
        <v>541</v>
      </c>
      <c r="L184" s="147">
        <v>1</v>
      </c>
      <c r="M184" s="156">
        <v>2.535211956521739</v>
      </c>
      <c r="N184" s="8" t="s">
        <v>1859</v>
      </c>
      <c r="O184" s="147" t="s">
        <v>503</v>
      </c>
    </row>
    <row r="185" spans="9:15" ht="12.95" customHeight="1" x14ac:dyDescent="0.25">
      <c r="I185" s="93">
        <f t="shared" si="32"/>
        <v>184</v>
      </c>
      <c r="J185" s="12" t="s">
        <v>184</v>
      </c>
      <c r="K185" s="147" t="s">
        <v>542</v>
      </c>
      <c r="L185" s="147">
        <v>1</v>
      </c>
      <c r="M185" s="156">
        <v>7.6113586956521742</v>
      </c>
      <c r="N185" s="8" t="s">
        <v>1859</v>
      </c>
      <c r="O185" s="147" t="s">
        <v>503</v>
      </c>
    </row>
    <row r="186" spans="9:15" ht="12.95" customHeight="1" x14ac:dyDescent="0.25">
      <c r="I186" s="93">
        <f t="shared" si="32"/>
        <v>185</v>
      </c>
      <c r="J186" s="12" t="s">
        <v>185</v>
      </c>
      <c r="K186" s="147" t="s">
        <v>543</v>
      </c>
      <c r="L186" s="147">
        <v>1</v>
      </c>
      <c r="M186" s="156">
        <v>5.2604217391304351</v>
      </c>
      <c r="N186" s="8" t="s">
        <v>1859</v>
      </c>
      <c r="O186" s="147" t="s">
        <v>503</v>
      </c>
    </row>
    <row r="187" spans="9:15" ht="12.95" customHeight="1" x14ac:dyDescent="0.25">
      <c r="I187" s="93">
        <f t="shared" si="32"/>
        <v>186</v>
      </c>
      <c r="J187" s="12" t="s">
        <v>186</v>
      </c>
      <c r="K187" s="147" t="s">
        <v>544</v>
      </c>
      <c r="L187" s="147">
        <v>1</v>
      </c>
      <c r="M187" s="156">
        <v>3.971641304347826</v>
      </c>
      <c r="N187" s="8" t="s">
        <v>1859</v>
      </c>
      <c r="O187" s="147" t="s">
        <v>503</v>
      </c>
    </row>
    <row r="188" spans="9:15" ht="12.95" customHeight="1" x14ac:dyDescent="0.25">
      <c r="I188" s="93">
        <f t="shared" si="32"/>
        <v>187</v>
      </c>
      <c r="J188" s="12" t="s">
        <v>187</v>
      </c>
      <c r="K188" s="147" t="s">
        <v>545</v>
      </c>
      <c r="L188" s="147">
        <v>1</v>
      </c>
      <c r="M188" s="156">
        <v>1.2750456521739131</v>
      </c>
      <c r="N188" s="8" t="s">
        <v>1859</v>
      </c>
      <c r="O188" s="147" t="s">
        <v>503</v>
      </c>
    </row>
    <row r="189" spans="9:15" ht="12.95" customHeight="1" x14ac:dyDescent="0.25">
      <c r="I189" s="93">
        <f t="shared" si="32"/>
        <v>188</v>
      </c>
      <c r="J189" s="12" t="s">
        <v>188</v>
      </c>
      <c r="K189" s="147" t="s">
        <v>546</v>
      </c>
      <c r="L189" s="147">
        <v>1</v>
      </c>
      <c r="M189" s="156">
        <v>7.8575546739130431</v>
      </c>
      <c r="N189" s="8" t="s">
        <v>1859</v>
      </c>
      <c r="O189" s="147" t="s">
        <v>503</v>
      </c>
    </row>
    <row r="190" spans="9:15" ht="12.95" customHeight="1" x14ac:dyDescent="0.25">
      <c r="I190" s="93">
        <f t="shared" si="32"/>
        <v>189</v>
      </c>
      <c r="J190" s="12" t="s">
        <v>189</v>
      </c>
      <c r="K190" s="147">
        <v>1881</v>
      </c>
      <c r="L190" s="147">
        <v>1</v>
      </c>
      <c r="M190" s="156">
        <v>4.795155978260869</v>
      </c>
      <c r="N190" s="8" t="s">
        <v>1859</v>
      </c>
      <c r="O190" s="147" t="s">
        <v>503</v>
      </c>
    </row>
    <row r="191" spans="9:15" ht="12.95" customHeight="1" x14ac:dyDescent="0.25">
      <c r="I191" s="93">
        <f t="shared" si="32"/>
        <v>190</v>
      </c>
      <c r="J191" s="12" t="s">
        <v>190</v>
      </c>
      <c r="K191" s="147" t="s">
        <v>547</v>
      </c>
      <c r="L191" s="147">
        <v>1</v>
      </c>
      <c r="M191" s="156">
        <v>6.1806521739130433</v>
      </c>
      <c r="N191" s="8" t="s">
        <v>1859</v>
      </c>
      <c r="O191" s="147" t="s">
        <v>503</v>
      </c>
    </row>
    <row r="192" spans="9:15" ht="12.95" customHeight="1" x14ac:dyDescent="0.25">
      <c r="I192" s="93">
        <f t="shared" si="32"/>
        <v>191</v>
      </c>
      <c r="J192" s="12" t="s">
        <v>191</v>
      </c>
      <c r="K192" s="147" t="s">
        <v>548</v>
      </c>
      <c r="L192" s="147">
        <v>1</v>
      </c>
      <c r="M192" s="156">
        <v>1.1847394565217391</v>
      </c>
      <c r="N192" s="8" t="s">
        <v>1859</v>
      </c>
      <c r="O192" s="147" t="s">
        <v>503</v>
      </c>
    </row>
    <row r="193" spans="9:15" ht="12.95" customHeight="1" x14ac:dyDescent="0.25">
      <c r="I193" s="93">
        <f t="shared" si="32"/>
        <v>192</v>
      </c>
      <c r="J193" s="12" t="s">
        <v>192</v>
      </c>
      <c r="K193" s="147" t="s">
        <v>549</v>
      </c>
      <c r="L193" s="147">
        <v>1</v>
      </c>
      <c r="M193" s="156">
        <v>4.1751449999999997</v>
      </c>
      <c r="N193" s="8" t="s">
        <v>1859</v>
      </c>
      <c r="O193" s="147" t="s">
        <v>503</v>
      </c>
    </row>
    <row r="194" spans="9:15" ht="12.95" customHeight="1" x14ac:dyDescent="0.25">
      <c r="I194" s="93">
        <f t="shared" si="32"/>
        <v>193</v>
      </c>
      <c r="J194" s="12" t="s">
        <v>193</v>
      </c>
      <c r="K194" s="147" t="s">
        <v>550</v>
      </c>
      <c r="L194" s="147">
        <v>1</v>
      </c>
      <c r="M194" s="156">
        <v>4.2211565217391307</v>
      </c>
      <c r="N194" s="8" t="s">
        <v>1859</v>
      </c>
      <c r="O194" s="147" t="s">
        <v>503</v>
      </c>
    </row>
    <row r="195" spans="9:15" ht="12.95" customHeight="1" x14ac:dyDescent="0.25">
      <c r="I195" s="93">
        <f t="shared" si="32"/>
        <v>194</v>
      </c>
      <c r="J195" s="12" t="s">
        <v>194</v>
      </c>
      <c r="K195" s="147" t="s">
        <v>551</v>
      </c>
      <c r="L195" s="147">
        <v>1</v>
      </c>
      <c r="M195" s="156">
        <v>4.5072978260869565</v>
      </c>
      <c r="N195" s="8" t="s">
        <v>1859</v>
      </c>
      <c r="O195" s="147" t="s">
        <v>503</v>
      </c>
    </row>
    <row r="196" spans="9:15" ht="12.95" customHeight="1" x14ac:dyDescent="0.25">
      <c r="I196" s="93">
        <f t="shared" si="32"/>
        <v>195</v>
      </c>
      <c r="J196" s="12" t="s">
        <v>195</v>
      </c>
      <c r="K196" s="147" t="s">
        <v>552</v>
      </c>
      <c r="L196" s="147">
        <v>1</v>
      </c>
      <c r="M196" s="156">
        <v>4.2783847826086951</v>
      </c>
      <c r="N196" s="8" t="s">
        <v>1859</v>
      </c>
      <c r="O196" s="147" t="s">
        <v>503</v>
      </c>
    </row>
    <row r="197" spans="9:15" ht="12.95" customHeight="1" x14ac:dyDescent="0.25">
      <c r="I197" s="93">
        <f t="shared" ref="I197:I260" si="33">IF(J197="","",I196+1)</f>
        <v>196</v>
      </c>
      <c r="J197" s="12" t="s">
        <v>196</v>
      </c>
      <c r="K197" s="147" t="s">
        <v>553</v>
      </c>
      <c r="L197" s="147">
        <v>1</v>
      </c>
      <c r="M197" s="156">
        <v>1.031253260869565</v>
      </c>
      <c r="N197" s="8" t="s">
        <v>1859</v>
      </c>
      <c r="O197" s="147" t="s">
        <v>503</v>
      </c>
    </row>
    <row r="198" spans="9:15" ht="12.95" customHeight="1" x14ac:dyDescent="0.25">
      <c r="I198" s="93">
        <f t="shared" si="33"/>
        <v>197</v>
      </c>
      <c r="J198" s="12" t="s">
        <v>197</v>
      </c>
      <c r="K198" s="147" t="s">
        <v>554</v>
      </c>
      <c r="L198" s="147">
        <v>1</v>
      </c>
      <c r="M198" s="156">
        <v>3.8670280434782605</v>
      </c>
      <c r="N198" s="8" t="s">
        <v>1859</v>
      </c>
      <c r="O198" s="147" t="s">
        <v>503</v>
      </c>
    </row>
    <row r="199" spans="9:15" ht="12.95" customHeight="1" x14ac:dyDescent="0.25">
      <c r="I199" s="93">
        <f t="shared" si="33"/>
        <v>198</v>
      </c>
      <c r="J199" s="12" t="s">
        <v>198</v>
      </c>
      <c r="K199" s="147" t="s">
        <v>555</v>
      </c>
      <c r="L199" s="147">
        <v>1</v>
      </c>
      <c r="M199" s="156">
        <v>5.1230739130434779</v>
      </c>
      <c r="N199" s="8" t="s">
        <v>1859</v>
      </c>
      <c r="O199" s="147" t="s">
        <v>503</v>
      </c>
    </row>
    <row r="200" spans="9:15" ht="12.95" customHeight="1" x14ac:dyDescent="0.25">
      <c r="I200" s="93">
        <f t="shared" si="33"/>
        <v>199</v>
      </c>
      <c r="J200" s="12" t="s">
        <v>199</v>
      </c>
      <c r="K200" s="147" t="s">
        <v>556</v>
      </c>
      <c r="L200" s="147">
        <v>1</v>
      </c>
      <c r="M200" s="156">
        <v>5.1036163043478258</v>
      </c>
      <c r="N200" s="8" t="s">
        <v>1859</v>
      </c>
      <c r="O200" s="147" t="s">
        <v>503</v>
      </c>
    </row>
    <row r="201" spans="9:15" ht="12.95" customHeight="1" x14ac:dyDescent="0.25">
      <c r="I201" s="93">
        <f t="shared" si="33"/>
        <v>200</v>
      </c>
      <c r="J201" s="12" t="s">
        <v>200</v>
      </c>
      <c r="K201" s="147" t="s">
        <v>557</v>
      </c>
      <c r="L201" s="147">
        <v>1</v>
      </c>
      <c r="M201" s="156">
        <v>3.9922434782608693</v>
      </c>
      <c r="N201" s="8" t="s">
        <v>1859</v>
      </c>
      <c r="O201" s="147" t="s">
        <v>503</v>
      </c>
    </row>
    <row r="202" spans="9:15" ht="12.95" customHeight="1" x14ac:dyDescent="0.25">
      <c r="I202" s="93">
        <f t="shared" si="33"/>
        <v>201</v>
      </c>
      <c r="J202" s="12" t="s">
        <v>201</v>
      </c>
      <c r="K202" s="147" t="s">
        <v>558</v>
      </c>
      <c r="L202" s="147">
        <v>1</v>
      </c>
      <c r="M202" s="156">
        <v>1.0523132608695651</v>
      </c>
      <c r="N202" s="8" t="s">
        <v>1859</v>
      </c>
      <c r="O202" s="147" t="s">
        <v>503</v>
      </c>
    </row>
    <row r="203" spans="9:15" ht="12.95" customHeight="1" x14ac:dyDescent="0.25">
      <c r="I203" s="93">
        <f t="shared" si="33"/>
        <v>202</v>
      </c>
      <c r="J203" s="12" t="s">
        <v>202</v>
      </c>
      <c r="K203" s="147" t="s">
        <v>559</v>
      </c>
      <c r="L203" s="147">
        <v>1</v>
      </c>
      <c r="M203" s="156">
        <v>4.0677847826086948</v>
      </c>
      <c r="N203" s="8" t="s">
        <v>1859</v>
      </c>
      <c r="O203" s="147" t="s">
        <v>503</v>
      </c>
    </row>
    <row r="204" spans="9:15" ht="12.95" customHeight="1" x14ac:dyDescent="0.25">
      <c r="I204" s="93">
        <f t="shared" si="33"/>
        <v>203</v>
      </c>
      <c r="J204" s="12" t="s">
        <v>203</v>
      </c>
      <c r="K204" s="147" t="s">
        <v>560</v>
      </c>
      <c r="L204" s="147">
        <v>1</v>
      </c>
      <c r="M204" s="156">
        <v>4.2577826086956518</v>
      </c>
      <c r="N204" s="8" t="s">
        <v>1859</v>
      </c>
      <c r="O204" s="147" t="s">
        <v>503</v>
      </c>
    </row>
    <row r="205" spans="9:15" ht="12.95" customHeight="1" x14ac:dyDescent="0.25">
      <c r="I205" s="93">
        <f t="shared" si="33"/>
        <v>204</v>
      </c>
      <c r="J205" s="12" t="s">
        <v>204</v>
      </c>
      <c r="K205" s="147" t="s">
        <v>561</v>
      </c>
      <c r="L205" s="147">
        <v>1</v>
      </c>
      <c r="M205" s="156">
        <v>4.6196941304347821</v>
      </c>
      <c r="N205" s="8" t="s">
        <v>1859</v>
      </c>
      <c r="O205" s="147" t="s">
        <v>503</v>
      </c>
    </row>
    <row r="206" spans="9:15" ht="12.95" customHeight="1" x14ac:dyDescent="0.25">
      <c r="I206" s="93">
        <f t="shared" si="33"/>
        <v>205</v>
      </c>
      <c r="J206" s="12" t="s">
        <v>205</v>
      </c>
      <c r="K206" s="147" t="s">
        <v>562</v>
      </c>
      <c r="L206" s="147">
        <v>1</v>
      </c>
      <c r="M206" s="156">
        <v>4.2065060869565212</v>
      </c>
      <c r="N206" s="8" t="s">
        <v>1859</v>
      </c>
      <c r="O206" s="147" t="s">
        <v>503</v>
      </c>
    </row>
    <row r="207" spans="9:15" ht="12.95" customHeight="1" x14ac:dyDescent="0.25">
      <c r="I207" s="93">
        <f t="shared" si="33"/>
        <v>206</v>
      </c>
      <c r="J207" s="12" t="s">
        <v>206</v>
      </c>
      <c r="K207" s="147" t="s">
        <v>563</v>
      </c>
      <c r="L207" s="147">
        <v>1</v>
      </c>
      <c r="M207" s="156">
        <v>7.6895897282608692</v>
      </c>
      <c r="N207" s="8" t="s">
        <v>1859</v>
      </c>
      <c r="O207" s="147" t="s">
        <v>503</v>
      </c>
    </row>
    <row r="208" spans="9:15" ht="12.95" customHeight="1" x14ac:dyDescent="0.25">
      <c r="I208" s="93">
        <f t="shared" si="33"/>
        <v>207</v>
      </c>
      <c r="J208" s="12" t="s">
        <v>207</v>
      </c>
      <c r="K208" s="147" t="s">
        <v>564</v>
      </c>
      <c r="L208" s="147">
        <v>1</v>
      </c>
      <c r="M208" s="156">
        <v>4.4592260869565212</v>
      </c>
      <c r="N208" s="8" t="s">
        <v>1859</v>
      </c>
      <c r="O208" s="147" t="s">
        <v>503</v>
      </c>
    </row>
    <row r="209" spans="9:15" ht="12.95" customHeight="1" x14ac:dyDescent="0.25">
      <c r="I209" s="93">
        <f t="shared" si="33"/>
        <v>208</v>
      </c>
      <c r="J209" s="12" t="s">
        <v>208</v>
      </c>
      <c r="K209" s="147" t="s">
        <v>565</v>
      </c>
      <c r="L209" s="147">
        <v>1</v>
      </c>
      <c r="M209" s="156">
        <v>6.0999603260869568</v>
      </c>
      <c r="N209" s="8" t="s">
        <v>1859</v>
      </c>
      <c r="O209" s="147" t="s">
        <v>503</v>
      </c>
    </row>
    <row r="210" spans="9:15" ht="12.95" customHeight="1" x14ac:dyDescent="0.25">
      <c r="I210" s="93">
        <f t="shared" si="33"/>
        <v>209</v>
      </c>
      <c r="J210" s="12" t="s">
        <v>209</v>
      </c>
      <c r="K210" s="147" t="s">
        <v>566</v>
      </c>
      <c r="L210" s="147">
        <v>1</v>
      </c>
      <c r="M210" s="156">
        <v>3.7095358695652174</v>
      </c>
      <c r="N210" s="8" t="s">
        <v>1859</v>
      </c>
      <c r="O210" s="147" t="s">
        <v>503</v>
      </c>
    </row>
    <row r="211" spans="9:15" ht="12.95" customHeight="1" x14ac:dyDescent="0.25">
      <c r="I211" s="93">
        <f t="shared" si="33"/>
        <v>210</v>
      </c>
      <c r="J211" s="12" t="s">
        <v>210</v>
      </c>
      <c r="K211" s="147" t="s">
        <v>567</v>
      </c>
      <c r="L211" s="147">
        <v>1</v>
      </c>
      <c r="M211" s="156">
        <v>4.0885014130434776</v>
      </c>
      <c r="N211" s="8" t="s">
        <v>1859</v>
      </c>
      <c r="O211" s="147" t="s">
        <v>503</v>
      </c>
    </row>
    <row r="212" spans="9:15" ht="12.95" customHeight="1" x14ac:dyDescent="0.25">
      <c r="I212" s="93">
        <f t="shared" si="33"/>
        <v>211</v>
      </c>
      <c r="J212" s="12" t="s">
        <v>211</v>
      </c>
      <c r="K212" s="147" t="s">
        <v>568</v>
      </c>
      <c r="L212" s="147">
        <v>1</v>
      </c>
      <c r="M212" s="156">
        <v>1.9549173913043476</v>
      </c>
      <c r="N212" s="8" t="s">
        <v>1859</v>
      </c>
      <c r="O212" s="147" t="s">
        <v>503</v>
      </c>
    </row>
    <row r="213" spans="9:15" ht="12.95" customHeight="1" x14ac:dyDescent="0.25">
      <c r="I213" s="93">
        <f t="shared" si="33"/>
        <v>212</v>
      </c>
      <c r="J213" s="12" t="s">
        <v>212</v>
      </c>
      <c r="K213" s="147" t="s">
        <v>569</v>
      </c>
      <c r="L213" s="147">
        <v>1</v>
      </c>
      <c r="M213" s="156">
        <v>8.9504999999999999</v>
      </c>
      <c r="N213" s="8" t="s">
        <v>1859</v>
      </c>
      <c r="O213" s="147" t="s">
        <v>503</v>
      </c>
    </row>
    <row r="214" spans="9:15" ht="12.95" customHeight="1" x14ac:dyDescent="0.25">
      <c r="I214" s="93">
        <f t="shared" si="33"/>
        <v>213</v>
      </c>
      <c r="J214" s="12" t="s">
        <v>213</v>
      </c>
      <c r="K214" s="147" t="s">
        <v>570</v>
      </c>
      <c r="L214" s="147">
        <v>1</v>
      </c>
      <c r="M214" s="156">
        <v>8.0145</v>
      </c>
      <c r="N214" s="8" t="s">
        <v>1859</v>
      </c>
      <c r="O214" s="147" t="s">
        <v>503</v>
      </c>
    </row>
    <row r="215" spans="9:15" ht="12.95" customHeight="1" x14ac:dyDescent="0.25">
      <c r="I215" s="93">
        <f t="shared" si="33"/>
        <v>214</v>
      </c>
      <c r="J215" s="12" t="s">
        <v>214</v>
      </c>
      <c r="K215" s="147" t="s">
        <v>571</v>
      </c>
      <c r="L215" s="147">
        <v>1</v>
      </c>
      <c r="M215" s="156">
        <v>7.0901999999999985</v>
      </c>
      <c r="N215" s="8" t="s">
        <v>1859</v>
      </c>
      <c r="O215" s="147" t="s">
        <v>503</v>
      </c>
    </row>
    <row r="216" spans="9:15" ht="12.95" customHeight="1" x14ac:dyDescent="0.25">
      <c r="I216" s="93">
        <f t="shared" si="33"/>
        <v>215</v>
      </c>
      <c r="J216" s="12" t="s">
        <v>215</v>
      </c>
      <c r="K216" s="147" t="s">
        <v>572</v>
      </c>
      <c r="L216" s="147">
        <v>1</v>
      </c>
      <c r="M216" s="156">
        <v>0.35591399999999995</v>
      </c>
      <c r="N216" s="8" t="s">
        <v>1859</v>
      </c>
      <c r="O216" s="147" t="s">
        <v>503</v>
      </c>
    </row>
    <row r="217" spans="9:15" ht="12.95" customHeight="1" x14ac:dyDescent="0.25">
      <c r="I217" s="93">
        <f t="shared" si="33"/>
        <v>216</v>
      </c>
      <c r="J217" s="12" t="s">
        <v>216</v>
      </c>
      <c r="K217" s="147" t="s">
        <v>573</v>
      </c>
      <c r="L217" s="147">
        <v>1</v>
      </c>
      <c r="M217" s="156">
        <v>7.031699999999999</v>
      </c>
      <c r="N217" s="8" t="s">
        <v>1859</v>
      </c>
      <c r="O217" s="147" t="s">
        <v>503</v>
      </c>
    </row>
    <row r="218" spans="9:15" ht="12.95" customHeight="1" x14ac:dyDescent="0.25">
      <c r="I218" s="93">
        <f t="shared" si="33"/>
        <v>217</v>
      </c>
      <c r="J218" s="12" t="s">
        <v>217</v>
      </c>
      <c r="K218" s="147" t="s">
        <v>574</v>
      </c>
      <c r="L218" s="147">
        <v>1</v>
      </c>
      <c r="M218" s="156">
        <v>0.17587375</v>
      </c>
      <c r="N218" s="8" t="s">
        <v>1859</v>
      </c>
      <c r="O218" s="147" t="s">
        <v>503</v>
      </c>
    </row>
    <row r="219" spans="9:15" ht="12.95" customHeight="1" x14ac:dyDescent="0.25">
      <c r="I219" s="93">
        <f t="shared" si="33"/>
        <v>218</v>
      </c>
      <c r="J219" s="12" t="s">
        <v>218</v>
      </c>
      <c r="K219" s="147" t="s">
        <v>575</v>
      </c>
      <c r="L219" s="147">
        <v>1</v>
      </c>
      <c r="M219" s="156">
        <v>4.3009199999999996</v>
      </c>
      <c r="N219" s="8" t="s">
        <v>1859</v>
      </c>
      <c r="O219" s="147" t="s">
        <v>503</v>
      </c>
    </row>
    <row r="220" spans="9:15" ht="12.95" customHeight="1" x14ac:dyDescent="0.25">
      <c r="I220" s="93">
        <f t="shared" si="33"/>
        <v>219</v>
      </c>
      <c r="J220" s="12" t="s">
        <v>219</v>
      </c>
      <c r="K220" s="147" t="s">
        <v>576</v>
      </c>
      <c r="L220" s="147">
        <v>1</v>
      </c>
      <c r="M220" s="156">
        <v>5.3925299999999998</v>
      </c>
      <c r="N220" s="8" t="s">
        <v>1859</v>
      </c>
      <c r="O220" s="147" t="s">
        <v>503</v>
      </c>
    </row>
    <row r="221" spans="9:15" ht="12.95" customHeight="1" x14ac:dyDescent="0.25">
      <c r="I221" s="93">
        <f t="shared" si="33"/>
        <v>220</v>
      </c>
      <c r="J221" s="12" t="s">
        <v>220</v>
      </c>
      <c r="K221" s="147" t="s">
        <v>577</v>
      </c>
      <c r="L221" s="147">
        <v>1</v>
      </c>
      <c r="M221" s="156">
        <v>5.3925299999999998</v>
      </c>
      <c r="N221" s="8" t="s">
        <v>1859</v>
      </c>
      <c r="O221" s="147" t="s">
        <v>503</v>
      </c>
    </row>
    <row r="222" spans="9:15" ht="12.95" customHeight="1" x14ac:dyDescent="0.25">
      <c r="I222" s="93">
        <f t="shared" si="33"/>
        <v>221</v>
      </c>
      <c r="J222" s="12" t="s">
        <v>221</v>
      </c>
      <c r="K222" s="147" t="s">
        <v>578</v>
      </c>
      <c r="L222" s="147">
        <v>1</v>
      </c>
      <c r="M222" s="156">
        <v>5.7002399999999991</v>
      </c>
      <c r="N222" s="8" t="s">
        <v>1859</v>
      </c>
      <c r="O222" s="147" t="s">
        <v>503</v>
      </c>
    </row>
    <row r="223" spans="9:15" ht="12.95" customHeight="1" x14ac:dyDescent="0.25">
      <c r="I223" s="93">
        <f t="shared" si="33"/>
        <v>222</v>
      </c>
      <c r="J223" s="12" t="s">
        <v>222</v>
      </c>
      <c r="K223" s="147" t="s">
        <v>579</v>
      </c>
      <c r="L223" s="147">
        <v>1</v>
      </c>
      <c r="M223" s="156">
        <v>5.3925299999999998</v>
      </c>
      <c r="N223" s="8" t="s">
        <v>1859</v>
      </c>
      <c r="O223" s="147" t="s">
        <v>503</v>
      </c>
    </row>
    <row r="224" spans="9:15" ht="12.95" customHeight="1" x14ac:dyDescent="0.25">
      <c r="I224" s="93">
        <f t="shared" si="33"/>
        <v>223</v>
      </c>
      <c r="J224" s="12" t="s">
        <v>223</v>
      </c>
      <c r="K224" s="147" t="s">
        <v>580</v>
      </c>
      <c r="L224" s="147">
        <v>1</v>
      </c>
      <c r="M224" s="156">
        <v>7.9220699999999997</v>
      </c>
      <c r="N224" s="8" t="s">
        <v>1859</v>
      </c>
      <c r="O224" s="147" t="s">
        <v>503</v>
      </c>
    </row>
    <row r="225" spans="9:15" ht="12.95" customHeight="1" x14ac:dyDescent="0.25">
      <c r="I225" s="93">
        <f t="shared" si="33"/>
        <v>224</v>
      </c>
      <c r="J225" s="12" t="s">
        <v>224</v>
      </c>
      <c r="K225" s="147" t="s">
        <v>581</v>
      </c>
      <c r="L225" s="147">
        <v>1</v>
      </c>
      <c r="M225" s="156">
        <v>0.41593499999999994</v>
      </c>
      <c r="N225" s="8" t="s">
        <v>1859</v>
      </c>
      <c r="O225" s="147" t="s">
        <v>503</v>
      </c>
    </row>
    <row r="226" spans="9:15" ht="12.95" customHeight="1" x14ac:dyDescent="0.25">
      <c r="I226" s="93">
        <f t="shared" si="33"/>
        <v>225</v>
      </c>
      <c r="J226" s="12" t="s">
        <v>225</v>
      </c>
      <c r="K226" s="147" t="s">
        <v>582</v>
      </c>
      <c r="L226" s="147">
        <v>1</v>
      </c>
      <c r="M226" s="156">
        <v>0.38541749999999997</v>
      </c>
      <c r="N226" s="8" t="s">
        <v>1859</v>
      </c>
      <c r="O226" s="147" t="s">
        <v>503</v>
      </c>
    </row>
    <row r="227" spans="9:15" ht="12.95" customHeight="1" x14ac:dyDescent="0.25">
      <c r="I227" s="93">
        <f t="shared" si="33"/>
        <v>226</v>
      </c>
      <c r="J227" s="12" t="s">
        <v>226</v>
      </c>
      <c r="K227" s="147" t="s">
        <v>583</v>
      </c>
      <c r="L227" s="147">
        <v>1</v>
      </c>
      <c r="M227" s="156">
        <v>8.3069999999999986</v>
      </c>
      <c r="N227" s="8" t="s">
        <v>1859</v>
      </c>
      <c r="O227" s="147" t="s">
        <v>503</v>
      </c>
    </row>
    <row r="228" spans="9:15" ht="12.95" customHeight="1" x14ac:dyDescent="0.25">
      <c r="I228" s="93">
        <f t="shared" si="33"/>
        <v>227</v>
      </c>
      <c r="J228" s="12" t="s">
        <v>227</v>
      </c>
      <c r="K228" s="147" t="s">
        <v>584</v>
      </c>
      <c r="L228" s="147">
        <v>1</v>
      </c>
      <c r="M228" s="156">
        <v>9.1739699999999988</v>
      </c>
      <c r="N228" s="8" t="s">
        <v>1859</v>
      </c>
      <c r="O228" s="147" t="s">
        <v>503</v>
      </c>
    </row>
    <row r="229" spans="9:15" ht="12.95" customHeight="1" x14ac:dyDescent="0.25">
      <c r="I229" s="93">
        <f t="shared" si="33"/>
        <v>228</v>
      </c>
      <c r="J229" s="12" t="s">
        <v>228</v>
      </c>
      <c r="K229" s="147" t="s">
        <v>585</v>
      </c>
      <c r="L229" s="147">
        <v>1</v>
      </c>
      <c r="M229" s="156">
        <v>7.4294999999999991</v>
      </c>
      <c r="N229" s="8" t="s">
        <v>1859</v>
      </c>
      <c r="O229" s="147" t="s">
        <v>503</v>
      </c>
    </row>
    <row r="230" spans="9:15" ht="12.95" customHeight="1" x14ac:dyDescent="0.25">
      <c r="I230" s="93">
        <f t="shared" si="33"/>
        <v>229</v>
      </c>
      <c r="J230" s="12" t="s">
        <v>229</v>
      </c>
      <c r="K230" s="147" t="s">
        <v>586</v>
      </c>
      <c r="L230" s="147">
        <v>1</v>
      </c>
      <c r="M230" s="156">
        <v>8.6580000000000013</v>
      </c>
      <c r="N230" s="8" t="s">
        <v>1859</v>
      </c>
      <c r="O230" s="147" t="s">
        <v>503</v>
      </c>
    </row>
    <row r="231" spans="9:15" ht="12.95" customHeight="1" x14ac:dyDescent="0.25">
      <c r="I231" s="93">
        <f t="shared" si="33"/>
        <v>230</v>
      </c>
      <c r="J231" s="12" t="s">
        <v>230</v>
      </c>
      <c r="K231" s="147" t="s">
        <v>587</v>
      </c>
      <c r="L231" s="147">
        <v>1</v>
      </c>
      <c r="M231" s="156">
        <v>10.966409999999998</v>
      </c>
      <c r="N231" s="8" t="s">
        <v>1859</v>
      </c>
      <c r="O231" s="147" t="s">
        <v>503</v>
      </c>
    </row>
    <row r="232" spans="9:15" ht="12.95" customHeight="1" x14ac:dyDescent="0.25">
      <c r="I232" s="93">
        <f t="shared" si="33"/>
        <v>231</v>
      </c>
      <c r="J232" s="12" t="s">
        <v>231</v>
      </c>
      <c r="K232" s="147" t="s">
        <v>588</v>
      </c>
      <c r="L232" s="147">
        <v>1</v>
      </c>
      <c r="M232" s="156">
        <v>16.782596999999996</v>
      </c>
      <c r="N232" s="8" t="s">
        <v>1859</v>
      </c>
      <c r="O232" s="147" t="s">
        <v>503</v>
      </c>
    </row>
    <row r="233" spans="9:15" ht="12.95" customHeight="1" x14ac:dyDescent="0.25">
      <c r="I233" s="93">
        <f t="shared" si="33"/>
        <v>232</v>
      </c>
      <c r="J233" s="12" t="s">
        <v>232</v>
      </c>
      <c r="K233" s="147" t="s">
        <v>589</v>
      </c>
      <c r="L233" s="147">
        <v>1</v>
      </c>
      <c r="M233" s="156">
        <v>8.0730000000000004</v>
      </c>
      <c r="N233" s="8" t="s">
        <v>1859</v>
      </c>
      <c r="O233" s="147" t="s">
        <v>503</v>
      </c>
    </row>
    <row r="234" spans="9:15" ht="12.95" customHeight="1" x14ac:dyDescent="0.25">
      <c r="I234" s="93">
        <f t="shared" si="33"/>
        <v>233</v>
      </c>
      <c r="J234" s="12" t="s">
        <v>233</v>
      </c>
      <c r="K234" s="147" t="s">
        <v>590</v>
      </c>
      <c r="L234" s="147">
        <v>1</v>
      </c>
      <c r="M234" s="156">
        <v>9.067499999999999</v>
      </c>
      <c r="N234" s="8" t="s">
        <v>1859</v>
      </c>
      <c r="O234" s="147" t="s">
        <v>503</v>
      </c>
    </row>
    <row r="235" spans="9:15" ht="12.95" customHeight="1" x14ac:dyDescent="0.25">
      <c r="I235" s="93">
        <f t="shared" si="33"/>
        <v>234</v>
      </c>
      <c r="J235" s="12" t="s">
        <v>234</v>
      </c>
      <c r="K235" s="147" t="s">
        <v>591</v>
      </c>
      <c r="L235" s="147">
        <v>1</v>
      </c>
      <c r="M235" s="156">
        <v>0.33461999999999997</v>
      </c>
      <c r="N235" s="8" t="s">
        <v>1859</v>
      </c>
      <c r="O235" s="147" t="s">
        <v>503</v>
      </c>
    </row>
    <row r="236" spans="9:15" ht="12.95" customHeight="1" x14ac:dyDescent="0.25">
      <c r="I236" s="93">
        <f t="shared" si="33"/>
        <v>235</v>
      </c>
      <c r="J236" s="12" t="s">
        <v>1248</v>
      </c>
      <c r="K236" s="147" t="s">
        <v>592</v>
      </c>
      <c r="L236" s="147">
        <v>1</v>
      </c>
      <c r="M236" s="156">
        <v>0.23843624999999999</v>
      </c>
      <c r="N236" s="8" t="s">
        <v>1859</v>
      </c>
      <c r="O236" s="147" t="s">
        <v>503</v>
      </c>
    </row>
    <row r="237" spans="9:15" ht="12.95" customHeight="1" x14ac:dyDescent="0.25">
      <c r="I237" s="93">
        <f t="shared" si="33"/>
        <v>236</v>
      </c>
      <c r="J237" s="12" t="s">
        <v>1249</v>
      </c>
      <c r="K237" s="147" t="s">
        <v>593</v>
      </c>
      <c r="L237" s="147">
        <v>1</v>
      </c>
      <c r="M237" s="156">
        <v>0.25663624999999995</v>
      </c>
      <c r="N237" s="8" t="s">
        <v>1859</v>
      </c>
      <c r="O237" s="147" t="s">
        <v>503</v>
      </c>
    </row>
    <row r="238" spans="9:15" ht="12.95" customHeight="1" x14ac:dyDescent="0.25">
      <c r="I238" s="93">
        <f t="shared" si="33"/>
        <v>237</v>
      </c>
      <c r="J238" s="12" t="s">
        <v>1250</v>
      </c>
      <c r="K238" s="147" t="s">
        <v>594</v>
      </c>
      <c r="L238" s="147">
        <v>1</v>
      </c>
      <c r="M238" s="156">
        <v>0.18448624999999999</v>
      </c>
      <c r="N238" s="8" t="s">
        <v>1859</v>
      </c>
      <c r="O238" s="147" t="s">
        <v>503</v>
      </c>
    </row>
    <row r="239" spans="9:15" ht="12.95" customHeight="1" x14ac:dyDescent="0.25">
      <c r="I239" s="93">
        <f t="shared" si="33"/>
        <v>238</v>
      </c>
      <c r="J239" s="12" t="s">
        <v>1251</v>
      </c>
      <c r="K239" s="147" t="s">
        <v>595</v>
      </c>
      <c r="L239" s="147">
        <v>1</v>
      </c>
      <c r="M239" s="156">
        <v>0.22624874999999997</v>
      </c>
      <c r="N239" s="8" t="s">
        <v>1859</v>
      </c>
      <c r="O239" s="147" t="s">
        <v>503</v>
      </c>
    </row>
    <row r="240" spans="9:15" ht="12.95" customHeight="1" x14ac:dyDescent="0.25">
      <c r="I240" s="93">
        <f t="shared" si="33"/>
        <v>239</v>
      </c>
      <c r="J240" s="12" t="s">
        <v>1252</v>
      </c>
      <c r="K240" s="147" t="s">
        <v>596</v>
      </c>
      <c r="L240" s="147">
        <v>1</v>
      </c>
      <c r="M240" s="156">
        <v>0.18890625</v>
      </c>
      <c r="N240" s="8" t="s">
        <v>1859</v>
      </c>
      <c r="O240" s="147" t="s">
        <v>503</v>
      </c>
    </row>
    <row r="241" spans="9:15" ht="12.95" customHeight="1" x14ac:dyDescent="0.25">
      <c r="I241" s="93">
        <f t="shared" si="33"/>
        <v>240</v>
      </c>
      <c r="J241" s="7" t="s">
        <v>235</v>
      </c>
      <c r="K241" s="147" t="s">
        <v>597</v>
      </c>
      <c r="L241" s="147">
        <v>1</v>
      </c>
      <c r="M241" s="156">
        <v>0.20596874999999998</v>
      </c>
      <c r="N241" s="8" t="s">
        <v>1859</v>
      </c>
      <c r="O241" s="147" t="s">
        <v>503</v>
      </c>
    </row>
    <row r="242" spans="9:15" ht="12.95" customHeight="1" x14ac:dyDescent="0.25">
      <c r="I242" s="93">
        <f t="shared" si="33"/>
        <v>241</v>
      </c>
      <c r="J242" s="12" t="s">
        <v>236</v>
      </c>
      <c r="K242" s="147" t="s">
        <v>598</v>
      </c>
      <c r="L242" s="147">
        <v>1</v>
      </c>
      <c r="M242" s="156" t="s">
        <v>868</v>
      </c>
      <c r="N242" s="8" t="s">
        <v>1859</v>
      </c>
      <c r="O242" s="147" t="s">
        <v>503</v>
      </c>
    </row>
    <row r="243" spans="9:15" ht="12.95" customHeight="1" x14ac:dyDescent="0.25">
      <c r="I243" s="93">
        <f t="shared" si="33"/>
        <v>242</v>
      </c>
      <c r="J243" s="12" t="s">
        <v>237</v>
      </c>
      <c r="K243" s="147" t="s">
        <v>599</v>
      </c>
      <c r="L243" s="147">
        <v>1</v>
      </c>
      <c r="M243" s="156">
        <v>0.18416125</v>
      </c>
      <c r="N243" s="8" t="s">
        <v>1859</v>
      </c>
      <c r="O243" s="147" t="s">
        <v>503</v>
      </c>
    </row>
    <row r="244" spans="9:15" ht="12.95" customHeight="1" x14ac:dyDescent="0.25">
      <c r="I244" s="93">
        <f t="shared" si="33"/>
        <v>243</v>
      </c>
      <c r="J244" s="12" t="s">
        <v>238</v>
      </c>
      <c r="K244" s="147" t="s">
        <v>600</v>
      </c>
      <c r="L244" s="147">
        <v>1</v>
      </c>
      <c r="M244" s="156">
        <v>0.22116249999999996</v>
      </c>
      <c r="N244" s="8" t="s">
        <v>1859</v>
      </c>
      <c r="O244" s="147" t="s">
        <v>503</v>
      </c>
    </row>
    <row r="245" spans="9:15" ht="12.95" customHeight="1" x14ac:dyDescent="0.25">
      <c r="I245" s="93">
        <f t="shared" si="33"/>
        <v>244</v>
      </c>
      <c r="J245" s="12" t="s">
        <v>239</v>
      </c>
      <c r="K245" s="147" t="s">
        <v>601</v>
      </c>
      <c r="L245" s="147">
        <v>1</v>
      </c>
      <c r="M245" s="156">
        <v>0.32901374999999994</v>
      </c>
      <c r="N245" s="8" t="s">
        <v>1859</v>
      </c>
      <c r="O245" s="147" t="s">
        <v>503</v>
      </c>
    </row>
    <row r="246" spans="9:15" ht="12.95" customHeight="1" x14ac:dyDescent="0.25">
      <c r="I246" s="93">
        <f t="shared" si="33"/>
        <v>245</v>
      </c>
      <c r="J246" s="12" t="s">
        <v>240</v>
      </c>
      <c r="K246" s="147" t="s">
        <v>602</v>
      </c>
      <c r="L246" s="147">
        <v>1</v>
      </c>
      <c r="M246" s="156">
        <v>0.44720324999999994</v>
      </c>
      <c r="N246" s="8" t="s">
        <v>1859</v>
      </c>
      <c r="O246" s="147" t="s">
        <v>503</v>
      </c>
    </row>
    <row r="247" spans="9:15" ht="12.95" customHeight="1" x14ac:dyDescent="0.25">
      <c r="I247" s="93">
        <f t="shared" si="33"/>
        <v>246</v>
      </c>
      <c r="J247" s="12" t="s">
        <v>241</v>
      </c>
      <c r="K247" s="147" t="s">
        <v>603</v>
      </c>
      <c r="L247" s="147">
        <v>1</v>
      </c>
      <c r="M247" s="156">
        <v>0.33310875000000001</v>
      </c>
      <c r="N247" s="8" t="s">
        <v>1859</v>
      </c>
      <c r="O247" s="147" t="s">
        <v>503</v>
      </c>
    </row>
    <row r="248" spans="9:15" ht="12.95" customHeight="1" x14ac:dyDescent="0.25">
      <c r="I248" s="93">
        <f t="shared" si="33"/>
        <v>247</v>
      </c>
      <c r="J248" s="12" t="s">
        <v>242</v>
      </c>
      <c r="K248" s="147" t="s">
        <v>604</v>
      </c>
      <c r="L248" s="147">
        <v>1</v>
      </c>
      <c r="M248" s="156">
        <v>0.24979499999999999</v>
      </c>
      <c r="N248" s="8" t="s">
        <v>1859</v>
      </c>
      <c r="O248" s="147" t="s">
        <v>503</v>
      </c>
    </row>
    <row r="249" spans="9:15" ht="12.95" customHeight="1" x14ac:dyDescent="0.25">
      <c r="I249" s="93">
        <f t="shared" si="33"/>
        <v>248</v>
      </c>
      <c r="J249" s="12" t="s">
        <v>243</v>
      </c>
      <c r="K249" s="147" t="s">
        <v>605</v>
      </c>
      <c r="L249" s="147">
        <v>1</v>
      </c>
      <c r="M249" s="156">
        <v>4.2353999999999994</v>
      </c>
      <c r="N249" s="8" t="s">
        <v>1859</v>
      </c>
      <c r="O249" s="147" t="s">
        <v>503</v>
      </c>
    </row>
    <row r="250" spans="9:15" ht="12.95" customHeight="1" x14ac:dyDescent="0.25">
      <c r="I250" s="93">
        <f t="shared" si="33"/>
        <v>249</v>
      </c>
      <c r="J250" s="12" t="s">
        <v>244</v>
      </c>
      <c r="K250" s="147" t="s">
        <v>606</v>
      </c>
      <c r="L250" s="147">
        <v>1</v>
      </c>
      <c r="M250" s="156">
        <v>7.43925E-2</v>
      </c>
      <c r="N250" s="8" t="s">
        <v>1859</v>
      </c>
      <c r="O250" s="147" t="s">
        <v>503</v>
      </c>
    </row>
    <row r="251" spans="9:15" ht="12.95" customHeight="1" x14ac:dyDescent="0.25">
      <c r="I251" s="93">
        <f t="shared" si="33"/>
        <v>250</v>
      </c>
      <c r="J251" s="12" t="s">
        <v>245</v>
      </c>
      <c r="K251" s="147" t="s">
        <v>607</v>
      </c>
      <c r="L251" s="147">
        <v>1</v>
      </c>
      <c r="M251" s="156">
        <v>0.24706421999999997</v>
      </c>
      <c r="N251" s="8" t="s">
        <v>1859</v>
      </c>
      <c r="O251" s="147" t="s">
        <v>503</v>
      </c>
    </row>
    <row r="252" spans="9:15" ht="12.95" customHeight="1" x14ac:dyDescent="0.25">
      <c r="I252" s="93">
        <f t="shared" si="33"/>
        <v>251</v>
      </c>
      <c r="J252" s="12" t="s">
        <v>246</v>
      </c>
      <c r="K252" s="147" t="s">
        <v>608</v>
      </c>
      <c r="L252" s="147">
        <v>1</v>
      </c>
      <c r="M252" s="156">
        <v>18.511739999999996</v>
      </c>
      <c r="N252" s="8" t="s">
        <v>1859</v>
      </c>
      <c r="O252" s="147" t="s">
        <v>503</v>
      </c>
    </row>
    <row r="253" spans="9:15" ht="12.95" customHeight="1" x14ac:dyDescent="0.25">
      <c r="I253" s="93">
        <f t="shared" si="33"/>
        <v>252</v>
      </c>
      <c r="J253" s="12" t="s">
        <v>247</v>
      </c>
      <c r="K253" s="147" t="s">
        <v>609</v>
      </c>
      <c r="L253" s="147">
        <v>1</v>
      </c>
      <c r="M253" s="156">
        <v>18.316349999999996</v>
      </c>
      <c r="N253" s="8" t="s">
        <v>1859</v>
      </c>
      <c r="O253" s="147" t="s">
        <v>503</v>
      </c>
    </row>
    <row r="254" spans="9:15" ht="12.95" customHeight="1" x14ac:dyDescent="0.25">
      <c r="I254" s="93">
        <f t="shared" si="33"/>
        <v>253</v>
      </c>
      <c r="J254" s="12" t="s">
        <v>248</v>
      </c>
      <c r="K254" s="147" t="s">
        <v>610</v>
      </c>
      <c r="L254" s="147">
        <v>1</v>
      </c>
      <c r="M254" s="156">
        <v>3.0244499999999999</v>
      </c>
      <c r="N254" s="8" t="s">
        <v>1859</v>
      </c>
      <c r="O254" s="147" t="s">
        <v>503</v>
      </c>
    </row>
    <row r="255" spans="9:15" ht="12.95" customHeight="1" x14ac:dyDescent="0.25">
      <c r="I255" s="93">
        <f t="shared" si="33"/>
        <v>254</v>
      </c>
      <c r="J255" s="12" t="s">
        <v>249</v>
      </c>
      <c r="K255" s="147" t="s">
        <v>611</v>
      </c>
      <c r="L255" s="147">
        <v>1</v>
      </c>
      <c r="M255" s="156">
        <v>3.0478499999999999</v>
      </c>
      <c r="N255" s="8" t="s">
        <v>1859</v>
      </c>
      <c r="O255" s="147" t="s">
        <v>503</v>
      </c>
    </row>
    <row r="256" spans="9:15" ht="12.95" customHeight="1" x14ac:dyDescent="0.25">
      <c r="I256" s="93">
        <f t="shared" si="33"/>
        <v>255</v>
      </c>
      <c r="J256" s="12" t="s">
        <v>250</v>
      </c>
      <c r="K256" s="147" t="s">
        <v>612</v>
      </c>
      <c r="L256" s="147">
        <v>1</v>
      </c>
      <c r="M256" s="156">
        <v>7.8623999999999983</v>
      </c>
      <c r="N256" s="8" t="s">
        <v>1859</v>
      </c>
      <c r="O256" s="147" t="s">
        <v>503</v>
      </c>
    </row>
    <row r="257" spans="9:15" ht="12.95" customHeight="1" x14ac:dyDescent="0.25">
      <c r="I257" s="93">
        <f t="shared" si="33"/>
        <v>256</v>
      </c>
      <c r="J257" s="12" t="s">
        <v>251</v>
      </c>
      <c r="K257" s="147" t="s">
        <v>613</v>
      </c>
      <c r="L257" s="147">
        <v>1</v>
      </c>
      <c r="M257" s="156">
        <v>3.1882499999999996</v>
      </c>
      <c r="N257" s="8" t="s">
        <v>1859</v>
      </c>
      <c r="O257" s="147" t="s">
        <v>503</v>
      </c>
    </row>
    <row r="258" spans="9:15" ht="12.95" customHeight="1" x14ac:dyDescent="0.25">
      <c r="I258" s="93">
        <f t="shared" si="33"/>
        <v>257</v>
      </c>
      <c r="J258" s="12" t="s">
        <v>252</v>
      </c>
      <c r="K258" s="147" t="s">
        <v>614</v>
      </c>
      <c r="L258" s="147">
        <v>1</v>
      </c>
      <c r="M258" s="156">
        <v>2.1527999999999996</v>
      </c>
      <c r="N258" s="8" t="s">
        <v>1859</v>
      </c>
      <c r="O258" s="147" t="s">
        <v>503</v>
      </c>
    </row>
    <row r="259" spans="9:15" ht="12.95" customHeight="1" x14ac:dyDescent="0.25">
      <c r="I259" s="93">
        <f t="shared" si="33"/>
        <v>258</v>
      </c>
      <c r="J259" s="12" t="s">
        <v>253</v>
      </c>
      <c r="K259" s="147" t="s">
        <v>615</v>
      </c>
      <c r="L259" s="147">
        <v>1</v>
      </c>
      <c r="M259" s="156">
        <v>1.9538999999999997</v>
      </c>
      <c r="N259" s="8" t="s">
        <v>1859</v>
      </c>
      <c r="O259" s="147" t="s">
        <v>503</v>
      </c>
    </row>
    <row r="260" spans="9:15" ht="12.95" customHeight="1" x14ac:dyDescent="0.25">
      <c r="I260" s="93">
        <f t="shared" si="33"/>
        <v>259</v>
      </c>
      <c r="J260" s="12" t="s">
        <v>254</v>
      </c>
      <c r="K260" s="147" t="s">
        <v>616</v>
      </c>
      <c r="L260" s="147">
        <v>1</v>
      </c>
      <c r="M260" s="156">
        <v>0.15931499999999998</v>
      </c>
      <c r="N260" s="8" t="s">
        <v>1859</v>
      </c>
      <c r="O260" s="147" t="s">
        <v>503</v>
      </c>
    </row>
    <row r="261" spans="9:15" ht="12.95" customHeight="1" x14ac:dyDescent="0.25">
      <c r="I261" s="93">
        <f t="shared" ref="I261:I324" si="34">IF(J261="","",I260+1)</f>
        <v>260</v>
      </c>
      <c r="J261" s="12" t="s">
        <v>255</v>
      </c>
      <c r="K261" s="147" t="s">
        <v>617</v>
      </c>
      <c r="L261" s="147">
        <v>1</v>
      </c>
      <c r="M261" s="156">
        <v>4.6566000000000001</v>
      </c>
      <c r="N261" s="8" t="s">
        <v>1859</v>
      </c>
      <c r="O261" s="147" t="s">
        <v>503</v>
      </c>
    </row>
    <row r="262" spans="9:15" ht="12.95" customHeight="1" x14ac:dyDescent="0.25">
      <c r="I262" s="93">
        <f t="shared" si="34"/>
        <v>261</v>
      </c>
      <c r="J262" s="12" t="s">
        <v>256</v>
      </c>
      <c r="K262" s="147" t="s">
        <v>618</v>
      </c>
      <c r="L262" s="147">
        <v>1</v>
      </c>
      <c r="M262" s="156">
        <v>0.12776399999999999</v>
      </c>
      <c r="N262" s="8" t="s">
        <v>1859</v>
      </c>
      <c r="O262" s="147" t="s">
        <v>503</v>
      </c>
    </row>
    <row r="263" spans="9:15" ht="12.95" customHeight="1" x14ac:dyDescent="0.25">
      <c r="I263" s="93">
        <f t="shared" si="34"/>
        <v>262</v>
      </c>
      <c r="J263" s="12" t="s">
        <v>257</v>
      </c>
      <c r="K263" s="147" t="s">
        <v>619</v>
      </c>
      <c r="L263" s="147">
        <v>1</v>
      </c>
      <c r="M263" s="156">
        <v>4.9755419999999999</v>
      </c>
      <c r="N263" s="8" t="s">
        <v>1859</v>
      </c>
      <c r="O263" s="147" t="s">
        <v>503</v>
      </c>
    </row>
    <row r="264" spans="9:15" ht="12.95" customHeight="1" x14ac:dyDescent="0.25">
      <c r="I264" s="93">
        <f t="shared" si="34"/>
        <v>263</v>
      </c>
      <c r="J264" s="12" t="s">
        <v>258</v>
      </c>
      <c r="K264" s="147" t="s">
        <v>620</v>
      </c>
      <c r="L264" s="147">
        <v>1</v>
      </c>
      <c r="M264" s="156">
        <v>8.7750000000000004</v>
      </c>
      <c r="N264" s="8" t="s">
        <v>1859</v>
      </c>
      <c r="O264" s="147" t="s">
        <v>503</v>
      </c>
    </row>
    <row r="265" spans="9:15" ht="12.95" customHeight="1" x14ac:dyDescent="0.25">
      <c r="I265" s="93">
        <f t="shared" si="34"/>
        <v>264</v>
      </c>
      <c r="J265" s="12" t="s">
        <v>259</v>
      </c>
      <c r="K265" s="147" t="s">
        <v>621</v>
      </c>
      <c r="L265" s="147">
        <v>1</v>
      </c>
      <c r="M265" s="156">
        <v>6.3764999999999992</v>
      </c>
      <c r="N265" s="8" t="s">
        <v>1859</v>
      </c>
      <c r="O265" s="147" t="s">
        <v>503</v>
      </c>
    </row>
    <row r="266" spans="9:15" ht="12.95" customHeight="1" x14ac:dyDescent="0.25">
      <c r="I266" s="93">
        <f t="shared" si="34"/>
        <v>265</v>
      </c>
      <c r="J266" s="12" t="s">
        <v>260</v>
      </c>
      <c r="K266" s="147" t="s">
        <v>622</v>
      </c>
      <c r="L266" s="147">
        <v>1</v>
      </c>
      <c r="M266" s="156">
        <v>5.85</v>
      </c>
      <c r="N266" s="8" t="s">
        <v>1859</v>
      </c>
      <c r="O266" s="147" t="s">
        <v>503</v>
      </c>
    </row>
    <row r="267" spans="9:15" ht="12.95" customHeight="1" x14ac:dyDescent="0.25">
      <c r="I267" s="93">
        <f t="shared" si="34"/>
        <v>266</v>
      </c>
      <c r="J267" s="12" t="s">
        <v>261</v>
      </c>
      <c r="K267" s="147" t="s">
        <v>623</v>
      </c>
      <c r="L267" s="147">
        <v>1</v>
      </c>
      <c r="M267" s="156">
        <v>8.19</v>
      </c>
      <c r="N267" s="8" t="s">
        <v>1859</v>
      </c>
      <c r="O267" s="147" t="s">
        <v>503</v>
      </c>
    </row>
    <row r="268" spans="9:15" ht="12.95" customHeight="1" x14ac:dyDescent="0.25">
      <c r="I268" s="93">
        <f t="shared" si="34"/>
        <v>267</v>
      </c>
      <c r="J268" s="12" t="s">
        <v>262</v>
      </c>
      <c r="K268" s="147" t="s">
        <v>624</v>
      </c>
      <c r="L268" s="147">
        <v>1</v>
      </c>
      <c r="M268" s="156">
        <v>7.3007999999999997</v>
      </c>
      <c r="N268" s="8" t="s">
        <v>1859</v>
      </c>
      <c r="O268" s="147" t="s">
        <v>503</v>
      </c>
    </row>
    <row r="269" spans="9:15" ht="12.95" customHeight="1" x14ac:dyDescent="0.25">
      <c r="I269" s="93">
        <f t="shared" si="34"/>
        <v>268</v>
      </c>
      <c r="J269" s="12" t="s">
        <v>263</v>
      </c>
      <c r="K269" s="147" t="s">
        <v>625</v>
      </c>
      <c r="L269" s="147">
        <v>1</v>
      </c>
      <c r="M269" s="156">
        <v>3.5099999999999993</v>
      </c>
      <c r="N269" s="8" t="s">
        <v>1859</v>
      </c>
      <c r="O269" s="147" t="s">
        <v>503</v>
      </c>
    </row>
    <row r="270" spans="9:15" ht="12.95" customHeight="1" x14ac:dyDescent="0.25">
      <c r="I270" s="93">
        <f t="shared" si="34"/>
        <v>269</v>
      </c>
      <c r="J270" s="12" t="s">
        <v>264</v>
      </c>
      <c r="K270" s="147" t="s">
        <v>626</v>
      </c>
      <c r="L270" s="147">
        <v>1</v>
      </c>
      <c r="M270" s="156">
        <v>39.195</v>
      </c>
      <c r="N270" s="8" t="s">
        <v>1859</v>
      </c>
      <c r="O270" s="147" t="s">
        <v>503</v>
      </c>
    </row>
    <row r="271" spans="9:15" ht="12.95" customHeight="1" x14ac:dyDescent="0.25">
      <c r="I271" s="93">
        <f t="shared" si="34"/>
        <v>270</v>
      </c>
      <c r="J271" s="12" t="s">
        <v>265</v>
      </c>
      <c r="K271" s="147" t="s">
        <v>622</v>
      </c>
      <c r="L271" s="147">
        <v>1</v>
      </c>
      <c r="M271" s="156">
        <v>5.85</v>
      </c>
      <c r="N271" s="8" t="s">
        <v>1859</v>
      </c>
      <c r="O271" s="147" t="s">
        <v>503</v>
      </c>
    </row>
    <row r="272" spans="9:15" ht="12.95" customHeight="1" x14ac:dyDescent="0.25">
      <c r="I272" s="93">
        <f t="shared" si="34"/>
        <v>271</v>
      </c>
      <c r="J272" s="12" t="s">
        <v>266</v>
      </c>
      <c r="K272" s="147" t="s">
        <v>625</v>
      </c>
      <c r="L272" s="147">
        <v>1</v>
      </c>
      <c r="M272" s="156">
        <v>3.5099999999999993</v>
      </c>
      <c r="N272" s="8" t="s">
        <v>1859</v>
      </c>
      <c r="O272" s="147" t="s">
        <v>503</v>
      </c>
    </row>
    <row r="273" spans="9:15" ht="12.95" customHeight="1" x14ac:dyDescent="0.25">
      <c r="I273" s="93">
        <f t="shared" si="34"/>
        <v>272</v>
      </c>
      <c r="J273" s="12" t="s">
        <v>267</v>
      </c>
      <c r="K273" s="147" t="s">
        <v>627</v>
      </c>
      <c r="L273" s="147">
        <v>1</v>
      </c>
      <c r="M273" s="156">
        <v>7.486127999999999</v>
      </c>
      <c r="N273" s="8" t="s">
        <v>1859</v>
      </c>
      <c r="O273" s="147" t="s">
        <v>503</v>
      </c>
    </row>
    <row r="274" spans="9:15" ht="12.95" customHeight="1" x14ac:dyDescent="0.25">
      <c r="I274" s="93">
        <f t="shared" si="34"/>
        <v>273</v>
      </c>
      <c r="J274" s="12" t="s">
        <v>268</v>
      </c>
      <c r="K274" s="147" t="s">
        <v>628</v>
      </c>
      <c r="L274" s="147">
        <v>1</v>
      </c>
      <c r="M274" s="156">
        <v>2.1059999999999999</v>
      </c>
      <c r="N274" s="8" t="s">
        <v>1859</v>
      </c>
      <c r="O274" s="147" t="s">
        <v>503</v>
      </c>
    </row>
    <row r="275" spans="9:15" ht="12.95" customHeight="1" x14ac:dyDescent="0.25">
      <c r="I275" s="93">
        <f t="shared" si="34"/>
        <v>274</v>
      </c>
      <c r="J275" s="12" t="s">
        <v>269</v>
      </c>
      <c r="K275" s="147" t="s">
        <v>629</v>
      </c>
      <c r="L275" s="147">
        <v>1</v>
      </c>
      <c r="M275" s="156">
        <v>2.0341482352941176</v>
      </c>
      <c r="N275" s="8" t="s">
        <v>1859</v>
      </c>
      <c r="O275" s="147" t="s">
        <v>503</v>
      </c>
    </row>
    <row r="276" spans="9:15" ht="12.95" customHeight="1" x14ac:dyDescent="0.25">
      <c r="I276" s="93">
        <f t="shared" si="34"/>
        <v>275</v>
      </c>
      <c r="J276" s="12" t="s">
        <v>270</v>
      </c>
      <c r="K276" s="147" t="s">
        <v>630</v>
      </c>
      <c r="L276" s="147">
        <v>1</v>
      </c>
      <c r="M276" s="156">
        <v>2.0626411764705881</v>
      </c>
      <c r="N276" s="8" t="s">
        <v>1859</v>
      </c>
      <c r="O276" s="147" t="s">
        <v>503</v>
      </c>
    </row>
    <row r="277" spans="9:15" ht="12.95" customHeight="1" x14ac:dyDescent="0.25">
      <c r="I277" s="93">
        <f t="shared" si="34"/>
        <v>276</v>
      </c>
      <c r="J277" s="12" t="s">
        <v>271</v>
      </c>
      <c r="K277" s="147" t="s">
        <v>631</v>
      </c>
      <c r="L277" s="147">
        <v>1</v>
      </c>
      <c r="M277" s="156">
        <v>1.8929223529411765</v>
      </c>
      <c r="N277" s="8" t="s">
        <v>1859</v>
      </c>
      <c r="O277" s="147" t="s">
        <v>503</v>
      </c>
    </row>
    <row r="278" spans="9:15" ht="12.95" customHeight="1" x14ac:dyDescent="0.25">
      <c r="I278" s="93">
        <f t="shared" si="34"/>
        <v>277</v>
      </c>
      <c r="J278" s="12" t="s">
        <v>272</v>
      </c>
      <c r="K278" s="147" t="s">
        <v>632</v>
      </c>
      <c r="L278" s="147">
        <v>1</v>
      </c>
      <c r="M278" s="156">
        <v>1.9288482352941176</v>
      </c>
      <c r="N278" s="8" t="s">
        <v>1859</v>
      </c>
      <c r="O278" s="147" t="s">
        <v>503</v>
      </c>
    </row>
    <row r="279" spans="9:15" ht="12.95" customHeight="1" x14ac:dyDescent="0.25">
      <c r="I279" s="93">
        <f t="shared" si="34"/>
        <v>278</v>
      </c>
      <c r="J279" s="12" t="s">
        <v>273</v>
      </c>
      <c r="K279" s="147" t="s">
        <v>633</v>
      </c>
      <c r="L279" s="147">
        <v>1</v>
      </c>
      <c r="M279" s="156">
        <v>5.3021647058823538</v>
      </c>
      <c r="N279" s="8" t="s">
        <v>1859</v>
      </c>
      <c r="O279" s="147" t="s">
        <v>503</v>
      </c>
    </row>
    <row r="280" spans="9:15" ht="12.95" customHeight="1" x14ac:dyDescent="0.25">
      <c r="I280" s="93">
        <f t="shared" si="34"/>
        <v>279</v>
      </c>
      <c r="J280" s="12" t="s">
        <v>274</v>
      </c>
      <c r="K280" s="147" t="s">
        <v>634</v>
      </c>
      <c r="L280" s="147">
        <v>1</v>
      </c>
      <c r="M280" s="156">
        <v>4.3965847058823533</v>
      </c>
      <c r="N280" s="8" t="s">
        <v>1859</v>
      </c>
      <c r="O280" s="147" t="s">
        <v>503</v>
      </c>
    </row>
    <row r="281" spans="9:15" ht="12.95" customHeight="1" x14ac:dyDescent="0.25">
      <c r="I281" s="93">
        <f t="shared" si="34"/>
        <v>280</v>
      </c>
      <c r="J281" s="12" t="s">
        <v>275</v>
      </c>
      <c r="K281" s="147" t="s">
        <v>635</v>
      </c>
      <c r="L281" s="147">
        <v>1</v>
      </c>
      <c r="M281" s="156">
        <v>2.3128835294117644</v>
      </c>
      <c r="N281" s="8" t="s">
        <v>1859</v>
      </c>
      <c r="O281" s="147" t="s">
        <v>503</v>
      </c>
    </row>
    <row r="282" spans="9:15" ht="12.95" customHeight="1" x14ac:dyDescent="0.25">
      <c r="I282" s="93">
        <f t="shared" si="34"/>
        <v>281</v>
      </c>
      <c r="J282" s="12" t="s">
        <v>276</v>
      </c>
      <c r="K282" s="147" t="s">
        <v>636</v>
      </c>
      <c r="L282" s="147">
        <v>1</v>
      </c>
      <c r="M282" s="156">
        <v>0.30227294117647058</v>
      </c>
      <c r="N282" s="8" t="s">
        <v>1859</v>
      </c>
      <c r="O282" s="147" t="s">
        <v>503</v>
      </c>
    </row>
    <row r="283" spans="9:15" ht="12.95" customHeight="1" x14ac:dyDescent="0.25">
      <c r="I283" s="93">
        <f t="shared" si="34"/>
        <v>282</v>
      </c>
      <c r="J283" s="12" t="s">
        <v>277</v>
      </c>
      <c r="K283" s="147" t="s">
        <v>637</v>
      </c>
      <c r="L283" s="147">
        <v>1</v>
      </c>
      <c r="M283" s="156">
        <v>0.32209411764705881</v>
      </c>
      <c r="N283" s="8" t="s">
        <v>1859</v>
      </c>
      <c r="O283" s="147" t="s">
        <v>503</v>
      </c>
    </row>
    <row r="284" spans="9:15" ht="12.95" customHeight="1" x14ac:dyDescent="0.25">
      <c r="I284" s="93">
        <f t="shared" si="34"/>
        <v>283</v>
      </c>
      <c r="J284" s="12" t="s">
        <v>278</v>
      </c>
      <c r="K284" s="147" t="s">
        <v>638</v>
      </c>
      <c r="L284" s="147">
        <v>1</v>
      </c>
      <c r="M284" s="156">
        <v>0.37412470588235291</v>
      </c>
      <c r="N284" s="8" t="s">
        <v>1859</v>
      </c>
      <c r="O284" s="147" t="s">
        <v>503</v>
      </c>
    </row>
    <row r="285" spans="9:15" ht="12.95" customHeight="1" x14ac:dyDescent="0.25">
      <c r="I285" s="93">
        <f t="shared" si="34"/>
        <v>284</v>
      </c>
      <c r="J285" s="12" t="s">
        <v>279</v>
      </c>
      <c r="K285" s="147" t="s">
        <v>639</v>
      </c>
      <c r="L285" s="147">
        <v>1</v>
      </c>
      <c r="M285" s="156">
        <v>4.35006</v>
      </c>
      <c r="N285" s="8" t="s">
        <v>1859</v>
      </c>
      <c r="O285" s="147" t="s">
        <v>503</v>
      </c>
    </row>
    <row r="286" spans="9:15" ht="12.95" customHeight="1" x14ac:dyDescent="0.25">
      <c r="I286" s="93">
        <f t="shared" si="34"/>
        <v>285</v>
      </c>
      <c r="J286" s="12" t="s">
        <v>280</v>
      </c>
      <c r="K286" s="147" t="s">
        <v>640</v>
      </c>
      <c r="L286" s="147">
        <v>1</v>
      </c>
      <c r="M286" s="156">
        <v>1.8836999999999999</v>
      </c>
      <c r="N286" s="8" t="s">
        <v>1859</v>
      </c>
      <c r="O286" s="147" t="s">
        <v>503</v>
      </c>
    </row>
    <row r="287" spans="9:15" ht="12.95" customHeight="1" x14ac:dyDescent="0.25">
      <c r="I287" s="93">
        <f t="shared" si="34"/>
        <v>286</v>
      </c>
      <c r="J287" s="12" t="s">
        <v>281</v>
      </c>
      <c r="K287" s="147" t="s">
        <v>641</v>
      </c>
      <c r="L287" s="147">
        <v>1</v>
      </c>
      <c r="M287" s="156">
        <v>9.5370209999999993</v>
      </c>
      <c r="N287" s="8" t="s">
        <v>1859</v>
      </c>
      <c r="O287" s="147" t="s">
        <v>503</v>
      </c>
    </row>
    <row r="288" spans="9:15" ht="12.95" customHeight="1" x14ac:dyDescent="0.25">
      <c r="I288" s="93">
        <f t="shared" si="34"/>
        <v>287</v>
      </c>
      <c r="J288" s="12" t="s">
        <v>282</v>
      </c>
      <c r="K288" s="147" t="s">
        <v>642</v>
      </c>
      <c r="L288" s="147">
        <v>1</v>
      </c>
      <c r="M288" s="156">
        <v>6.1083359999999987</v>
      </c>
      <c r="N288" s="8" t="s">
        <v>1859</v>
      </c>
      <c r="O288" s="147" t="s">
        <v>503</v>
      </c>
    </row>
    <row r="289" spans="9:15" ht="12.95" customHeight="1" x14ac:dyDescent="0.25">
      <c r="I289" s="93">
        <f t="shared" si="34"/>
        <v>288</v>
      </c>
      <c r="J289" s="12" t="s">
        <v>283</v>
      </c>
      <c r="K289" s="147" t="s">
        <v>643</v>
      </c>
      <c r="L289" s="147">
        <v>1</v>
      </c>
      <c r="M289" s="156">
        <v>8.6626799999999999</v>
      </c>
      <c r="N289" s="8" t="s">
        <v>1859</v>
      </c>
      <c r="O289" s="147" t="s">
        <v>503</v>
      </c>
    </row>
    <row r="290" spans="9:15" ht="12.95" customHeight="1" x14ac:dyDescent="0.25">
      <c r="I290" s="93">
        <f t="shared" si="34"/>
        <v>289</v>
      </c>
      <c r="J290" s="12" t="s">
        <v>284</v>
      </c>
      <c r="K290" s="147" t="s">
        <v>644</v>
      </c>
      <c r="L290" s="147">
        <v>1</v>
      </c>
      <c r="M290" s="156">
        <v>6.0020999999999995</v>
      </c>
      <c r="N290" s="8" t="s">
        <v>1859</v>
      </c>
      <c r="O290" s="147" t="s">
        <v>503</v>
      </c>
    </row>
    <row r="291" spans="9:15" ht="12.95" customHeight="1" x14ac:dyDescent="0.25">
      <c r="I291" s="93">
        <f t="shared" si="34"/>
        <v>290</v>
      </c>
      <c r="J291" s="12" t="s">
        <v>285</v>
      </c>
      <c r="K291" s="147" t="s">
        <v>645</v>
      </c>
      <c r="L291" s="147">
        <v>1</v>
      </c>
      <c r="M291" s="156">
        <v>2.4452999999999996</v>
      </c>
      <c r="N291" s="8" t="s">
        <v>1859</v>
      </c>
      <c r="O291" s="147" t="s">
        <v>503</v>
      </c>
    </row>
    <row r="292" spans="9:15" ht="12.95" customHeight="1" x14ac:dyDescent="0.25">
      <c r="I292" s="93">
        <f t="shared" si="34"/>
        <v>291</v>
      </c>
      <c r="J292" s="12" t="s">
        <v>286</v>
      </c>
      <c r="K292" s="147" t="s">
        <v>646</v>
      </c>
      <c r="L292" s="147">
        <v>1</v>
      </c>
      <c r="M292" s="156">
        <v>4.7033999999999985</v>
      </c>
      <c r="N292" s="8" t="s">
        <v>1859</v>
      </c>
      <c r="O292" s="147" t="s">
        <v>503</v>
      </c>
    </row>
    <row r="293" spans="9:15" ht="12.95" customHeight="1" x14ac:dyDescent="0.25">
      <c r="I293" s="93">
        <f t="shared" si="34"/>
        <v>292</v>
      </c>
      <c r="J293" s="12" t="s">
        <v>287</v>
      </c>
      <c r="K293" s="147" t="s">
        <v>647</v>
      </c>
      <c r="L293" s="147">
        <v>1</v>
      </c>
      <c r="M293" s="156">
        <v>7.5113999999999992</v>
      </c>
      <c r="N293" s="8" t="s">
        <v>1859</v>
      </c>
      <c r="O293" s="147" t="s">
        <v>503</v>
      </c>
    </row>
    <row r="294" spans="9:15" ht="12.95" customHeight="1" x14ac:dyDescent="0.25">
      <c r="I294" s="93">
        <f t="shared" si="34"/>
        <v>293</v>
      </c>
      <c r="J294" s="12" t="s">
        <v>288</v>
      </c>
      <c r="K294" s="147" t="s">
        <v>648</v>
      </c>
      <c r="L294" s="147">
        <v>1</v>
      </c>
      <c r="M294" s="156">
        <v>4.6940399999999993</v>
      </c>
      <c r="N294" s="8" t="s">
        <v>1859</v>
      </c>
      <c r="O294" s="147" t="s">
        <v>503</v>
      </c>
    </row>
    <row r="295" spans="9:15" ht="12.95" customHeight="1" x14ac:dyDescent="0.25">
      <c r="I295" s="93">
        <f t="shared" si="34"/>
        <v>294</v>
      </c>
      <c r="J295" s="12" t="s">
        <v>289</v>
      </c>
      <c r="K295" s="147" t="s">
        <v>649</v>
      </c>
      <c r="L295" s="147">
        <v>1</v>
      </c>
      <c r="M295" s="156">
        <v>6.879599999999999</v>
      </c>
      <c r="N295" s="8" t="s">
        <v>1859</v>
      </c>
      <c r="O295" s="147" t="s">
        <v>503</v>
      </c>
    </row>
    <row r="296" spans="9:15" ht="12.95" customHeight="1" x14ac:dyDescent="0.25">
      <c r="I296" s="93">
        <f t="shared" si="34"/>
        <v>295</v>
      </c>
      <c r="J296" s="12" t="s">
        <v>290</v>
      </c>
      <c r="K296" s="147" t="s">
        <v>650</v>
      </c>
      <c r="L296" s="147">
        <v>1</v>
      </c>
      <c r="M296" s="156">
        <v>4.02597</v>
      </c>
      <c r="N296" s="8" t="s">
        <v>1859</v>
      </c>
      <c r="O296" s="147" t="s">
        <v>503</v>
      </c>
    </row>
    <row r="297" spans="9:15" ht="12.95" customHeight="1" x14ac:dyDescent="0.25">
      <c r="I297" s="93">
        <f t="shared" si="34"/>
        <v>296</v>
      </c>
      <c r="J297" s="12" t="s">
        <v>291</v>
      </c>
      <c r="K297" s="147" t="s">
        <v>651</v>
      </c>
      <c r="L297" s="147">
        <v>1</v>
      </c>
      <c r="M297" s="156">
        <v>4.987709999999999</v>
      </c>
      <c r="N297" s="8" t="s">
        <v>1859</v>
      </c>
      <c r="O297" s="147" t="s">
        <v>503</v>
      </c>
    </row>
    <row r="298" spans="9:15" ht="12.95" customHeight="1" x14ac:dyDescent="0.25">
      <c r="I298" s="93">
        <f t="shared" si="34"/>
        <v>297</v>
      </c>
      <c r="J298" s="12" t="s">
        <v>292</v>
      </c>
      <c r="K298" s="147" t="s">
        <v>652</v>
      </c>
      <c r="L298" s="147">
        <v>1</v>
      </c>
      <c r="M298" s="156">
        <v>5.6978999999999997</v>
      </c>
      <c r="N298" s="8" t="s">
        <v>1859</v>
      </c>
      <c r="O298" s="147" t="s">
        <v>503</v>
      </c>
    </row>
    <row r="299" spans="9:15" ht="12.95" customHeight="1" x14ac:dyDescent="0.25">
      <c r="I299" s="93">
        <f t="shared" si="34"/>
        <v>298</v>
      </c>
      <c r="J299" s="12" t="s">
        <v>293</v>
      </c>
      <c r="K299" s="147" t="s">
        <v>653</v>
      </c>
      <c r="L299" s="147">
        <v>1</v>
      </c>
      <c r="M299" s="156">
        <v>18.941129999999998</v>
      </c>
      <c r="N299" s="8" t="s">
        <v>1859</v>
      </c>
      <c r="O299" s="147" t="s">
        <v>503</v>
      </c>
    </row>
    <row r="300" spans="9:15" ht="12.95" customHeight="1" x14ac:dyDescent="0.25">
      <c r="I300" s="93">
        <f t="shared" si="34"/>
        <v>299</v>
      </c>
      <c r="J300" s="12" t="s">
        <v>294</v>
      </c>
      <c r="K300" s="147" t="s">
        <v>654</v>
      </c>
      <c r="L300" s="147">
        <v>1</v>
      </c>
      <c r="M300" s="156">
        <v>2.7845999999999997</v>
      </c>
      <c r="N300" s="8" t="s">
        <v>1859</v>
      </c>
      <c r="O300" s="147" t="s">
        <v>503</v>
      </c>
    </row>
    <row r="301" spans="9:15" ht="12.95" customHeight="1" x14ac:dyDescent="0.25">
      <c r="I301" s="93">
        <f t="shared" si="34"/>
        <v>300</v>
      </c>
      <c r="J301" s="12" t="s">
        <v>295</v>
      </c>
      <c r="K301" s="147" t="s">
        <v>655</v>
      </c>
      <c r="L301" s="147">
        <v>1</v>
      </c>
      <c r="M301" s="156">
        <v>1.3955760000000001</v>
      </c>
      <c r="N301" s="8" t="s">
        <v>1859</v>
      </c>
      <c r="O301" s="147" t="s">
        <v>503</v>
      </c>
    </row>
    <row r="302" spans="9:15" ht="12.95" customHeight="1" x14ac:dyDescent="0.25">
      <c r="I302" s="93">
        <f t="shared" si="34"/>
        <v>301</v>
      </c>
      <c r="J302" s="12" t="s">
        <v>296</v>
      </c>
      <c r="K302" s="147" t="s">
        <v>656</v>
      </c>
      <c r="L302" s="147">
        <v>1</v>
      </c>
      <c r="M302" s="156">
        <v>2.5388999999999995</v>
      </c>
      <c r="N302" s="8" t="s">
        <v>1859</v>
      </c>
      <c r="O302" s="147" t="s">
        <v>503</v>
      </c>
    </row>
    <row r="303" spans="9:15" ht="12.95" customHeight="1" x14ac:dyDescent="0.25">
      <c r="I303" s="93">
        <f t="shared" si="34"/>
        <v>302</v>
      </c>
      <c r="J303" s="12" t="s">
        <v>297</v>
      </c>
      <c r="K303" s="147" t="s">
        <v>657</v>
      </c>
      <c r="L303" s="147">
        <v>1</v>
      </c>
      <c r="M303" s="156">
        <v>6.3109799999999998</v>
      </c>
      <c r="N303" s="8" t="s">
        <v>1859</v>
      </c>
      <c r="O303" s="147" t="s">
        <v>503</v>
      </c>
    </row>
    <row r="304" spans="9:15" ht="12.95" customHeight="1" x14ac:dyDescent="0.25">
      <c r="I304" s="93">
        <f t="shared" si="34"/>
        <v>303</v>
      </c>
      <c r="J304" s="12" t="s">
        <v>298</v>
      </c>
      <c r="K304" s="147" t="s">
        <v>658</v>
      </c>
      <c r="L304" s="147">
        <v>1</v>
      </c>
      <c r="M304" s="156">
        <v>2.4452999999999996E-2</v>
      </c>
      <c r="N304" s="8" t="s">
        <v>1859</v>
      </c>
      <c r="O304" s="147" t="s">
        <v>503</v>
      </c>
    </row>
    <row r="305" spans="9:15" ht="12.95" customHeight="1" x14ac:dyDescent="0.25">
      <c r="I305" s="93">
        <f t="shared" si="34"/>
        <v>304</v>
      </c>
      <c r="J305" s="12" t="s">
        <v>299</v>
      </c>
      <c r="K305" s="147" t="s">
        <v>659</v>
      </c>
      <c r="L305" s="147">
        <v>1</v>
      </c>
      <c r="M305" s="156">
        <v>3.1215599999999996E-2</v>
      </c>
      <c r="N305" s="8" t="s">
        <v>1859</v>
      </c>
      <c r="O305" s="147" t="s">
        <v>503</v>
      </c>
    </row>
    <row r="306" spans="9:15" ht="12.95" customHeight="1" x14ac:dyDescent="0.25">
      <c r="I306" s="93">
        <f t="shared" si="34"/>
        <v>305</v>
      </c>
      <c r="J306" s="12" t="s">
        <v>300</v>
      </c>
      <c r="K306" s="147" t="s">
        <v>660</v>
      </c>
      <c r="L306" s="147">
        <v>1</v>
      </c>
      <c r="M306" s="156">
        <v>2.5646399999999998</v>
      </c>
      <c r="N306" s="8" t="s">
        <v>1859</v>
      </c>
      <c r="O306" s="147" t="s">
        <v>503</v>
      </c>
    </row>
    <row r="307" spans="9:15" ht="12.95" customHeight="1" x14ac:dyDescent="0.25">
      <c r="I307" s="93">
        <f t="shared" si="34"/>
        <v>306</v>
      </c>
      <c r="J307" s="12" t="s">
        <v>301</v>
      </c>
      <c r="K307" s="147" t="s">
        <v>661</v>
      </c>
      <c r="L307" s="147">
        <v>1</v>
      </c>
      <c r="M307" s="156">
        <v>2.8079999999999998</v>
      </c>
      <c r="N307" s="8" t="s">
        <v>1859</v>
      </c>
      <c r="O307" s="147" t="s">
        <v>503</v>
      </c>
    </row>
    <row r="308" spans="9:15" ht="12.95" customHeight="1" x14ac:dyDescent="0.25">
      <c r="I308" s="93">
        <f t="shared" si="34"/>
        <v>307</v>
      </c>
      <c r="J308" s="12" t="s">
        <v>302</v>
      </c>
      <c r="K308" s="147" t="s">
        <v>662</v>
      </c>
      <c r="L308" s="147">
        <v>1</v>
      </c>
      <c r="M308" s="156">
        <v>1.5677999999999999</v>
      </c>
      <c r="N308" s="8" t="s">
        <v>1859</v>
      </c>
      <c r="O308" s="147" t="s">
        <v>503</v>
      </c>
    </row>
    <row r="309" spans="9:15" ht="12.95" customHeight="1" x14ac:dyDescent="0.25">
      <c r="I309" s="93">
        <f t="shared" si="34"/>
        <v>308</v>
      </c>
      <c r="J309" s="12" t="s">
        <v>303</v>
      </c>
      <c r="K309" s="147" t="s">
        <v>663</v>
      </c>
      <c r="L309" s="147">
        <v>1</v>
      </c>
      <c r="M309" s="156">
        <v>1.4273999999999997E-2</v>
      </c>
      <c r="N309" s="8" t="s">
        <v>1859</v>
      </c>
      <c r="O309" s="147" t="s">
        <v>503</v>
      </c>
    </row>
    <row r="310" spans="9:15" ht="12.95" customHeight="1" x14ac:dyDescent="0.25">
      <c r="I310" s="93">
        <f t="shared" si="34"/>
        <v>309</v>
      </c>
      <c r="J310" s="12" t="s">
        <v>304</v>
      </c>
      <c r="K310" s="147" t="s">
        <v>664</v>
      </c>
      <c r="L310" s="147">
        <v>1</v>
      </c>
      <c r="M310" s="156">
        <v>1.6379999999999997</v>
      </c>
      <c r="N310" s="8" t="s">
        <v>1859</v>
      </c>
      <c r="O310" s="147" t="s">
        <v>503</v>
      </c>
    </row>
    <row r="311" spans="9:15" ht="12.95" customHeight="1" x14ac:dyDescent="0.25">
      <c r="I311" s="93">
        <f t="shared" si="34"/>
        <v>310</v>
      </c>
      <c r="J311" s="12" t="s">
        <v>305</v>
      </c>
      <c r="K311" s="147" t="s">
        <v>665</v>
      </c>
      <c r="L311" s="147">
        <v>1</v>
      </c>
      <c r="M311" s="156">
        <v>14.379299999999999</v>
      </c>
      <c r="N311" s="8" t="s">
        <v>1859</v>
      </c>
      <c r="O311" s="147" t="s">
        <v>503</v>
      </c>
    </row>
    <row r="312" spans="9:15" ht="12.95" customHeight="1" x14ac:dyDescent="0.25">
      <c r="I312" s="93">
        <f t="shared" si="34"/>
        <v>311</v>
      </c>
      <c r="J312" s="12" t="s">
        <v>306</v>
      </c>
      <c r="K312" s="147" t="s">
        <v>666</v>
      </c>
      <c r="L312" s="147">
        <v>1</v>
      </c>
      <c r="M312" s="156">
        <v>5.261372999999999</v>
      </c>
      <c r="N312" s="8" t="s">
        <v>1859</v>
      </c>
      <c r="O312" s="147" t="s">
        <v>503</v>
      </c>
    </row>
    <row r="313" spans="9:15" ht="12.95" customHeight="1" x14ac:dyDescent="0.25">
      <c r="I313" s="93">
        <f t="shared" si="34"/>
        <v>312</v>
      </c>
      <c r="J313" s="12" t="s">
        <v>307</v>
      </c>
      <c r="K313" s="147" t="s">
        <v>667</v>
      </c>
      <c r="L313" s="147">
        <v>1</v>
      </c>
      <c r="M313" s="156">
        <v>4.2237</v>
      </c>
      <c r="N313" s="8" t="s">
        <v>1859</v>
      </c>
      <c r="O313" s="147" t="s">
        <v>503</v>
      </c>
    </row>
    <row r="314" spans="9:15" ht="12.95" customHeight="1" x14ac:dyDescent="0.25">
      <c r="I314" s="93">
        <f t="shared" si="34"/>
        <v>313</v>
      </c>
      <c r="J314" s="12" t="s">
        <v>308</v>
      </c>
      <c r="K314" s="147" t="s">
        <v>668</v>
      </c>
      <c r="L314" s="147">
        <v>1</v>
      </c>
      <c r="M314" s="156">
        <v>1.3454999999999999</v>
      </c>
      <c r="N314" s="8" t="s">
        <v>1859</v>
      </c>
      <c r="O314" s="147" t="s">
        <v>503</v>
      </c>
    </row>
    <row r="315" spans="9:15" ht="12.95" customHeight="1" x14ac:dyDescent="0.25">
      <c r="I315" s="93">
        <f t="shared" si="34"/>
        <v>314</v>
      </c>
      <c r="J315" s="12" t="s">
        <v>309</v>
      </c>
      <c r="K315" s="147" t="s">
        <v>669</v>
      </c>
      <c r="L315" s="147">
        <v>1</v>
      </c>
      <c r="M315" s="156">
        <v>1.3454999999999999</v>
      </c>
      <c r="N315" s="8" t="s">
        <v>1859</v>
      </c>
      <c r="O315" s="147" t="s">
        <v>503</v>
      </c>
    </row>
    <row r="316" spans="9:15" ht="12.95" customHeight="1" x14ac:dyDescent="0.25">
      <c r="I316" s="93">
        <f t="shared" si="34"/>
        <v>315</v>
      </c>
      <c r="J316" s="12" t="s">
        <v>310</v>
      </c>
      <c r="K316" s="147" t="s">
        <v>670</v>
      </c>
      <c r="L316" s="147">
        <v>1</v>
      </c>
      <c r="M316" s="156">
        <v>5.7797999999999998</v>
      </c>
      <c r="N316" s="8" t="s">
        <v>1859</v>
      </c>
      <c r="O316" s="147" t="s">
        <v>503</v>
      </c>
    </row>
    <row r="317" spans="9:15" ht="12.95" customHeight="1" x14ac:dyDescent="0.25">
      <c r="I317" s="93">
        <f t="shared" si="34"/>
        <v>316</v>
      </c>
      <c r="J317" s="12" t="s">
        <v>311</v>
      </c>
      <c r="K317" s="147" t="s">
        <v>671</v>
      </c>
      <c r="L317" s="147">
        <v>1</v>
      </c>
      <c r="M317" s="156">
        <v>6.212699999999999</v>
      </c>
      <c r="N317" s="8" t="s">
        <v>1859</v>
      </c>
      <c r="O317" s="147" t="s">
        <v>503</v>
      </c>
    </row>
    <row r="318" spans="9:15" ht="12.95" customHeight="1" x14ac:dyDescent="0.25">
      <c r="I318" s="93">
        <f t="shared" si="34"/>
        <v>317</v>
      </c>
      <c r="J318" s="12" t="s">
        <v>312</v>
      </c>
      <c r="K318" s="147" t="s">
        <v>672</v>
      </c>
      <c r="L318" s="147">
        <v>1</v>
      </c>
      <c r="M318" s="156">
        <v>4.3664399999999999</v>
      </c>
      <c r="N318" s="8" t="s">
        <v>1859</v>
      </c>
      <c r="O318" s="147" t="s">
        <v>503</v>
      </c>
    </row>
    <row r="319" spans="9:15" ht="12.95" customHeight="1" x14ac:dyDescent="0.25">
      <c r="I319" s="93">
        <f t="shared" si="34"/>
        <v>318</v>
      </c>
      <c r="J319" s="12" t="s">
        <v>313</v>
      </c>
      <c r="K319" s="147" t="s">
        <v>673</v>
      </c>
      <c r="L319" s="147">
        <v>1</v>
      </c>
      <c r="M319" s="156">
        <v>8.8685999999999989</v>
      </c>
      <c r="N319" s="8" t="s">
        <v>1859</v>
      </c>
      <c r="O319" s="147" t="s">
        <v>503</v>
      </c>
    </row>
    <row r="320" spans="9:15" ht="12.95" customHeight="1" x14ac:dyDescent="0.25">
      <c r="I320" s="93">
        <f t="shared" si="34"/>
        <v>319</v>
      </c>
      <c r="J320" s="12" t="s">
        <v>314</v>
      </c>
      <c r="K320" s="147" t="s">
        <v>674</v>
      </c>
      <c r="L320" s="147">
        <v>1</v>
      </c>
      <c r="M320" s="156">
        <v>5.4405000000000001</v>
      </c>
      <c r="N320" s="8" t="s">
        <v>1859</v>
      </c>
      <c r="O320" s="147" t="s">
        <v>503</v>
      </c>
    </row>
    <row r="321" spans="9:15" ht="12.95" customHeight="1" x14ac:dyDescent="0.25">
      <c r="I321" s="93">
        <f t="shared" si="34"/>
        <v>320</v>
      </c>
      <c r="J321" s="12" t="s">
        <v>315</v>
      </c>
      <c r="K321" s="147" t="s">
        <v>675</v>
      </c>
      <c r="L321" s="147">
        <v>1</v>
      </c>
      <c r="M321" s="156">
        <v>3.6503999999999999</v>
      </c>
      <c r="N321" s="8" t="s">
        <v>1859</v>
      </c>
      <c r="O321" s="147" t="s">
        <v>503</v>
      </c>
    </row>
    <row r="322" spans="9:15" ht="12.95" customHeight="1" x14ac:dyDescent="0.25">
      <c r="I322" s="93">
        <f t="shared" si="34"/>
        <v>321</v>
      </c>
      <c r="J322" s="12" t="s">
        <v>316</v>
      </c>
      <c r="K322" s="147" t="s">
        <v>676</v>
      </c>
      <c r="L322" s="147">
        <v>1</v>
      </c>
      <c r="M322" s="156">
        <v>6.6104999999999992</v>
      </c>
      <c r="N322" s="8" t="s">
        <v>1859</v>
      </c>
      <c r="O322" s="147" t="s">
        <v>503</v>
      </c>
    </row>
    <row r="323" spans="9:15" ht="12.95" customHeight="1" x14ac:dyDescent="0.25">
      <c r="I323" s="93">
        <f t="shared" si="34"/>
        <v>322</v>
      </c>
      <c r="J323" s="12" t="s">
        <v>317</v>
      </c>
      <c r="K323" s="147" t="s">
        <v>677</v>
      </c>
      <c r="L323" s="147">
        <v>1</v>
      </c>
      <c r="M323" s="156">
        <v>5.6394000000000002</v>
      </c>
      <c r="N323" s="8" t="s">
        <v>1859</v>
      </c>
      <c r="O323" s="147" t="s">
        <v>503</v>
      </c>
    </row>
    <row r="324" spans="9:15" ht="12.95" customHeight="1" x14ac:dyDescent="0.25">
      <c r="I324" s="93">
        <f t="shared" si="34"/>
        <v>323</v>
      </c>
      <c r="J324" s="12" t="s">
        <v>318</v>
      </c>
      <c r="K324" s="147" t="s">
        <v>678</v>
      </c>
      <c r="L324" s="147">
        <v>1</v>
      </c>
      <c r="M324" s="156">
        <v>3.5450999999999993</v>
      </c>
      <c r="N324" s="8" t="s">
        <v>1859</v>
      </c>
      <c r="O324" s="147" t="s">
        <v>503</v>
      </c>
    </row>
    <row r="325" spans="9:15" ht="12.95" customHeight="1" x14ac:dyDescent="0.25">
      <c r="I325" s="93">
        <f t="shared" ref="I325:I388" si="35">IF(J325="","",I324+1)</f>
        <v>324</v>
      </c>
      <c r="J325" s="12" t="s">
        <v>319</v>
      </c>
      <c r="K325" s="147" t="s">
        <v>679</v>
      </c>
      <c r="L325" s="147">
        <v>1</v>
      </c>
      <c r="M325" s="156">
        <v>10.413</v>
      </c>
      <c r="N325" s="8" t="s">
        <v>1859</v>
      </c>
      <c r="O325" s="147" t="s">
        <v>503</v>
      </c>
    </row>
    <row r="326" spans="9:15" ht="12.95" customHeight="1" x14ac:dyDescent="0.25">
      <c r="I326" s="93">
        <f t="shared" si="35"/>
        <v>325</v>
      </c>
      <c r="J326" s="12" t="s">
        <v>320</v>
      </c>
      <c r="K326" s="147" t="s">
        <v>680</v>
      </c>
      <c r="L326" s="147">
        <v>1</v>
      </c>
      <c r="M326" s="156">
        <v>10.413</v>
      </c>
      <c r="N326" s="8" t="s">
        <v>1859</v>
      </c>
      <c r="O326" s="147" t="s">
        <v>503</v>
      </c>
    </row>
    <row r="327" spans="9:15" ht="12.95" customHeight="1" x14ac:dyDescent="0.25">
      <c r="I327" s="93">
        <f t="shared" si="35"/>
        <v>326</v>
      </c>
      <c r="J327" s="12" t="s">
        <v>321</v>
      </c>
      <c r="K327" s="147" t="s">
        <v>681</v>
      </c>
      <c r="L327" s="147">
        <v>1</v>
      </c>
      <c r="M327" s="156">
        <v>3.4280999999999997</v>
      </c>
      <c r="N327" s="8" t="s">
        <v>1859</v>
      </c>
      <c r="O327" s="147" t="s">
        <v>503</v>
      </c>
    </row>
    <row r="328" spans="9:15" ht="12.95" customHeight="1" x14ac:dyDescent="0.25">
      <c r="I328" s="93">
        <f t="shared" si="35"/>
        <v>327</v>
      </c>
      <c r="J328" s="12" t="s">
        <v>322</v>
      </c>
      <c r="K328" s="147" t="s">
        <v>682</v>
      </c>
      <c r="L328" s="147">
        <v>1</v>
      </c>
      <c r="M328" s="156">
        <v>3.1122000000000001</v>
      </c>
      <c r="N328" s="8" t="s">
        <v>1859</v>
      </c>
      <c r="O328" s="147" t="s">
        <v>503</v>
      </c>
    </row>
    <row r="329" spans="9:15" ht="12.95" customHeight="1" x14ac:dyDescent="0.25">
      <c r="I329" s="93">
        <f t="shared" si="35"/>
        <v>328</v>
      </c>
      <c r="J329" s="12" t="s">
        <v>323</v>
      </c>
      <c r="K329" s="147" t="s">
        <v>683</v>
      </c>
      <c r="L329" s="147">
        <v>1</v>
      </c>
      <c r="M329" s="156">
        <v>3.2408999999999994</v>
      </c>
      <c r="N329" s="8" t="s">
        <v>1859</v>
      </c>
      <c r="O329" s="147" t="s">
        <v>503</v>
      </c>
    </row>
    <row r="330" spans="9:15" ht="12.95" customHeight="1" x14ac:dyDescent="0.25">
      <c r="I330" s="93">
        <f t="shared" si="35"/>
        <v>329</v>
      </c>
      <c r="J330" s="12" t="s">
        <v>324</v>
      </c>
      <c r="K330" s="147" t="s">
        <v>684</v>
      </c>
      <c r="L330" s="147">
        <v>1</v>
      </c>
      <c r="M330" s="156">
        <v>1.0178999999999998</v>
      </c>
      <c r="N330" s="8" t="s">
        <v>1859</v>
      </c>
      <c r="O330" s="147" t="s">
        <v>503</v>
      </c>
    </row>
    <row r="331" spans="9:15" ht="12.95" customHeight="1" x14ac:dyDescent="0.25">
      <c r="I331" s="93">
        <f t="shared" si="35"/>
        <v>330</v>
      </c>
      <c r="J331" s="12" t="s">
        <v>325</v>
      </c>
      <c r="K331" s="147" t="s">
        <v>685</v>
      </c>
      <c r="L331" s="147">
        <v>1</v>
      </c>
      <c r="M331" s="156">
        <v>2.0264399999999998E-2</v>
      </c>
      <c r="N331" s="8" t="s">
        <v>1859</v>
      </c>
      <c r="O331" s="147" t="s">
        <v>503</v>
      </c>
    </row>
    <row r="332" spans="9:15" ht="12.95" customHeight="1" x14ac:dyDescent="0.25">
      <c r="I332" s="93">
        <f t="shared" si="35"/>
        <v>331</v>
      </c>
      <c r="J332" s="12" t="s">
        <v>326</v>
      </c>
      <c r="K332" s="147" t="s">
        <v>686</v>
      </c>
      <c r="L332" s="147">
        <v>1</v>
      </c>
      <c r="M332" s="156">
        <v>1.19808</v>
      </c>
      <c r="N332" s="8" t="s">
        <v>1859</v>
      </c>
      <c r="O332" s="147" t="s">
        <v>503</v>
      </c>
    </row>
    <row r="333" spans="9:15" ht="12.95" customHeight="1" x14ac:dyDescent="0.25">
      <c r="I333" s="93">
        <f t="shared" si="35"/>
        <v>332</v>
      </c>
      <c r="J333" s="12" t="s">
        <v>327</v>
      </c>
      <c r="K333" s="147" t="s">
        <v>687</v>
      </c>
      <c r="L333" s="147">
        <v>1</v>
      </c>
      <c r="M333" s="156">
        <v>0.51924599999999987</v>
      </c>
      <c r="N333" s="8" t="s">
        <v>1859</v>
      </c>
      <c r="O333" s="147" t="s">
        <v>503</v>
      </c>
    </row>
    <row r="334" spans="9:15" ht="12.95" customHeight="1" x14ac:dyDescent="0.25">
      <c r="I334" s="93">
        <f t="shared" si="35"/>
        <v>333</v>
      </c>
      <c r="J334" s="12" t="s">
        <v>328</v>
      </c>
      <c r="K334" s="147" t="s">
        <v>688</v>
      </c>
      <c r="L334" s="147">
        <v>1</v>
      </c>
      <c r="M334" s="156">
        <v>0.35837099999999994</v>
      </c>
      <c r="N334" s="8" t="s">
        <v>1859</v>
      </c>
      <c r="O334" s="147" t="s">
        <v>503</v>
      </c>
    </row>
    <row r="335" spans="9:15" ht="12.95" customHeight="1" x14ac:dyDescent="0.25">
      <c r="I335" s="93">
        <f t="shared" si="35"/>
        <v>334</v>
      </c>
      <c r="J335" s="12" t="s">
        <v>329</v>
      </c>
      <c r="K335" s="147" t="s">
        <v>689</v>
      </c>
      <c r="L335" s="147">
        <v>1</v>
      </c>
      <c r="M335" s="156">
        <v>0.31929299999999994</v>
      </c>
      <c r="N335" s="8" t="s">
        <v>1859</v>
      </c>
      <c r="O335" s="147" t="s">
        <v>503</v>
      </c>
    </row>
    <row r="336" spans="9:15" ht="12.95" customHeight="1" x14ac:dyDescent="0.25">
      <c r="I336" s="93">
        <f t="shared" si="35"/>
        <v>335</v>
      </c>
      <c r="J336" s="12" t="s">
        <v>330</v>
      </c>
      <c r="K336" s="147" t="s">
        <v>690</v>
      </c>
      <c r="L336" s="147">
        <v>1</v>
      </c>
      <c r="M336" s="156">
        <v>5.8266000000000009</v>
      </c>
      <c r="N336" s="8" t="s">
        <v>1859</v>
      </c>
      <c r="O336" s="147" t="s">
        <v>503</v>
      </c>
    </row>
    <row r="337" spans="9:15" ht="12.95" customHeight="1" x14ac:dyDescent="0.25">
      <c r="I337" s="93">
        <f t="shared" si="35"/>
        <v>336</v>
      </c>
      <c r="J337" s="12" t="s">
        <v>331</v>
      </c>
      <c r="K337" s="147" t="s">
        <v>691</v>
      </c>
      <c r="L337" s="147">
        <v>1</v>
      </c>
      <c r="M337" s="156">
        <v>1.6964999999999997</v>
      </c>
      <c r="N337" s="8" t="s">
        <v>1859</v>
      </c>
      <c r="O337" s="147" t="s">
        <v>503</v>
      </c>
    </row>
    <row r="338" spans="9:15" ht="12.95" customHeight="1" x14ac:dyDescent="0.25">
      <c r="I338" s="93">
        <f t="shared" si="35"/>
        <v>337</v>
      </c>
      <c r="J338" s="12" t="s">
        <v>332</v>
      </c>
      <c r="K338" s="147" t="s">
        <v>692</v>
      </c>
      <c r="L338" s="147">
        <v>1</v>
      </c>
      <c r="N338" s="8" t="s">
        <v>1859</v>
      </c>
      <c r="O338" s="147" t="s">
        <v>503</v>
      </c>
    </row>
    <row r="339" spans="9:15" ht="12.95" customHeight="1" x14ac:dyDescent="0.25">
      <c r="I339" s="93">
        <f t="shared" si="35"/>
        <v>338</v>
      </c>
      <c r="J339" s="12" t="s">
        <v>333</v>
      </c>
      <c r="K339" s="147" t="s">
        <v>693</v>
      </c>
      <c r="L339" s="147">
        <v>1</v>
      </c>
      <c r="M339" s="156">
        <v>8.7515999999999998</v>
      </c>
      <c r="N339" s="8" t="s">
        <v>1859</v>
      </c>
      <c r="O339" s="147" t="s">
        <v>503</v>
      </c>
    </row>
    <row r="340" spans="9:15" ht="12.95" customHeight="1" x14ac:dyDescent="0.25">
      <c r="I340" s="93">
        <f t="shared" si="35"/>
        <v>339</v>
      </c>
      <c r="J340" s="12" t="s">
        <v>334</v>
      </c>
      <c r="K340" s="147" t="s">
        <v>694</v>
      </c>
      <c r="L340" s="147">
        <v>1</v>
      </c>
      <c r="M340" s="156">
        <v>12.0627</v>
      </c>
      <c r="N340" s="8" t="s">
        <v>1859</v>
      </c>
      <c r="O340" s="147" t="s">
        <v>503</v>
      </c>
    </row>
    <row r="341" spans="9:15" ht="12.95" customHeight="1" x14ac:dyDescent="0.25">
      <c r="I341" s="93">
        <f t="shared" si="35"/>
        <v>340</v>
      </c>
      <c r="J341" s="12" t="s">
        <v>335</v>
      </c>
      <c r="K341" s="147" t="s">
        <v>695</v>
      </c>
      <c r="L341" s="147">
        <v>1</v>
      </c>
      <c r="M341" s="156">
        <v>6.6573000000000002</v>
      </c>
      <c r="N341" s="8" t="s">
        <v>1859</v>
      </c>
      <c r="O341" s="147" t="s">
        <v>503</v>
      </c>
    </row>
    <row r="342" spans="9:15" ht="12.95" customHeight="1" x14ac:dyDescent="0.25">
      <c r="I342" s="93">
        <f t="shared" si="35"/>
        <v>341</v>
      </c>
      <c r="J342" s="12" t="s">
        <v>336</v>
      </c>
      <c r="K342" s="147" t="s">
        <v>696</v>
      </c>
      <c r="L342" s="147">
        <v>1</v>
      </c>
      <c r="M342" s="156">
        <v>16.695899999999998</v>
      </c>
      <c r="N342" s="8" t="s">
        <v>1859</v>
      </c>
      <c r="O342" s="147" t="s">
        <v>503</v>
      </c>
    </row>
    <row r="343" spans="9:15" ht="12.95" customHeight="1" x14ac:dyDescent="0.25">
      <c r="I343" s="93">
        <f t="shared" si="35"/>
        <v>342</v>
      </c>
      <c r="J343" s="12" t="s">
        <v>337</v>
      </c>
      <c r="K343" s="147" t="s">
        <v>697</v>
      </c>
      <c r="L343" s="147">
        <v>1</v>
      </c>
      <c r="M343" s="156">
        <v>7.3826999999999989</v>
      </c>
      <c r="N343" s="8" t="s">
        <v>1859</v>
      </c>
      <c r="O343" s="147" t="s">
        <v>503</v>
      </c>
    </row>
    <row r="344" spans="9:15" ht="12.95" customHeight="1" x14ac:dyDescent="0.25">
      <c r="I344" s="93">
        <f t="shared" si="35"/>
        <v>343</v>
      </c>
      <c r="J344" s="12" t="s">
        <v>338</v>
      </c>
      <c r="K344" s="147" t="s">
        <v>698</v>
      </c>
      <c r="L344" s="147">
        <v>1</v>
      </c>
      <c r="M344" s="156">
        <v>5.9669999999999987</v>
      </c>
      <c r="N344" s="8" t="s">
        <v>1859</v>
      </c>
      <c r="O344" s="147" t="s">
        <v>503</v>
      </c>
    </row>
    <row r="345" spans="9:15" ht="12.95" customHeight="1" x14ac:dyDescent="0.25">
      <c r="I345" s="93">
        <f t="shared" si="35"/>
        <v>344</v>
      </c>
      <c r="J345" s="12" t="s">
        <v>339</v>
      </c>
      <c r="K345" s="147" t="s">
        <v>699</v>
      </c>
      <c r="L345" s="147">
        <v>1</v>
      </c>
      <c r="M345" s="156">
        <v>12.1914</v>
      </c>
      <c r="N345" s="8" t="s">
        <v>1859</v>
      </c>
      <c r="O345" s="147" t="s">
        <v>503</v>
      </c>
    </row>
    <row r="346" spans="9:15" ht="12.95" customHeight="1" x14ac:dyDescent="0.25">
      <c r="I346" s="93">
        <f t="shared" si="35"/>
        <v>345</v>
      </c>
      <c r="J346" s="12" t="s">
        <v>340</v>
      </c>
      <c r="K346" s="147" t="s">
        <v>700</v>
      </c>
      <c r="L346" s="147">
        <v>1</v>
      </c>
      <c r="M346" s="156">
        <v>16.988399999999999</v>
      </c>
      <c r="N346" s="8" t="s">
        <v>1859</v>
      </c>
      <c r="O346" s="147" t="s">
        <v>503</v>
      </c>
    </row>
    <row r="347" spans="9:15" ht="12.95" customHeight="1" x14ac:dyDescent="0.25">
      <c r="I347" s="93">
        <f t="shared" si="35"/>
        <v>346</v>
      </c>
      <c r="J347" s="12" t="s">
        <v>341</v>
      </c>
      <c r="K347" s="147" t="s">
        <v>701</v>
      </c>
      <c r="L347" s="147">
        <v>1</v>
      </c>
      <c r="M347" s="156">
        <v>11.4777</v>
      </c>
      <c r="N347" s="8" t="s">
        <v>1859</v>
      </c>
      <c r="O347" s="147" t="s">
        <v>503</v>
      </c>
    </row>
    <row r="348" spans="9:15" ht="12.95" customHeight="1" x14ac:dyDescent="0.25">
      <c r="I348" s="93">
        <f t="shared" si="35"/>
        <v>347</v>
      </c>
      <c r="J348" s="12" t="s">
        <v>342</v>
      </c>
      <c r="K348" s="147" t="s">
        <v>702</v>
      </c>
      <c r="L348" s="147">
        <v>1</v>
      </c>
      <c r="M348" s="156">
        <v>12.4488</v>
      </c>
      <c r="N348" s="8" t="s">
        <v>1859</v>
      </c>
      <c r="O348" s="147" t="s">
        <v>503</v>
      </c>
    </row>
    <row r="349" spans="9:15" ht="12.95" customHeight="1" x14ac:dyDescent="0.25">
      <c r="I349" s="93">
        <f t="shared" si="35"/>
        <v>348</v>
      </c>
      <c r="J349" s="12" t="s">
        <v>343</v>
      </c>
      <c r="K349" s="147" t="s">
        <v>703</v>
      </c>
      <c r="L349" s="147">
        <v>1</v>
      </c>
      <c r="M349" s="156">
        <v>8.2835999999999999</v>
      </c>
      <c r="N349" s="8" t="s">
        <v>1859</v>
      </c>
      <c r="O349" s="147" t="s">
        <v>503</v>
      </c>
    </row>
    <row r="350" spans="9:15" ht="12.95" customHeight="1" x14ac:dyDescent="0.25">
      <c r="I350" s="93">
        <f t="shared" si="35"/>
        <v>349</v>
      </c>
      <c r="J350" s="12" t="s">
        <v>344</v>
      </c>
      <c r="K350" s="147" t="s">
        <v>704</v>
      </c>
      <c r="L350" s="147">
        <v>1</v>
      </c>
      <c r="M350" s="156">
        <v>1.1582999999999999</v>
      </c>
      <c r="N350" s="8" t="s">
        <v>1859</v>
      </c>
      <c r="O350" s="147" t="s">
        <v>503</v>
      </c>
    </row>
    <row r="351" spans="9:15" ht="12.95" customHeight="1" x14ac:dyDescent="0.25">
      <c r="I351" s="93">
        <f t="shared" si="35"/>
        <v>350</v>
      </c>
      <c r="J351" s="12" t="s">
        <v>345</v>
      </c>
      <c r="K351" s="147" t="s">
        <v>705</v>
      </c>
      <c r="L351" s="147">
        <v>1</v>
      </c>
      <c r="M351" s="156" t="s">
        <v>868</v>
      </c>
      <c r="N351" s="8" t="s">
        <v>1859</v>
      </c>
      <c r="O351" s="147" t="s">
        <v>503</v>
      </c>
    </row>
    <row r="352" spans="9:15" ht="12.95" customHeight="1" x14ac:dyDescent="0.25">
      <c r="I352" s="93">
        <f t="shared" si="35"/>
        <v>351</v>
      </c>
      <c r="J352" s="12" t="s">
        <v>346</v>
      </c>
      <c r="K352" s="147" t="s">
        <v>706</v>
      </c>
      <c r="L352" s="147">
        <v>1</v>
      </c>
      <c r="M352" s="156">
        <v>9.6758999999999986</v>
      </c>
      <c r="N352" s="8" t="s">
        <v>1859</v>
      </c>
      <c r="O352" s="147" t="s">
        <v>503</v>
      </c>
    </row>
    <row r="353" spans="9:15" ht="12.95" customHeight="1" x14ac:dyDescent="0.25">
      <c r="I353" s="93">
        <f t="shared" si="35"/>
        <v>352</v>
      </c>
      <c r="J353" s="12" t="s">
        <v>347</v>
      </c>
      <c r="K353" s="147" t="s">
        <v>707</v>
      </c>
      <c r="L353" s="147">
        <v>1</v>
      </c>
      <c r="M353" s="156">
        <v>4.3005104999999997</v>
      </c>
      <c r="N353" s="8" t="s">
        <v>1859</v>
      </c>
      <c r="O353" s="147" t="s">
        <v>503</v>
      </c>
    </row>
    <row r="354" spans="9:15" ht="12.95" customHeight="1" x14ac:dyDescent="0.25">
      <c r="I354" s="93">
        <f t="shared" si="35"/>
        <v>353</v>
      </c>
      <c r="J354" s="12" t="s">
        <v>348</v>
      </c>
      <c r="K354" s="147" t="s">
        <v>708</v>
      </c>
      <c r="L354" s="147">
        <v>1</v>
      </c>
      <c r="M354" s="156">
        <v>13.139099999999999</v>
      </c>
      <c r="N354" s="8" t="s">
        <v>1859</v>
      </c>
      <c r="O354" s="147" t="s">
        <v>503</v>
      </c>
    </row>
    <row r="355" spans="9:15" ht="12.95" customHeight="1" x14ac:dyDescent="0.25">
      <c r="I355" s="93">
        <f t="shared" si="35"/>
        <v>354</v>
      </c>
      <c r="J355" s="12" t="s">
        <v>349</v>
      </c>
      <c r="K355" s="147" t="s">
        <v>709</v>
      </c>
      <c r="L355" s="147">
        <v>1</v>
      </c>
      <c r="M355" s="156" t="s">
        <v>868</v>
      </c>
      <c r="N355" s="8" t="s">
        <v>1859</v>
      </c>
      <c r="O355" s="147" t="s">
        <v>503</v>
      </c>
    </row>
    <row r="356" spans="9:15" ht="12.95" customHeight="1" x14ac:dyDescent="0.25">
      <c r="I356" s="93">
        <f t="shared" si="35"/>
        <v>355</v>
      </c>
      <c r="J356" s="12" t="s">
        <v>350</v>
      </c>
      <c r="K356" s="147" t="s">
        <v>710</v>
      </c>
      <c r="L356" s="147">
        <v>1</v>
      </c>
      <c r="M356" s="156">
        <v>9.2663999999999991</v>
      </c>
      <c r="N356" s="8" t="s">
        <v>1859</v>
      </c>
      <c r="O356" s="147" t="s">
        <v>503</v>
      </c>
    </row>
    <row r="357" spans="9:15" ht="12.95" customHeight="1" x14ac:dyDescent="0.25">
      <c r="I357" s="93">
        <f t="shared" si="35"/>
        <v>356</v>
      </c>
      <c r="J357" s="12" t="s">
        <v>351</v>
      </c>
      <c r="K357" s="147" t="s">
        <v>711</v>
      </c>
      <c r="L357" s="147">
        <v>1</v>
      </c>
      <c r="M357" s="156">
        <v>15.069599999999999</v>
      </c>
      <c r="N357" s="8" t="s">
        <v>1859</v>
      </c>
      <c r="O357" s="147" t="s">
        <v>503</v>
      </c>
    </row>
    <row r="358" spans="9:15" ht="12.95" customHeight="1" x14ac:dyDescent="0.25">
      <c r="I358" s="93">
        <f t="shared" si="35"/>
        <v>357</v>
      </c>
      <c r="J358" s="12" t="s">
        <v>352</v>
      </c>
      <c r="K358" s="147" t="s">
        <v>712</v>
      </c>
      <c r="L358" s="147">
        <v>1</v>
      </c>
      <c r="M358" s="156">
        <v>10.003499999999999</v>
      </c>
      <c r="N358" s="8" t="s">
        <v>1859</v>
      </c>
      <c r="O358" s="147" t="s">
        <v>503</v>
      </c>
    </row>
    <row r="359" spans="9:15" ht="12.95" customHeight="1" x14ac:dyDescent="0.25">
      <c r="I359" s="93">
        <f t="shared" si="35"/>
        <v>358</v>
      </c>
      <c r="J359" s="12" t="s">
        <v>353</v>
      </c>
      <c r="K359" s="147" t="s">
        <v>713</v>
      </c>
      <c r="L359" s="147">
        <v>1</v>
      </c>
      <c r="M359" s="156">
        <v>12.671099999999999</v>
      </c>
      <c r="N359" s="8" t="s">
        <v>1859</v>
      </c>
      <c r="O359" s="147" t="s">
        <v>503</v>
      </c>
    </row>
    <row r="360" spans="9:15" ht="12.95" customHeight="1" x14ac:dyDescent="0.25">
      <c r="I360" s="93">
        <f t="shared" si="35"/>
        <v>359</v>
      </c>
      <c r="J360" s="12" t="s">
        <v>354</v>
      </c>
      <c r="K360" s="147" t="s">
        <v>714</v>
      </c>
      <c r="L360" s="147">
        <v>1</v>
      </c>
      <c r="M360" s="156" t="s">
        <v>868</v>
      </c>
      <c r="N360" s="8" t="s">
        <v>1859</v>
      </c>
      <c r="O360" s="147" t="s">
        <v>503</v>
      </c>
    </row>
    <row r="361" spans="9:15" ht="12.95" customHeight="1" x14ac:dyDescent="0.25">
      <c r="I361" s="93">
        <f t="shared" si="35"/>
        <v>360</v>
      </c>
      <c r="J361" s="12" t="s">
        <v>355</v>
      </c>
      <c r="K361" s="147" t="s">
        <v>715</v>
      </c>
      <c r="L361" s="147">
        <v>1</v>
      </c>
      <c r="M361" s="156">
        <v>2.6208</v>
      </c>
      <c r="N361" s="8" t="s">
        <v>1859</v>
      </c>
      <c r="O361" s="147" t="s">
        <v>503</v>
      </c>
    </row>
    <row r="362" spans="9:15" ht="12.95" customHeight="1" x14ac:dyDescent="0.25">
      <c r="I362" s="93">
        <f t="shared" si="35"/>
        <v>361</v>
      </c>
      <c r="J362" s="12" t="s">
        <v>356</v>
      </c>
      <c r="K362" s="147" t="s">
        <v>716</v>
      </c>
      <c r="L362" s="147">
        <v>1</v>
      </c>
      <c r="M362" s="156">
        <v>13.646177999999997</v>
      </c>
      <c r="N362" s="8" t="s">
        <v>1859</v>
      </c>
      <c r="O362" s="147" t="s">
        <v>503</v>
      </c>
    </row>
    <row r="363" spans="9:15" ht="12.95" customHeight="1" x14ac:dyDescent="0.25">
      <c r="I363" s="93">
        <f t="shared" si="35"/>
        <v>362</v>
      </c>
      <c r="J363" s="12" t="s">
        <v>357</v>
      </c>
      <c r="K363" s="147" t="s">
        <v>717</v>
      </c>
      <c r="L363" s="147">
        <v>1</v>
      </c>
      <c r="M363" s="156">
        <v>4.7631869999999994</v>
      </c>
      <c r="N363" s="8" t="s">
        <v>1859</v>
      </c>
      <c r="O363" s="147" t="s">
        <v>503</v>
      </c>
    </row>
    <row r="364" spans="9:15" ht="12.95" customHeight="1" x14ac:dyDescent="0.25">
      <c r="I364" s="93">
        <f t="shared" si="35"/>
        <v>363</v>
      </c>
      <c r="J364" s="12" t="s">
        <v>358</v>
      </c>
      <c r="K364" s="147" t="s">
        <v>718</v>
      </c>
      <c r="L364" s="147">
        <v>1</v>
      </c>
      <c r="M364" s="156">
        <v>0.10117925999999999</v>
      </c>
      <c r="N364" s="8" t="s">
        <v>1859</v>
      </c>
      <c r="O364" s="147" t="s">
        <v>503</v>
      </c>
    </row>
    <row r="365" spans="9:15" ht="12.95" customHeight="1" x14ac:dyDescent="0.25">
      <c r="I365" s="93">
        <f t="shared" si="35"/>
        <v>364</v>
      </c>
      <c r="J365" s="12" t="s">
        <v>359</v>
      </c>
      <c r="K365" s="147" t="s">
        <v>719</v>
      </c>
      <c r="L365" s="147">
        <v>1</v>
      </c>
      <c r="M365" s="156">
        <v>7.6576499999999992E-2</v>
      </c>
      <c r="N365" s="8" t="s">
        <v>1859</v>
      </c>
      <c r="O365" s="147" t="s">
        <v>503</v>
      </c>
    </row>
    <row r="366" spans="9:15" ht="12.95" customHeight="1" x14ac:dyDescent="0.25">
      <c r="I366" s="93">
        <f t="shared" si="35"/>
        <v>365</v>
      </c>
      <c r="J366" s="12" t="s">
        <v>360</v>
      </c>
      <c r="K366" s="147" t="s">
        <v>720</v>
      </c>
      <c r="L366" s="147">
        <v>1</v>
      </c>
      <c r="M366" s="156">
        <v>0.1313</v>
      </c>
      <c r="N366" s="8" t="s">
        <v>1859</v>
      </c>
      <c r="O366" s="147" t="s">
        <v>503</v>
      </c>
    </row>
    <row r="367" spans="9:15" ht="12.95" customHeight="1" x14ac:dyDescent="0.25">
      <c r="I367" s="93">
        <f t="shared" si="35"/>
        <v>366</v>
      </c>
      <c r="J367" s="12" t="s">
        <v>361</v>
      </c>
      <c r="K367" s="147" t="s">
        <v>721</v>
      </c>
      <c r="L367" s="147">
        <v>1</v>
      </c>
      <c r="M367" s="156">
        <v>3.3914957142857145E-2</v>
      </c>
      <c r="N367" s="8" t="s">
        <v>1859</v>
      </c>
      <c r="O367" s="147" t="s">
        <v>503</v>
      </c>
    </row>
    <row r="368" spans="9:15" ht="12.95" customHeight="1" x14ac:dyDescent="0.25">
      <c r="I368" s="93">
        <f t="shared" si="35"/>
        <v>367</v>
      </c>
      <c r="J368" s="12" t="s">
        <v>362</v>
      </c>
      <c r="K368" s="147" t="s">
        <v>722</v>
      </c>
      <c r="L368" s="147">
        <v>1</v>
      </c>
      <c r="M368" s="156">
        <v>17.887427999999996</v>
      </c>
      <c r="N368" s="8" t="s">
        <v>1859</v>
      </c>
      <c r="O368" s="147" t="s">
        <v>503</v>
      </c>
    </row>
    <row r="369" spans="9:15" ht="12.95" customHeight="1" x14ac:dyDescent="0.25">
      <c r="I369" s="93">
        <f t="shared" si="35"/>
        <v>368</v>
      </c>
      <c r="J369" s="12" t="s">
        <v>363</v>
      </c>
      <c r="K369" s="147" t="s">
        <v>723</v>
      </c>
      <c r="L369" s="147">
        <v>1</v>
      </c>
      <c r="M369" s="156">
        <v>2.2893273000000001</v>
      </c>
      <c r="N369" s="8" t="s">
        <v>1859</v>
      </c>
      <c r="O369" s="147" t="s">
        <v>503</v>
      </c>
    </row>
    <row r="370" spans="9:15" ht="12.95" customHeight="1" x14ac:dyDescent="0.25">
      <c r="I370" s="93">
        <f t="shared" si="35"/>
        <v>369</v>
      </c>
      <c r="J370" s="12" t="s">
        <v>364</v>
      </c>
      <c r="K370" s="147" t="s">
        <v>724</v>
      </c>
      <c r="L370" s="147">
        <v>1</v>
      </c>
      <c r="M370" s="156">
        <v>3.8048399999999996</v>
      </c>
      <c r="N370" s="8" t="s">
        <v>1859</v>
      </c>
      <c r="O370" s="147" t="s">
        <v>503</v>
      </c>
    </row>
    <row r="371" spans="9:15" ht="12.95" customHeight="1" x14ac:dyDescent="0.25">
      <c r="I371" s="93">
        <f t="shared" si="35"/>
        <v>370</v>
      </c>
      <c r="J371" s="12" t="s">
        <v>365</v>
      </c>
      <c r="K371" s="147" t="s">
        <v>725</v>
      </c>
      <c r="L371" s="147">
        <v>1</v>
      </c>
      <c r="M371" s="156">
        <v>4.7267999999999999</v>
      </c>
      <c r="N371" s="8" t="s">
        <v>1859</v>
      </c>
      <c r="O371" s="147" t="s">
        <v>503</v>
      </c>
    </row>
    <row r="372" spans="9:15" ht="12.95" customHeight="1" x14ac:dyDescent="0.25">
      <c r="I372" s="93">
        <f t="shared" si="35"/>
        <v>371</v>
      </c>
      <c r="J372" s="12" t="s">
        <v>366</v>
      </c>
      <c r="K372" s="147" t="s">
        <v>726</v>
      </c>
      <c r="L372" s="147">
        <v>1</v>
      </c>
      <c r="M372" s="156">
        <v>12.401999999999997</v>
      </c>
      <c r="N372" s="8" t="s">
        <v>1859</v>
      </c>
      <c r="O372" s="147" t="s">
        <v>503</v>
      </c>
    </row>
    <row r="373" spans="9:15" ht="12.95" customHeight="1" x14ac:dyDescent="0.25">
      <c r="I373" s="93">
        <f t="shared" si="35"/>
        <v>372</v>
      </c>
      <c r="J373" s="12" t="s">
        <v>367</v>
      </c>
      <c r="K373" s="147" t="s">
        <v>727</v>
      </c>
      <c r="L373" s="147">
        <v>1</v>
      </c>
      <c r="M373" s="156">
        <v>3.8726999999999996</v>
      </c>
      <c r="N373" s="8" t="s">
        <v>1859</v>
      </c>
      <c r="O373" s="147" t="s">
        <v>503</v>
      </c>
    </row>
    <row r="374" spans="9:15" ht="12.95" customHeight="1" x14ac:dyDescent="0.25">
      <c r="I374" s="93">
        <f t="shared" si="35"/>
        <v>373</v>
      </c>
      <c r="J374" s="12" t="s">
        <v>368</v>
      </c>
      <c r="K374" s="147" t="s">
        <v>728</v>
      </c>
      <c r="L374" s="147">
        <v>1</v>
      </c>
      <c r="M374" s="156">
        <v>7.4411999999999994</v>
      </c>
      <c r="N374" s="8" t="s">
        <v>1859</v>
      </c>
      <c r="O374" s="147" t="s">
        <v>503</v>
      </c>
    </row>
    <row r="375" spans="9:15" ht="12.95" customHeight="1" x14ac:dyDescent="0.25">
      <c r="I375" s="93">
        <f t="shared" si="35"/>
        <v>374</v>
      </c>
      <c r="J375" s="12" t="s">
        <v>369</v>
      </c>
      <c r="K375" s="147" t="s">
        <v>729</v>
      </c>
      <c r="L375" s="147">
        <v>1</v>
      </c>
      <c r="M375" s="156">
        <v>6.8210999999999995</v>
      </c>
      <c r="N375" s="8" t="s">
        <v>1859</v>
      </c>
      <c r="O375" s="147" t="s">
        <v>503</v>
      </c>
    </row>
    <row r="376" spans="9:15" ht="12.95" customHeight="1" x14ac:dyDescent="0.25">
      <c r="I376" s="93">
        <f t="shared" si="35"/>
        <v>375</v>
      </c>
      <c r="J376" s="12" t="s">
        <v>370</v>
      </c>
      <c r="K376" s="147" t="s">
        <v>730</v>
      </c>
      <c r="L376" s="147">
        <v>1</v>
      </c>
      <c r="M376" s="156">
        <v>2.9366999999999996</v>
      </c>
      <c r="N376" s="8" t="s">
        <v>1859</v>
      </c>
      <c r="O376" s="147" t="s">
        <v>503</v>
      </c>
    </row>
    <row r="377" spans="9:15" ht="12.95" customHeight="1" x14ac:dyDescent="0.25">
      <c r="I377" s="93">
        <f t="shared" si="35"/>
        <v>376</v>
      </c>
      <c r="J377" s="12" t="s">
        <v>371</v>
      </c>
      <c r="K377" s="147" t="s">
        <v>731</v>
      </c>
      <c r="L377" s="147">
        <v>1</v>
      </c>
      <c r="M377" s="156">
        <v>2.9366999999999996</v>
      </c>
      <c r="N377" s="8" t="s">
        <v>1859</v>
      </c>
      <c r="O377" s="147" t="s">
        <v>503</v>
      </c>
    </row>
    <row r="378" spans="9:15" ht="12.95" customHeight="1" x14ac:dyDescent="0.25">
      <c r="I378" s="93">
        <f t="shared" si="35"/>
        <v>377</v>
      </c>
      <c r="J378" s="12" t="s">
        <v>372</v>
      </c>
      <c r="K378" s="147" t="s">
        <v>732</v>
      </c>
      <c r="L378" s="147">
        <v>1</v>
      </c>
      <c r="M378" s="156">
        <v>2.9366999999999996</v>
      </c>
      <c r="N378" s="8" t="s">
        <v>1859</v>
      </c>
      <c r="O378" s="147" t="s">
        <v>503</v>
      </c>
    </row>
    <row r="379" spans="9:15" ht="12.95" customHeight="1" x14ac:dyDescent="0.25">
      <c r="I379" s="93">
        <f t="shared" si="35"/>
        <v>378</v>
      </c>
      <c r="J379" s="12" t="s">
        <v>373</v>
      </c>
      <c r="K379" s="147" t="s">
        <v>733</v>
      </c>
      <c r="L379" s="147">
        <v>1</v>
      </c>
      <c r="M379" s="156">
        <v>6.8444999999999983</v>
      </c>
      <c r="N379" s="8" t="s">
        <v>1859</v>
      </c>
      <c r="O379" s="147" t="s">
        <v>503</v>
      </c>
    </row>
    <row r="380" spans="9:15" ht="12.95" customHeight="1" x14ac:dyDescent="0.25">
      <c r="I380" s="93">
        <f t="shared" si="35"/>
        <v>379</v>
      </c>
      <c r="J380" s="12" t="s">
        <v>374</v>
      </c>
      <c r="K380" s="147" t="s">
        <v>734</v>
      </c>
      <c r="L380" s="147">
        <v>1</v>
      </c>
      <c r="M380" s="156">
        <v>21.353786999999997</v>
      </c>
      <c r="N380" s="8" t="s">
        <v>1859</v>
      </c>
      <c r="O380" s="147" t="s">
        <v>503</v>
      </c>
    </row>
    <row r="381" spans="9:15" ht="12.95" customHeight="1" x14ac:dyDescent="0.25">
      <c r="I381" s="93">
        <f t="shared" si="35"/>
        <v>380</v>
      </c>
      <c r="J381" s="12" t="s">
        <v>375</v>
      </c>
      <c r="K381" s="147" t="s">
        <v>735</v>
      </c>
      <c r="L381" s="147">
        <v>1</v>
      </c>
      <c r="M381" s="156">
        <v>5.8089037499999998</v>
      </c>
      <c r="N381" s="8" t="s">
        <v>1859</v>
      </c>
      <c r="O381" s="147" t="s">
        <v>503</v>
      </c>
    </row>
    <row r="382" spans="9:15" ht="12.95" customHeight="1" x14ac:dyDescent="0.25">
      <c r="I382" s="93">
        <f t="shared" si="35"/>
        <v>381</v>
      </c>
      <c r="J382" s="12" t="s">
        <v>376</v>
      </c>
      <c r="K382" s="147" t="s">
        <v>736</v>
      </c>
      <c r="L382" s="147">
        <v>1</v>
      </c>
      <c r="M382" s="156">
        <v>7.1018999999999997</v>
      </c>
      <c r="N382" s="8" t="s">
        <v>1859</v>
      </c>
      <c r="O382" s="147" t="s">
        <v>503</v>
      </c>
    </row>
    <row r="383" spans="9:15" ht="12.95" customHeight="1" x14ac:dyDescent="0.25">
      <c r="I383" s="93">
        <f t="shared" si="35"/>
        <v>382</v>
      </c>
      <c r="J383" s="12" t="s">
        <v>377</v>
      </c>
      <c r="K383" s="147" t="s">
        <v>737</v>
      </c>
      <c r="L383" s="147">
        <v>1</v>
      </c>
      <c r="M383" s="156">
        <v>7.5347999999999997</v>
      </c>
      <c r="N383" s="8" t="s">
        <v>1859</v>
      </c>
      <c r="O383" s="147" t="s">
        <v>503</v>
      </c>
    </row>
    <row r="384" spans="9:15" ht="12.95" customHeight="1" x14ac:dyDescent="0.25">
      <c r="I384" s="93">
        <f t="shared" si="35"/>
        <v>383</v>
      </c>
      <c r="J384" s="12" t="s">
        <v>378</v>
      </c>
      <c r="K384" s="147" t="s">
        <v>738</v>
      </c>
      <c r="L384" s="147">
        <v>1</v>
      </c>
      <c r="M384" s="156">
        <v>8.2367999999999988</v>
      </c>
      <c r="N384" s="8" t="s">
        <v>1859</v>
      </c>
      <c r="O384" s="147" t="s">
        <v>503</v>
      </c>
    </row>
    <row r="385" spans="9:15" ht="12.95" customHeight="1" x14ac:dyDescent="0.25">
      <c r="I385" s="93">
        <f t="shared" si="35"/>
        <v>384</v>
      </c>
      <c r="J385" s="12" t="s">
        <v>379</v>
      </c>
      <c r="K385" s="147" t="s">
        <v>739</v>
      </c>
      <c r="L385" s="147">
        <v>1</v>
      </c>
      <c r="M385" s="156">
        <v>7.2656999999999989</v>
      </c>
      <c r="N385" s="8" t="s">
        <v>1859</v>
      </c>
      <c r="O385" s="147" t="s">
        <v>503</v>
      </c>
    </row>
    <row r="386" spans="9:15" ht="12.95" customHeight="1" x14ac:dyDescent="0.25">
      <c r="I386" s="93">
        <f t="shared" si="35"/>
        <v>385</v>
      </c>
      <c r="J386" s="12" t="s">
        <v>380</v>
      </c>
      <c r="K386" s="147" t="s">
        <v>740</v>
      </c>
      <c r="L386" s="147">
        <v>1</v>
      </c>
      <c r="M386" s="156">
        <v>5.9436</v>
      </c>
      <c r="N386" s="8" t="s">
        <v>1859</v>
      </c>
      <c r="O386" s="147" t="s">
        <v>503</v>
      </c>
    </row>
    <row r="387" spans="9:15" ht="12.95" customHeight="1" x14ac:dyDescent="0.25">
      <c r="I387" s="93">
        <f t="shared" si="35"/>
        <v>386</v>
      </c>
      <c r="J387" s="12" t="s">
        <v>381</v>
      </c>
      <c r="K387" s="147" t="s">
        <v>741</v>
      </c>
      <c r="L387" s="147">
        <v>1</v>
      </c>
      <c r="M387" s="156">
        <v>8.5058999999999987</v>
      </c>
      <c r="N387" s="8" t="s">
        <v>1859</v>
      </c>
      <c r="O387" s="147" t="s">
        <v>503</v>
      </c>
    </row>
    <row r="388" spans="9:15" ht="12.95" customHeight="1" x14ac:dyDescent="0.25">
      <c r="I388" s="93">
        <f t="shared" si="35"/>
        <v>387</v>
      </c>
      <c r="J388" s="12" t="s">
        <v>382</v>
      </c>
      <c r="K388" s="147" t="s">
        <v>742</v>
      </c>
      <c r="L388" s="147">
        <v>1</v>
      </c>
      <c r="M388" s="156">
        <v>58.663799999999995</v>
      </c>
      <c r="N388" s="8" t="s">
        <v>1859</v>
      </c>
      <c r="O388" s="147" t="s">
        <v>503</v>
      </c>
    </row>
    <row r="389" spans="9:15" ht="12.95" customHeight="1" x14ac:dyDescent="0.25">
      <c r="I389" s="93">
        <f t="shared" ref="I389:I452" si="36">IF(J389="","",I388+1)</f>
        <v>388</v>
      </c>
      <c r="J389" s="12" t="s">
        <v>383</v>
      </c>
      <c r="K389" s="147" t="s">
        <v>743</v>
      </c>
      <c r="L389" s="147">
        <v>1</v>
      </c>
      <c r="M389" s="156">
        <v>2.9503555714285721</v>
      </c>
      <c r="N389" s="8" t="s">
        <v>1859</v>
      </c>
      <c r="O389" s="147" t="s">
        <v>503</v>
      </c>
    </row>
    <row r="390" spans="9:15" ht="12.95" customHeight="1" x14ac:dyDescent="0.25">
      <c r="I390" s="93">
        <f t="shared" si="36"/>
        <v>389</v>
      </c>
      <c r="J390" s="12" t="s">
        <v>384</v>
      </c>
      <c r="K390" s="147" t="s">
        <v>744</v>
      </c>
      <c r="L390" s="147">
        <v>1</v>
      </c>
      <c r="M390" s="156">
        <v>2.9507399999999997</v>
      </c>
      <c r="N390" s="8" t="s">
        <v>1859</v>
      </c>
      <c r="O390" s="147" t="s">
        <v>503</v>
      </c>
    </row>
    <row r="391" spans="9:15" ht="12.95" customHeight="1" x14ac:dyDescent="0.25">
      <c r="I391" s="93">
        <f t="shared" si="36"/>
        <v>390</v>
      </c>
      <c r="J391" s="12" t="s">
        <v>385</v>
      </c>
      <c r="K391" s="147" t="s">
        <v>745</v>
      </c>
      <c r="L391" s="147">
        <v>1</v>
      </c>
      <c r="M391" s="156">
        <v>57.857084999999991</v>
      </c>
      <c r="N391" s="8" t="s">
        <v>1859</v>
      </c>
      <c r="O391" s="147" t="s">
        <v>503</v>
      </c>
    </row>
    <row r="392" spans="9:15" ht="12.95" customHeight="1" x14ac:dyDescent="0.25">
      <c r="I392" s="93">
        <f t="shared" si="36"/>
        <v>391</v>
      </c>
      <c r="J392" s="12" t="s">
        <v>386</v>
      </c>
      <c r="K392" s="147" t="s">
        <v>746</v>
      </c>
      <c r="L392" s="147">
        <v>1</v>
      </c>
      <c r="M392" s="156">
        <v>3.2093099999999999</v>
      </c>
      <c r="N392" s="8" t="s">
        <v>1859</v>
      </c>
      <c r="O392" s="147" t="s">
        <v>503</v>
      </c>
    </row>
    <row r="393" spans="9:15" ht="12.95" customHeight="1" x14ac:dyDescent="0.25">
      <c r="I393" s="93">
        <f t="shared" si="36"/>
        <v>392</v>
      </c>
      <c r="J393" s="12" t="s">
        <v>387</v>
      </c>
      <c r="K393" s="147" t="s">
        <v>747</v>
      </c>
      <c r="L393" s="147">
        <v>1</v>
      </c>
      <c r="M393" s="156">
        <v>10.752299999999998</v>
      </c>
      <c r="N393" s="8" t="s">
        <v>1859</v>
      </c>
      <c r="O393" s="147" t="s">
        <v>503</v>
      </c>
    </row>
    <row r="394" spans="9:15" ht="12.95" customHeight="1" x14ac:dyDescent="0.25">
      <c r="I394" s="93">
        <f t="shared" si="36"/>
        <v>393</v>
      </c>
      <c r="J394" s="12" t="s">
        <v>388</v>
      </c>
      <c r="K394" s="147" t="s">
        <v>748</v>
      </c>
      <c r="L394" s="147">
        <v>1</v>
      </c>
      <c r="M394" s="156">
        <v>11.465999999999999</v>
      </c>
      <c r="N394" s="8" t="s">
        <v>1859</v>
      </c>
      <c r="O394" s="147" t="s">
        <v>503</v>
      </c>
    </row>
    <row r="395" spans="9:15" ht="12.95" customHeight="1" x14ac:dyDescent="0.25">
      <c r="I395" s="93">
        <f t="shared" si="36"/>
        <v>394</v>
      </c>
      <c r="J395" s="12" t="s">
        <v>389</v>
      </c>
      <c r="K395" s="147" t="s">
        <v>749</v>
      </c>
      <c r="L395" s="147">
        <v>1</v>
      </c>
      <c r="M395" s="156">
        <v>12.3552</v>
      </c>
      <c r="N395" s="8" t="s">
        <v>1859</v>
      </c>
      <c r="O395" s="147" t="s">
        <v>503</v>
      </c>
    </row>
    <row r="396" spans="9:15" ht="12.95" customHeight="1" x14ac:dyDescent="0.25">
      <c r="I396" s="93">
        <f t="shared" si="36"/>
        <v>395</v>
      </c>
      <c r="J396" s="12" t="s">
        <v>390</v>
      </c>
      <c r="K396" s="147" t="s">
        <v>750</v>
      </c>
      <c r="L396" s="147">
        <v>1</v>
      </c>
      <c r="M396" s="156">
        <v>12.238200000000001</v>
      </c>
      <c r="N396" s="8" t="s">
        <v>1859</v>
      </c>
      <c r="O396" s="147" t="s">
        <v>503</v>
      </c>
    </row>
    <row r="397" spans="9:15" ht="12.95" customHeight="1" x14ac:dyDescent="0.25">
      <c r="I397" s="93">
        <f t="shared" si="36"/>
        <v>396</v>
      </c>
      <c r="J397" s="12" t="s">
        <v>391</v>
      </c>
      <c r="K397" s="147" t="s">
        <v>751</v>
      </c>
      <c r="L397" s="147">
        <v>1</v>
      </c>
      <c r="M397" s="156">
        <v>7.0820099999999995</v>
      </c>
      <c r="N397" s="8" t="s">
        <v>1859</v>
      </c>
      <c r="O397" s="147" t="s">
        <v>503</v>
      </c>
    </row>
    <row r="398" spans="9:15" ht="12.95" customHeight="1" x14ac:dyDescent="0.25">
      <c r="I398" s="93">
        <f t="shared" si="36"/>
        <v>397</v>
      </c>
      <c r="J398" s="12" t="s">
        <v>392</v>
      </c>
      <c r="K398" s="147" t="s">
        <v>752</v>
      </c>
      <c r="L398" s="147">
        <v>1</v>
      </c>
      <c r="M398" s="156">
        <v>7.2854729999999988</v>
      </c>
      <c r="N398" s="8" t="s">
        <v>1859</v>
      </c>
      <c r="O398" s="147" t="s">
        <v>503</v>
      </c>
    </row>
    <row r="399" spans="9:15" ht="12.95" customHeight="1" x14ac:dyDescent="0.25">
      <c r="I399" s="93">
        <f t="shared" si="36"/>
        <v>398</v>
      </c>
      <c r="J399" s="12" t="s">
        <v>393</v>
      </c>
      <c r="K399" s="147" t="s">
        <v>753</v>
      </c>
      <c r="L399" s="147">
        <v>1</v>
      </c>
      <c r="M399" s="156">
        <v>7.3709999999999996</v>
      </c>
      <c r="N399" s="8" t="s">
        <v>1859</v>
      </c>
      <c r="O399" s="147" t="s">
        <v>503</v>
      </c>
    </row>
    <row r="400" spans="9:15" ht="12.95" customHeight="1" x14ac:dyDescent="0.25">
      <c r="I400" s="93">
        <f t="shared" si="36"/>
        <v>399</v>
      </c>
      <c r="J400" s="12" t="s">
        <v>394</v>
      </c>
      <c r="K400" s="147" t="s">
        <v>754</v>
      </c>
      <c r="L400" s="147">
        <v>1</v>
      </c>
      <c r="M400" s="156">
        <v>6.5941199999999993</v>
      </c>
      <c r="N400" s="8" t="s">
        <v>1859</v>
      </c>
      <c r="O400" s="147" t="s">
        <v>503</v>
      </c>
    </row>
    <row r="401" spans="9:15" ht="12.95" customHeight="1" x14ac:dyDescent="0.25">
      <c r="I401" s="93">
        <f t="shared" si="36"/>
        <v>400</v>
      </c>
      <c r="J401" s="12" t="s">
        <v>395</v>
      </c>
      <c r="K401" s="147" t="s">
        <v>755</v>
      </c>
      <c r="L401" s="147">
        <v>1</v>
      </c>
      <c r="M401" s="156">
        <v>4.3781399999999993</v>
      </c>
      <c r="N401" s="8" t="s">
        <v>1859</v>
      </c>
      <c r="O401" s="147" t="s">
        <v>503</v>
      </c>
    </row>
    <row r="402" spans="9:15" ht="12.95" customHeight="1" x14ac:dyDescent="0.25">
      <c r="I402" s="93">
        <f t="shared" si="36"/>
        <v>401</v>
      </c>
      <c r="J402" s="12" t="s">
        <v>396</v>
      </c>
      <c r="K402" s="147" t="s">
        <v>736</v>
      </c>
      <c r="L402" s="147">
        <v>1</v>
      </c>
      <c r="M402" s="156">
        <v>7.1018999999999997</v>
      </c>
      <c r="N402" s="8" t="s">
        <v>1859</v>
      </c>
      <c r="O402" s="147" t="s">
        <v>503</v>
      </c>
    </row>
    <row r="403" spans="9:15" ht="12.95" customHeight="1" x14ac:dyDescent="0.25">
      <c r="I403" s="93">
        <f t="shared" si="36"/>
        <v>402</v>
      </c>
      <c r="J403" s="12" t="s">
        <v>397</v>
      </c>
      <c r="K403" s="147" t="s">
        <v>755</v>
      </c>
      <c r="L403" s="147">
        <v>1</v>
      </c>
      <c r="M403" s="156">
        <v>4.3781399999999993</v>
      </c>
      <c r="N403" s="8" t="s">
        <v>1859</v>
      </c>
      <c r="O403" s="147" t="s">
        <v>503</v>
      </c>
    </row>
    <row r="404" spans="9:15" ht="12.95" customHeight="1" x14ac:dyDescent="0.25">
      <c r="I404" s="93">
        <f t="shared" si="36"/>
        <v>403</v>
      </c>
      <c r="J404" s="12" t="s">
        <v>398</v>
      </c>
      <c r="K404" s="147" t="s">
        <v>756</v>
      </c>
      <c r="L404" s="147">
        <v>1</v>
      </c>
      <c r="M404" s="156">
        <v>3.8411099999999996</v>
      </c>
      <c r="N404" s="8" t="s">
        <v>1859</v>
      </c>
      <c r="O404" s="147" t="s">
        <v>503</v>
      </c>
    </row>
    <row r="405" spans="9:15" ht="12.95" customHeight="1" x14ac:dyDescent="0.25">
      <c r="I405" s="93">
        <f t="shared" si="36"/>
        <v>404</v>
      </c>
      <c r="J405" s="12" t="s">
        <v>399</v>
      </c>
      <c r="K405" s="147" t="s">
        <v>757</v>
      </c>
      <c r="L405" s="147">
        <v>1</v>
      </c>
      <c r="M405" s="156">
        <v>2.08026</v>
      </c>
      <c r="N405" s="8" t="s">
        <v>1859</v>
      </c>
      <c r="O405" s="147" t="s">
        <v>503</v>
      </c>
    </row>
    <row r="406" spans="9:15" ht="12.95" customHeight="1" x14ac:dyDescent="0.25">
      <c r="I406" s="93">
        <f t="shared" si="36"/>
        <v>405</v>
      </c>
      <c r="J406" s="12" t="s">
        <v>400</v>
      </c>
      <c r="K406" s="147" t="s">
        <v>758</v>
      </c>
      <c r="L406" s="147">
        <v>1</v>
      </c>
      <c r="M406" s="156">
        <v>1.8251999999999999</v>
      </c>
      <c r="N406" s="8" t="s">
        <v>1859</v>
      </c>
      <c r="O406" s="147" t="s">
        <v>503</v>
      </c>
    </row>
    <row r="407" spans="9:15" ht="12.95" customHeight="1" x14ac:dyDescent="0.25">
      <c r="I407" s="93">
        <f t="shared" si="36"/>
        <v>406</v>
      </c>
      <c r="J407" s="12" t="s">
        <v>401</v>
      </c>
      <c r="K407" s="147" t="s">
        <v>759</v>
      </c>
      <c r="L407" s="147">
        <v>1</v>
      </c>
      <c r="M407" s="156">
        <v>0.30773808000000002</v>
      </c>
      <c r="N407" s="8" t="s">
        <v>1859</v>
      </c>
      <c r="O407" s="147" t="s">
        <v>503</v>
      </c>
    </row>
    <row r="408" spans="9:15" ht="12.95" customHeight="1" x14ac:dyDescent="0.25">
      <c r="I408" s="93">
        <f t="shared" si="36"/>
        <v>407</v>
      </c>
      <c r="J408" s="12" t="s">
        <v>402</v>
      </c>
      <c r="K408" s="147" t="s">
        <v>760</v>
      </c>
      <c r="L408" s="147">
        <v>1</v>
      </c>
      <c r="M408" s="156">
        <v>0.15756000000000001</v>
      </c>
      <c r="N408" s="8" t="s">
        <v>1859</v>
      </c>
      <c r="O408" s="147" t="s">
        <v>503</v>
      </c>
    </row>
    <row r="409" spans="9:15" ht="12.95" customHeight="1" x14ac:dyDescent="0.25">
      <c r="I409" s="93">
        <f t="shared" si="36"/>
        <v>408</v>
      </c>
      <c r="J409" s="12" t="s">
        <v>403</v>
      </c>
      <c r="K409" s="147" t="s">
        <v>761</v>
      </c>
      <c r="L409" s="147">
        <v>1</v>
      </c>
      <c r="M409" s="156">
        <v>4.3289999999999988E-2</v>
      </c>
      <c r="N409" s="8" t="s">
        <v>1859</v>
      </c>
      <c r="O409" s="147" t="s">
        <v>503</v>
      </c>
    </row>
    <row r="410" spans="9:15" ht="12.95" customHeight="1" x14ac:dyDescent="0.25">
      <c r="I410" s="93">
        <f t="shared" si="36"/>
        <v>409</v>
      </c>
      <c r="J410" s="12" t="s">
        <v>404</v>
      </c>
      <c r="K410" s="147" t="s">
        <v>762</v>
      </c>
      <c r="L410" s="147">
        <v>1</v>
      </c>
      <c r="M410" s="156">
        <v>5.6549999999999989E-2</v>
      </c>
      <c r="N410" s="8" t="s">
        <v>1859</v>
      </c>
      <c r="O410" s="147" t="s">
        <v>503</v>
      </c>
    </row>
    <row r="411" spans="9:15" ht="12.95" customHeight="1" x14ac:dyDescent="0.25">
      <c r="I411" s="93">
        <f t="shared" si="36"/>
        <v>410</v>
      </c>
      <c r="J411" s="12" t="s">
        <v>405</v>
      </c>
      <c r="K411" s="147" t="s">
        <v>763</v>
      </c>
      <c r="L411" s="147">
        <v>1</v>
      </c>
      <c r="M411" s="156">
        <v>13.3146</v>
      </c>
      <c r="N411" s="8" t="s">
        <v>1859</v>
      </c>
      <c r="O411" s="147" t="s">
        <v>503</v>
      </c>
    </row>
    <row r="412" spans="9:15" ht="12.95" customHeight="1" x14ac:dyDescent="0.25">
      <c r="I412" s="93">
        <f t="shared" si="36"/>
        <v>411</v>
      </c>
      <c r="J412" s="12" t="s">
        <v>406</v>
      </c>
      <c r="K412" s="147" t="s">
        <v>764</v>
      </c>
      <c r="L412" s="147">
        <v>1</v>
      </c>
      <c r="M412" s="156">
        <v>6.2594999999999992</v>
      </c>
      <c r="N412" s="8" t="s">
        <v>1859</v>
      </c>
      <c r="O412" s="147" t="s">
        <v>503</v>
      </c>
    </row>
    <row r="413" spans="9:15" ht="12.95" customHeight="1" x14ac:dyDescent="0.25">
      <c r="I413" s="93">
        <f t="shared" si="36"/>
        <v>412</v>
      </c>
      <c r="J413" s="12" t="s">
        <v>407</v>
      </c>
      <c r="K413" s="147" t="s">
        <v>725</v>
      </c>
      <c r="L413" s="147">
        <v>1</v>
      </c>
      <c r="M413" s="156">
        <v>4.7267999999999999</v>
      </c>
      <c r="N413" s="8" t="s">
        <v>1859</v>
      </c>
      <c r="O413" s="147" t="s">
        <v>503</v>
      </c>
    </row>
    <row r="414" spans="9:15" ht="12.95" customHeight="1" x14ac:dyDescent="0.25">
      <c r="I414" s="93">
        <f t="shared" si="36"/>
        <v>413</v>
      </c>
      <c r="J414" s="12" t="s">
        <v>408</v>
      </c>
      <c r="K414" s="147" t="s">
        <v>765</v>
      </c>
      <c r="L414" s="147">
        <v>1</v>
      </c>
      <c r="M414" s="156">
        <v>5.8851000000000004</v>
      </c>
      <c r="N414" s="8" t="s">
        <v>1859</v>
      </c>
      <c r="O414" s="147" t="s">
        <v>503</v>
      </c>
    </row>
    <row r="415" spans="9:15" ht="12.95" customHeight="1" x14ac:dyDescent="0.25">
      <c r="I415" s="93">
        <f t="shared" si="36"/>
        <v>414</v>
      </c>
      <c r="J415" s="12" t="s">
        <v>409</v>
      </c>
      <c r="K415" s="147" t="s">
        <v>766</v>
      </c>
      <c r="L415" s="147">
        <v>1</v>
      </c>
      <c r="M415" s="156" t="s">
        <v>868</v>
      </c>
      <c r="N415" s="8" t="s">
        <v>1859</v>
      </c>
      <c r="O415" s="147" t="s">
        <v>503</v>
      </c>
    </row>
    <row r="416" spans="9:15" ht="12.95" customHeight="1" x14ac:dyDescent="0.25">
      <c r="I416" s="93">
        <f t="shared" si="36"/>
        <v>415</v>
      </c>
      <c r="J416" s="12" t="s">
        <v>410</v>
      </c>
      <c r="K416" s="147" t="s">
        <v>767</v>
      </c>
      <c r="L416" s="147">
        <v>1</v>
      </c>
      <c r="M416" s="156">
        <v>8.6210475000000009E-2</v>
      </c>
      <c r="N416" s="8" t="s">
        <v>1859</v>
      </c>
      <c r="O416" s="147" t="s">
        <v>503</v>
      </c>
    </row>
    <row r="417" spans="9:15" ht="12.95" customHeight="1" x14ac:dyDescent="0.25">
      <c r="I417" s="93">
        <f t="shared" si="36"/>
        <v>416</v>
      </c>
      <c r="J417" s="12" t="s">
        <v>411</v>
      </c>
      <c r="K417" s="147" t="s">
        <v>768</v>
      </c>
      <c r="L417" s="147">
        <v>1</v>
      </c>
      <c r="M417" s="156">
        <v>5.5549844999999994E-2</v>
      </c>
      <c r="N417" s="8" t="s">
        <v>1859</v>
      </c>
      <c r="O417" s="147" t="s">
        <v>503</v>
      </c>
    </row>
    <row r="418" spans="9:15" ht="12.95" customHeight="1" x14ac:dyDescent="0.25">
      <c r="I418" s="93">
        <f t="shared" si="36"/>
        <v>417</v>
      </c>
      <c r="J418" s="12" t="s">
        <v>412</v>
      </c>
      <c r="K418" s="147" t="s">
        <v>769</v>
      </c>
      <c r="L418" s="147">
        <v>1</v>
      </c>
      <c r="M418" s="156">
        <v>0.3127434375</v>
      </c>
      <c r="N418" s="8" t="s">
        <v>1859</v>
      </c>
      <c r="O418" s="147" t="s">
        <v>503</v>
      </c>
    </row>
    <row r="419" spans="9:15" ht="12.95" customHeight="1" x14ac:dyDescent="0.25">
      <c r="I419" s="93">
        <f t="shared" si="36"/>
        <v>418</v>
      </c>
      <c r="J419" s="12" t="s">
        <v>413</v>
      </c>
      <c r="K419" s="147" t="s">
        <v>770</v>
      </c>
      <c r="L419" s="147">
        <v>1</v>
      </c>
      <c r="M419" s="156">
        <v>0.10846241249999998</v>
      </c>
      <c r="N419" s="8" t="s">
        <v>1859</v>
      </c>
      <c r="O419" s="147" t="s">
        <v>503</v>
      </c>
    </row>
    <row r="420" spans="9:15" ht="12.95" customHeight="1" x14ac:dyDescent="0.25">
      <c r="I420" s="93">
        <f t="shared" si="36"/>
        <v>419</v>
      </c>
      <c r="J420" s="12" t="s">
        <v>414</v>
      </c>
      <c r="K420" s="147" t="s">
        <v>771</v>
      </c>
      <c r="L420" s="147">
        <v>1</v>
      </c>
      <c r="M420" s="156">
        <v>11.57832</v>
      </c>
      <c r="N420" s="8" t="s">
        <v>1859</v>
      </c>
      <c r="O420" s="147" t="s">
        <v>503</v>
      </c>
    </row>
    <row r="421" spans="9:15" ht="12.95" customHeight="1" x14ac:dyDescent="0.25">
      <c r="I421" s="93">
        <f t="shared" si="36"/>
        <v>420</v>
      </c>
      <c r="J421" s="12" t="s">
        <v>415</v>
      </c>
      <c r="K421" s="147" t="s">
        <v>772</v>
      </c>
      <c r="L421" s="147">
        <v>1</v>
      </c>
      <c r="M421" s="156">
        <v>11.57832</v>
      </c>
      <c r="N421" s="8" t="s">
        <v>1859</v>
      </c>
      <c r="O421" s="147" t="s">
        <v>503</v>
      </c>
    </row>
    <row r="422" spans="9:15" ht="12.95" customHeight="1" x14ac:dyDescent="0.25">
      <c r="I422" s="93">
        <f t="shared" si="36"/>
        <v>421</v>
      </c>
      <c r="J422" s="12" t="s">
        <v>416</v>
      </c>
      <c r="K422" s="147" t="s">
        <v>773</v>
      </c>
      <c r="L422" s="147">
        <v>1</v>
      </c>
      <c r="M422" s="156">
        <v>11.57832</v>
      </c>
      <c r="N422" s="8" t="s">
        <v>1859</v>
      </c>
      <c r="O422" s="147" t="s">
        <v>503</v>
      </c>
    </row>
    <row r="423" spans="9:15" ht="12.95" customHeight="1" x14ac:dyDescent="0.25">
      <c r="I423" s="93">
        <f t="shared" si="36"/>
        <v>422</v>
      </c>
      <c r="J423" s="12" t="s">
        <v>417</v>
      </c>
      <c r="K423" s="147" t="s">
        <v>774</v>
      </c>
      <c r="L423" s="147">
        <v>1</v>
      </c>
      <c r="M423" s="156">
        <v>11.57832</v>
      </c>
      <c r="N423" s="8" t="s">
        <v>1859</v>
      </c>
      <c r="O423" s="147" t="s">
        <v>503</v>
      </c>
    </row>
    <row r="424" spans="9:15" ht="12.95" customHeight="1" x14ac:dyDescent="0.25">
      <c r="I424" s="93">
        <f t="shared" si="36"/>
        <v>423</v>
      </c>
      <c r="J424" s="12" t="s">
        <v>418</v>
      </c>
      <c r="K424" s="147" t="s">
        <v>775</v>
      </c>
      <c r="L424" s="147">
        <v>1</v>
      </c>
      <c r="M424" s="156">
        <v>11.57832</v>
      </c>
      <c r="N424" s="8" t="s">
        <v>1859</v>
      </c>
      <c r="O424" s="147" t="s">
        <v>503</v>
      </c>
    </row>
    <row r="425" spans="9:15" ht="12.95" customHeight="1" x14ac:dyDescent="0.25">
      <c r="I425" s="93">
        <f t="shared" si="36"/>
        <v>424</v>
      </c>
      <c r="J425" s="12" t="s">
        <v>419</v>
      </c>
      <c r="K425" s="147" t="s">
        <v>776</v>
      </c>
      <c r="L425" s="147">
        <v>1</v>
      </c>
      <c r="M425" s="156">
        <v>0.46331999999999995</v>
      </c>
      <c r="N425" s="8" t="s">
        <v>1859</v>
      </c>
      <c r="O425" s="147" t="s">
        <v>503</v>
      </c>
    </row>
    <row r="426" spans="9:15" ht="12.95" customHeight="1" x14ac:dyDescent="0.25">
      <c r="I426" s="93">
        <f t="shared" si="36"/>
        <v>425</v>
      </c>
      <c r="J426" s="12" t="s">
        <v>420</v>
      </c>
      <c r="K426" s="147" t="s">
        <v>777</v>
      </c>
      <c r="L426" s="147">
        <v>1</v>
      </c>
      <c r="M426" s="156">
        <v>0.46331999999999995</v>
      </c>
      <c r="N426" s="8" t="s">
        <v>1859</v>
      </c>
      <c r="O426" s="147" t="s">
        <v>503</v>
      </c>
    </row>
    <row r="427" spans="9:15" ht="12.95" customHeight="1" x14ac:dyDescent="0.25">
      <c r="I427" s="93">
        <f t="shared" si="36"/>
        <v>426</v>
      </c>
      <c r="J427" s="12" t="s">
        <v>421</v>
      </c>
      <c r="K427" s="147" t="s">
        <v>778</v>
      </c>
      <c r="L427" s="147">
        <v>1</v>
      </c>
      <c r="M427" s="156">
        <v>2.0464826086956518</v>
      </c>
      <c r="N427" s="8" t="s">
        <v>1859</v>
      </c>
      <c r="O427" s="147" t="s">
        <v>503</v>
      </c>
    </row>
    <row r="428" spans="9:15" ht="12.95" customHeight="1" x14ac:dyDescent="0.25">
      <c r="I428" s="93">
        <f t="shared" si="36"/>
        <v>427</v>
      </c>
      <c r="J428" s="12" t="s">
        <v>422</v>
      </c>
      <c r="K428" s="147" t="s">
        <v>779</v>
      </c>
      <c r="L428" s="147">
        <v>1</v>
      </c>
      <c r="M428" s="156">
        <v>1.9846760869565214</v>
      </c>
      <c r="N428" s="8" t="s">
        <v>1859</v>
      </c>
      <c r="O428" s="147" t="s">
        <v>503</v>
      </c>
    </row>
    <row r="429" spans="9:15" ht="12.95" customHeight="1" x14ac:dyDescent="0.25">
      <c r="I429" s="93">
        <f t="shared" si="36"/>
        <v>428</v>
      </c>
      <c r="J429" s="12" t="s">
        <v>423</v>
      </c>
      <c r="K429" s="147" t="s">
        <v>780</v>
      </c>
      <c r="L429" s="147">
        <v>1</v>
      </c>
      <c r="M429" s="156">
        <v>3.6214043478260867</v>
      </c>
      <c r="N429" s="8" t="s">
        <v>1859</v>
      </c>
      <c r="O429" s="147" t="s">
        <v>503</v>
      </c>
    </row>
    <row r="430" spans="9:15" ht="12.95" customHeight="1" x14ac:dyDescent="0.25">
      <c r="I430" s="93">
        <f t="shared" si="36"/>
        <v>429</v>
      </c>
      <c r="J430" s="12" t="s">
        <v>424</v>
      </c>
      <c r="K430" s="147" t="s">
        <v>781</v>
      </c>
      <c r="L430" s="147">
        <v>1</v>
      </c>
      <c r="M430" s="156">
        <v>1.3734782608695648</v>
      </c>
      <c r="N430" s="8" t="s">
        <v>1859</v>
      </c>
      <c r="O430" s="147" t="s">
        <v>503</v>
      </c>
    </row>
    <row r="431" spans="9:15" ht="12.95" customHeight="1" x14ac:dyDescent="0.25">
      <c r="I431" s="93">
        <f t="shared" si="36"/>
        <v>430</v>
      </c>
      <c r="J431" s="12" t="s">
        <v>425</v>
      </c>
      <c r="K431" s="147" t="s">
        <v>782</v>
      </c>
      <c r="L431" s="147">
        <v>1</v>
      </c>
      <c r="M431" s="156">
        <v>1.2872238260869562</v>
      </c>
      <c r="N431" s="8" t="s">
        <v>1859</v>
      </c>
      <c r="O431" s="147" t="s">
        <v>503</v>
      </c>
    </row>
    <row r="432" spans="9:15" ht="12.95" customHeight="1" x14ac:dyDescent="0.25">
      <c r="I432" s="93">
        <f t="shared" si="36"/>
        <v>431</v>
      </c>
      <c r="J432" s="12" t="s">
        <v>426</v>
      </c>
      <c r="K432" s="147" t="s">
        <v>783</v>
      </c>
      <c r="L432" s="147">
        <v>1</v>
      </c>
      <c r="M432" s="156">
        <v>1.4421521739130432</v>
      </c>
      <c r="N432" s="8" t="s">
        <v>1859</v>
      </c>
      <c r="O432" s="147" t="s">
        <v>503</v>
      </c>
    </row>
    <row r="433" spans="9:15" ht="12.95" customHeight="1" x14ac:dyDescent="0.25">
      <c r="I433" s="93">
        <f t="shared" si="36"/>
        <v>432</v>
      </c>
      <c r="J433" s="12" t="s">
        <v>427</v>
      </c>
      <c r="K433" s="147" t="s">
        <v>784</v>
      </c>
      <c r="L433" s="147">
        <v>1</v>
      </c>
      <c r="M433" s="156">
        <v>1.998410869565217</v>
      </c>
      <c r="N433" s="8" t="s">
        <v>1859</v>
      </c>
      <c r="O433" s="147" t="s">
        <v>503</v>
      </c>
    </row>
    <row r="434" spans="9:15" ht="12.95" customHeight="1" x14ac:dyDescent="0.25">
      <c r="I434" s="93">
        <f t="shared" si="36"/>
        <v>433</v>
      </c>
      <c r="J434" s="12" t="s">
        <v>428</v>
      </c>
      <c r="K434" s="147" t="s">
        <v>785</v>
      </c>
      <c r="L434" s="147">
        <v>1</v>
      </c>
      <c r="M434" s="156">
        <v>2.1197347826086954</v>
      </c>
      <c r="N434" s="8" t="s">
        <v>1859</v>
      </c>
      <c r="O434" s="147" t="s">
        <v>503</v>
      </c>
    </row>
    <row r="435" spans="9:15" ht="12.95" customHeight="1" x14ac:dyDescent="0.25">
      <c r="I435" s="93">
        <f t="shared" si="36"/>
        <v>434</v>
      </c>
      <c r="J435" s="12" t="s">
        <v>429</v>
      </c>
      <c r="K435" s="147" t="s">
        <v>786</v>
      </c>
      <c r="L435" s="147">
        <v>1</v>
      </c>
      <c r="M435" s="156">
        <v>2.4791282608695648</v>
      </c>
      <c r="N435" s="8" t="s">
        <v>1859</v>
      </c>
      <c r="O435" s="147" t="s">
        <v>503</v>
      </c>
    </row>
    <row r="436" spans="9:15" ht="12.95" customHeight="1" x14ac:dyDescent="0.25">
      <c r="I436" s="93">
        <f t="shared" si="36"/>
        <v>435</v>
      </c>
      <c r="J436" s="12" t="s">
        <v>430</v>
      </c>
      <c r="K436" s="147" t="s">
        <v>787</v>
      </c>
      <c r="L436" s="147">
        <v>1</v>
      </c>
      <c r="M436" s="156">
        <v>4.2831538043478252</v>
      </c>
      <c r="N436" s="8" t="s">
        <v>1859</v>
      </c>
      <c r="O436" s="147" t="s">
        <v>503</v>
      </c>
    </row>
    <row r="437" spans="9:15" ht="12.95" customHeight="1" x14ac:dyDescent="0.25">
      <c r="I437" s="93">
        <f t="shared" si="36"/>
        <v>436</v>
      </c>
      <c r="J437" s="12" t="s">
        <v>431</v>
      </c>
      <c r="K437" s="147" t="s">
        <v>788</v>
      </c>
      <c r="L437" s="147">
        <v>1</v>
      </c>
      <c r="M437" s="156">
        <v>2.3532260869565214</v>
      </c>
      <c r="N437" s="8" t="s">
        <v>1859</v>
      </c>
      <c r="O437" s="147" t="s">
        <v>503</v>
      </c>
    </row>
    <row r="438" spans="9:15" ht="12.95" customHeight="1" x14ac:dyDescent="0.25">
      <c r="I438" s="93">
        <f t="shared" si="36"/>
        <v>437</v>
      </c>
      <c r="J438" s="12" t="s">
        <v>432</v>
      </c>
      <c r="K438" s="147" t="s">
        <v>789</v>
      </c>
      <c r="L438" s="147">
        <v>1</v>
      </c>
      <c r="M438" s="156">
        <v>2.2662391304347822</v>
      </c>
      <c r="N438" s="8" t="s">
        <v>1859</v>
      </c>
      <c r="O438" s="147" t="s">
        <v>503</v>
      </c>
    </row>
    <row r="439" spans="9:15" ht="12.95" customHeight="1" x14ac:dyDescent="0.25">
      <c r="I439" s="93">
        <f t="shared" si="36"/>
        <v>438</v>
      </c>
      <c r="J439" s="12" t="s">
        <v>433</v>
      </c>
      <c r="K439" s="147" t="s">
        <v>790</v>
      </c>
      <c r="L439" s="147">
        <v>1</v>
      </c>
      <c r="M439" s="156">
        <v>1.3734782608695648</v>
      </c>
      <c r="N439" s="8" t="s">
        <v>1859</v>
      </c>
      <c r="O439" s="147" t="s">
        <v>503</v>
      </c>
    </row>
    <row r="440" spans="9:15" ht="12.95" customHeight="1" x14ac:dyDescent="0.25">
      <c r="I440" s="93">
        <f t="shared" si="36"/>
        <v>439</v>
      </c>
      <c r="J440" s="12" t="s">
        <v>434</v>
      </c>
      <c r="K440" s="147" t="s">
        <v>791</v>
      </c>
      <c r="L440" s="147">
        <v>1</v>
      </c>
      <c r="M440" s="156">
        <v>1.4421521739130432</v>
      </c>
      <c r="N440" s="8" t="s">
        <v>1859</v>
      </c>
      <c r="O440" s="147" t="s">
        <v>503</v>
      </c>
    </row>
    <row r="441" spans="9:15" ht="12.95" customHeight="1" x14ac:dyDescent="0.25">
      <c r="I441" s="93">
        <f t="shared" si="36"/>
        <v>440</v>
      </c>
      <c r="J441" s="12" t="s">
        <v>435</v>
      </c>
      <c r="K441" s="147" t="s">
        <v>792</v>
      </c>
      <c r="L441" s="147">
        <v>1</v>
      </c>
      <c r="M441" s="156">
        <v>4.3009433058800992</v>
      </c>
      <c r="N441" s="8" t="s">
        <v>1859</v>
      </c>
      <c r="O441" s="147" t="s">
        <v>503</v>
      </c>
    </row>
    <row r="442" spans="9:15" ht="12.95" customHeight="1" x14ac:dyDescent="0.25">
      <c r="I442" s="93">
        <f t="shared" si="36"/>
        <v>441</v>
      </c>
      <c r="J442" s="12" t="s">
        <v>436</v>
      </c>
      <c r="K442" s="147" t="s">
        <v>793</v>
      </c>
      <c r="L442" s="147">
        <v>1</v>
      </c>
      <c r="M442" s="156">
        <v>2.1846774130434778</v>
      </c>
      <c r="N442" s="8" t="s">
        <v>1859</v>
      </c>
      <c r="O442" s="147" t="s">
        <v>503</v>
      </c>
    </row>
    <row r="443" spans="9:15" ht="12.95" customHeight="1" x14ac:dyDescent="0.25">
      <c r="I443" s="93">
        <f t="shared" si="36"/>
        <v>442</v>
      </c>
      <c r="J443" s="12" t="s">
        <v>437</v>
      </c>
      <c r="K443" s="147" t="s">
        <v>794</v>
      </c>
      <c r="L443" s="147">
        <v>1</v>
      </c>
      <c r="M443" s="156">
        <v>1.3734782608695648</v>
      </c>
      <c r="N443" s="8" t="s">
        <v>1859</v>
      </c>
      <c r="O443" s="147" t="s">
        <v>503</v>
      </c>
    </row>
    <row r="444" spans="9:15" ht="12.95" customHeight="1" x14ac:dyDescent="0.25">
      <c r="I444" s="93">
        <f t="shared" si="36"/>
        <v>443</v>
      </c>
      <c r="J444" s="12" t="s">
        <v>438</v>
      </c>
      <c r="K444" s="147" t="s">
        <v>795</v>
      </c>
      <c r="L444" s="147">
        <v>1</v>
      </c>
      <c r="M444" s="156">
        <v>1.1789021739130434</v>
      </c>
      <c r="N444" s="8" t="s">
        <v>1859</v>
      </c>
      <c r="O444" s="147" t="s">
        <v>503</v>
      </c>
    </row>
    <row r="445" spans="9:15" ht="12.95" customHeight="1" x14ac:dyDescent="0.25">
      <c r="I445" s="93">
        <f t="shared" si="36"/>
        <v>444</v>
      </c>
      <c r="J445" s="12" t="s">
        <v>439</v>
      </c>
      <c r="K445" s="147" t="s">
        <v>796</v>
      </c>
      <c r="L445" s="147">
        <v>1</v>
      </c>
      <c r="M445" s="156">
        <v>3.9968217391304339</v>
      </c>
      <c r="N445" s="8" t="s">
        <v>1859</v>
      </c>
      <c r="O445" s="147" t="s">
        <v>503</v>
      </c>
    </row>
    <row r="446" spans="9:15" ht="12.95" customHeight="1" x14ac:dyDescent="0.25">
      <c r="I446" s="93">
        <f t="shared" si="36"/>
        <v>445</v>
      </c>
      <c r="J446" s="12" t="s">
        <v>440</v>
      </c>
      <c r="K446" s="147" t="s">
        <v>797</v>
      </c>
      <c r="L446" s="147">
        <v>1</v>
      </c>
      <c r="M446" s="156">
        <v>2.035036956521739</v>
      </c>
      <c r="N446" s="8" t="s">
        <v>1859</v>
      </c>
      <c r="O446" s="147" t="s">
        <v>503</v>
      </c>
    </row>
    <row r="447" spans="9:15" ht="12.95" customHeight="1" x14ac:dyDescent="0.25">
      <c r="I447" s="93">
        <f t="shared" si="36"/>
        <v>446</v>
      </c>
      <c r="J447" s="12" t="s">
        <v>441</v>
      </c>
      <c r="K447" s="147" t="s">
        <v>798</v>
      </c>
      <c r="L447" s="147">
        <v>1</v>
      </c>
      <c r="M447" s="156">
        <v>1.3368521739130432</v>
      </c>
      <c r="N447" s="8" t="s">
        <v>1859</v>
      </c>
      <c r="O447" s="147" t="s">
        <v>503</v>
      </c>
    </row>
    <row r="448" spans="9:15" ht="12.95" customHeight="1" x14ac:dyDescent="0.25">
      <c r="I448" s="93">
        <f t="shared" si="36"/>
        <v>447</v>
      </c>
      <c r="J448" s="12" t="s">
        <v>442</v>
      </c>
      <c r="K448" s="147" t="s">
        <v>799</v>
      </c>
      <c r="L448" s="147">
        <v>1</v>
      </c>
      <c r="M448" s="156">
        <v>1.9091347826086953</v>
      </c>
      <c r="N448" s="8" t="s">
        <v>1859</v>
      </c>
      <c r="O448" s="147" t="s">
        <v>503</v>
      </c>
    </row>
    <row r="449" spans="9:15" ht="12.95" customHeight="1" x14ac:dyDescent="0.25">
      <c r="I449" s="93">
        <f t="shared" si="36"/>
        <v>448</v>
      </c>
      <c r="J449" s="12" t="s">
        <v>443</v>
      </c>
      <c r="K449" s="147" t="s">
        <v>800</v>
      </c>
      <c r="L449" s="147">
        <v>1</v>
      </c>
      <c r="M449" s="156">
        <v>1.501669565217391</v>
      </c>
      <c r="N449" s="8" t="s">
        <v>1859</v>
      </c>
      <c r="O449" s="147" t="s">
        <v>503</v>
      </c>
    </row>
    <row r="450" spans="9:15" ht="12.95" customHeight="1" x14ac:dyDescent="0.25">
      <c r="I450" s="93">
        <f t="shared" si="36"/>
        <v>449</v>
      </c>
      <c r="J450" s="12" t="s">
        <v>444</v>
      </c>
      <c r="K450" s="147" t="s">
        <v>801</v>
      </c>
      <c r="L450" s="147">
        <v>1</v>
      </c>
      <c r="M450" s="156">
        <v>1.3734782608695648</v>
      </c>
      <c r="N450" s="8" t="s">
        <v>1859</v>
      </c>
      <c r="O450" s="147" t="s">
        <v>503</v>
      </c>
    </row>
    <row r="451" spans="9:15" ht="12.95" customHeight="1" x14ac:dyDescent="0.25">
      <c r="I451" s="93">
        <f t="shared" si="36"/>
        <v>450</v>
      </c>
      <c r="J451" s="12" t="s">
        <v>445</v>
      </c>
      <c r="K451" s="147" t="s">
        <v>802</v>
      </c>
      <c r="L451" s="147">
        <v>1</v>
      </c>
      <c r="M451" s="156">
        <v>1.9709413043478261</v>
      </c>
      <c r="N451" s="8" t="s">
        <v>1859</v>
      </c>
      <c r="O451" s="147" t="s">
        <v>503</v>
      </c>
    </row>
    <row r="452" spans="9:15" ht="12.95" customHeight="1" x14ac:dyDescent="0.25">
      <c r="I452" s="93">
        <f t="shared" si="36"/>
        <v>451</v>
      </c>
      <c r="J452" s="12" t="s">
        <v>446</v>
      </c>
      <c r="K452" s="147" t="s">
        <v>803</v>
      </c>
      <c r="L452" s="147">
        <v>1</v>
      </c>
      <c r="M452" s="156">
        <v>1.3734782608695648</v>
      </c>
      <c r="N452" s="8" t="s">
        <v>1859</v>
      </c>
      <c r="O452" s="147" t="s">
        <v>503</v>
      </c>
    </row>
    <row r="453" spans="9:15" ht="12.95" customHeight="1" x14ac:dyDescent="0.25">
      <c r="I453" s="93">
        <f t="shared" ref="I453:I516" si="37">IF(J453="","",I452+1)</f>
        <v>452</v>
      </c>
      <c r="J453" s="12" t="s">
        <v>447</v>
      </c>
      <c r="K453" s="147" t="s">
        <v>804</v>
      </c>
      <c r="L453" s="147">
        <v>1</v>
      </c>
      <c r="M453" s="156">
        <v>2.1975652173913041</v>
      </c>
      <c r="N453" s="8" t="s">
        <v>1859</v>
      </c>
      <c r="O453" s="147" t="s">
        <v>503</v>
      </c>
    </row>
    <row r="454" spans="9:15" ht="12.95" customHeight="1" x14ac:dyDescent="0.25">
      <c r="I454" s="93">
        <f t="shared" si="37"/>
        <v>453</v>
      </c>
      <c r="J454" s="12" t="s">
        <v>448</v>
      </c>
      <c r="K454" s="147" t="s">
        <v>805</v>
      </c>
      <c r="L454" s="147">
        <v>1</v>
      </c>
      <c r="M454" s="156">
        <v>1.3734782608695648</v>
      </c>
      <c r="N454" s="8" t="s">
        <v>1859</v>
      </c>
      <c r="O454" s="147" t="s">
        <v>503</v>
      </c>
    </row>
    <row r="455" spans="9:15" ht="12.95" customHeight="1" x14ac:dyDescent="0.25">
      <c r="I455" s="93">
        <f t="shared" si="37"/>
        <v>454</v>
      </c>
      <c r="J455" s="12" t="s">
        <v>449</v>
      </c>
      <c r="K455" s="147" t="s">
        <v>806</v>
      </c>
      <c r="L455" s="147">
        <v>1</v>
      </c>
      <c r="M455" s="156">
        <v>2.3048999999999995</v>
      </c>
      <c r="N455" s="8" t="s">
        <v>1859</v>
      </c>
      <c r="O455" s="147" t="s">
        <v>503</v>
      </c>
    </row>
    <row r="456" spans="9:15" ht="12.95" customHeight="1" x14ac:dyDescent="0.25">
      <c r="I456" s="93">
        <f t="shared" si="37"/>
        <v>455</v>
      </c>
      <c r="J456" s="12" t="s">
        <v>450</v>
      </c>
      <c r="K456" s="147" t="s">
        <v>807</v>
      </c>
      <c r="L456" s="147">
        <v>1</v>
      </c>
      <c r="M456" s="156">
        <v>2.1176999999999997</v>
      </c>
      <c r="N456" s="8" t="s">
        <v>1859</v>
      </c>
      <c r="O456" s="147" t="s">
        <v>503</v>
      </c>
    </row>
    <row r="457" spans="9:15" ht="12.95" customHeight="1" x14ac:dyDescent="0.25">
      <c r="I457" s="93">
        <f t="shared" si="37"/>
        <v>456</v>
      </c>
      <c r="J457" s="12" t="s">
        <v>451</v>
      </c>
      <c r="K457" s="147" t="s">
        <v>808</v>
      </c>
      <c r="L457" s="147">
        <v>1</v>
      </c>
      <c r="M457" s="156">
        <v>3.5801999999999996</v>
      </c>
      <c r="N457" s="8" t="s">
        <v>1859</v>
      </c>
      <c r="O457" s="147" t="s">
        <v>503</v>
      </c>
    </row>
    <row r="458" spans="9:15" ht="12.95" customHeight="1" x14ac:dyDescent="0.25">
      <c r="I458" s="93">
        <f t="shared" si="37"/>
        <v>457</v>
      </c>
      <c r="J458" s="12" t="s">
        <v>452</v>
      </c>
      <c r="K458" s="147" t="s">
        <v>809</v>
      </c>
      <c r="L458" s="147">
        <v>1</v>
      </c>
      <c r="M458" s="156">
        <v>0.62243999999999999</v>
      </c>
      <c r="N458" s="8" t="s">
        <v>1859</v>
      </c>
      <c r="O458" s="147" t="s">
        <v>503</v>
      </c>
    </row>
    <row r="459" spans="9:15" ht="12.95" customHeight="1" x14ac:dyDescent="0.25">
      <c r="I459" s="93">
        <f t="shared" si="37"/>
        <v>458</v>
      </c>
      <c r="J459" s="12" t="s">
        <v>453</v>
      </c>
      <c r="K459" s="147" t="s">
        <v>810</v>
      </c>
      <c r="L459" s="147">
        <v>1</v>
      </c>
      <c r="M459" s="156">
        <v>1.9702799999999998</v>
      </c>
      <c r="N459" s="8" t="s">
        <v>1859</v>
      </c>
      <c r="O459" s="147" t="s">
        <v>503</v>
      </c>
    </row>
    <row r="460" spans="9:15" ht="12.95" customHeight="1" x14ac:dyDescent="0.25">
      <c r="I460" s="93">
        <f t="shared" si="37"/>
        <v>459</v>
      </c>
      <c r="J460" s="12" t="s">
        <v>454</v>
      </c>
      <c r="K460" s="147" t="s">
        <v>811</v>
      </c>
      <c r="L460" s="147">
        <v>1</v>
      </c>
      <c r="M460" s="156">
        <v>61.120799999999996</v>
      </c>
      <c r="N460" s="8" t="s">
        <v>1859</v>
      </c>
      <c r="O460" s="147" t="s">
        <v>503</v>
      </c>
    </row>
    <row r="461" spans="9:15" ht="12.95" customHeight="1" x14ac:dyDescent="0.25">
      <c r="I461" s="93">
        <f t="shared" si="37"/>
        <v>460</v>
      </c>
      <c r="J461" s="12" t="s">
        <v>455</v>
      </c>
      <c r="K461" s="147" t="s">
        <v>812</v>
      </c>
      <c r="L461" s="147">
        <v>1</v>
      </c>
      <c r="M461" s="156">
        <v>5.0228099999999998</v>
      </c>
      <c r="N461" s="8" t="s">
        <v>1859</v>
      </c>
      <c r="O461" s="147" t="s">
        <v>503</v>
      </c>
    </row>
    <row r="462" spans="9:15" ht="12.95" customHeight="1" x14ac:dyDescent="0.25">
      <c r="I462" s="93">
        <f t="shared" si="37"/>
        <v>461</v>
      </c>
      <c r="J462" s="12" t="s">
        <v>456</v>
      </c>
      <c r="K462" s="147" t="s">
        <v>813</v>
      </c>
      <c r="L462" s="147">
        <v>1</v>
      </c>
      <c r="M462" s="156">
        <v>2.8830749999999998</v>
      </c>
      <c r="N462" s="8" t="s">
        <v>1859</v>
      </c>
      <c r="O462" s="147" t="s">
        <v>503</v>
      </c>
    </row>
    <row r="463" spans="9:15" ht="12.95" customHeight="1" x14ac:dyDescent="0.25">
      <c r="I463" s="93">
        <f t="shared" si="37"/>
        <v>462</v>
      </c>
      <c r="J463" s="12" t="s">
        <v>457</v>
      </c>
      <c r="K463" s="147" t="s">
        <v>814</v>
      </c>
      <c r="L463" s="147">
        <v>1</v>
      </c>
      <c r="M463" s="156">
        <v>3.21516</v>
      </c>
      <c r="N463" s="8" t="s">
        <v>1859</v>
      </c>
      <c r="O463" s="147" t="s">
        <v>503</v>
      </c>
    </row>
    <row r="464" spans="9:15" ht="12.95" customHeight="1" x14ac:dyDescent="0.25">
      <c r="I464" s="93">
        <f t="shared" si="37"/>
        <v>463</v>
      </c>
      <c r="J464" s="12" t="s">
        <v>458</v>
      </c>
      <c r="K464" s="147" t="s">
        <v>815</v>
      </c>
      <c r="L464" s="147">
        <v>1</v>
      </c>
      <c r="M464" s="156">
        <v>9.0323999999999991</v>
      </c>
      <c r="N464" s="8" t="s">
        <v>1859</v>
      </c>
      <c r="O464" s="147" t="s">
        <v>503</v>
      </c>
    </row>
    <row r="465" spans="9:15" ht="12.95" customHeight="1" x14ac:dyDescent="0.25">
      <c r="I465" s="93">
        <f t="shared" si="37"/>
        <v>464</v>
      </c>
      <c r="J465" s="12" t="s">
        <v>459</v>
      </c>
      <c r="K465" s="147" t="s">
        <v>816</v>
      </c>
      <c r="L465" s="147">
        <v>1</v>
      </c>
      <c r="M465" s="156">
        <v>2.3048999999999995</v>
      </c>
      <c r="N465" s="8" t="s">
        <v>1859</v>
      </c>
      <c r="O465" s="147" t="s">
        <v>503</v>
      </c>
    </row>
    <row r="466" spans="9:15" ht="12.95" customHeight="1" x14ac:dyDescent="0.25">
      <c r="I466" s="93">
        <f t="shared" si="37"/>
        <v>465</v>
      </c>
      <c r="J466" s="12" t="s">
        <v>460</v>
      </c>
      <c r="K466" s="147" t="s">
        <v>817</v>
      </c>
      <c r="L466" s="147">
        <v>1</v>
      </c>
      <c r="M466" s="156">
        <v>1.06938E-2</v>
      </c>
      <c r="N466" s="8" t="s">
        <v>1859</v>
      </c>
      <c r="O466" s="147" t="s">
        <v>503</v>
      </c>
    </row>
    <row r="467" spans="9:15" ht="12.95" customHeight="1" x14ac:dyDescent="0.25">
      <c r="I467" s="93">
        <f t="shared" si="37"/>
        <v>466</v>
      </c>
      <c r="J467" s="12" t="s">
        <v>461</v>
      </c>
      <c r="K467" s="147" t="s">
        <v>818</v>
      </c>
      <c r="L467" s="147">
        <v>1</v>
      </c>
      <c r="M467" s="156">
        <v>2.7611999999999997</v>
      </c>
      <c r="N467" s="8" t="s">
        <v>1859</v>
      </c>
      <c r="O467" s="147" t="s">
        <v>503</v>
      </c>
    </row>
    <row r="468" spans="9:15" ht="12.95" customHeight="1" x14ac:dyDescent="0.25">
      <c r="I468" s="93">
        <f t="shared" si="37"/>
        <v>467</v>
      </c>
      <c r="J468" s="12" t="s">
        <v>462</v>
      </c>
      <c r="K468" s="147" t="s">
        <v>819</v>
      </c>
      <c r="L468" s="147">
        <v>1</v>
      </c>
      <c r="M468" s="156">
        <v>1.5818400000000001</v>
      </c>
      <c r="N468" s="8" t="s">
        <v>1859</v>
      </c>
      <c r="O468" s="147" t="s">
        <v>503</v>
      </c>
    </row>
    <row r="469" spans="9:15" ht="12.95" customHeight="1" x14ac:dyDescent="0.25">
      <c r="I469" s="93">
        <f t="shared" si="37"/>
        <v>468</v>
      </c>
      <c r="J469" s="12" t="s">
        <v>463</v>
      </c>
      <c r="K469" s="147" t="s">
        <v>820</v>
      </c>
      <c r="L469" s="147">
        <v>1</v>
      </c>
      <c r="M469" s="156">
        <v>1.3794299999999999</v>
      </c>
      <c r="N469" s="8" t="s">
        <v>1859</v>
      </c>
      <c r="O469" s="147" t="s">
        <v>503</v>
      </c>
    </row>
    <row r="470" spans="9:15" ht="12.95" customHeight="1" x14ac:dyDescent="0.25">
      <c r="I470" s="93">
        <f t="shared" si="37"/>
        <v>469</v>
      </c>
      <c r="J470" s="12" t="s">
        <v>464</v>
      </c>
      <c r="K470" s="147" t="s">
        <v>821</v>
      </c>
      <c r="L470" s="147">
        <v>1</v>
      </c>
      <c r="M470" s="156">
        <v>2.3215140000000001</v>
      </c>
      <c r="N470" s="8" t="s">
        <v>1859</v>
      </c>
      <c r="O470" s="147" t="s">
        <v>503</v>
      </c>
    </row>
    <row r="471" spans="9:15" ht="12.95" customHeight="1" x14ac:dyDescent="0.25">
      <c r="I471" s="93">
        <f t="shared" si="37"/>
        <v>470</v>
      </c>
      <c r="J471" s="12" t="s">
        <v>465</v>
      </c>
      <c r="K471" s="147" t="s">
        <v>822</v>
      </c>
      <c r="L471" s="147">
        <v>1</v>
      </c>
      <c r="M471" s="156">
        <v>1.5479099999999999</v>
      </c>
      <c r="N471" s="8" t="s">
        <v>1859</v>
      </c>
      <c r="O471" s="147" t="s">
        <v>503</v>
      </c>
    </row>
    <row r="472" spans="9:15" ht="12.95" customHeight="1" x14ac:dyDescent="0.25">
      <c r="I472" s="93">
        <f t="shared" si="37"/>
        <v>471</v>
      </c>
      <c r="J472" s="12" t="s">
        <v>466</v>
      </c>
      <c r="K472" s="147" t="s">
        <v>823</v>
      </c>
      <c r="L472" s="147">
        <v>1</v>
      </c>
      <c r="M472" s="156">
        <v>1.5479099999999999</v>
      </c>
      <c r="N472" s="8" t="s">
        <v>1859</v>
      </c>
      <c r="O472" s="147" t="s">
        <v>503</v>
      </c>
    </row>
    <row r="473" spans="9:15" ht="12.95" customHeight="1" x14ac:dyDescent="0.25">
      <c r="I473" s="93">
        <f t="shared" si="37"/>
        <v>472</v>
      </c>
      <c r="J473" s="12" t="s">
        <v>467</v>
      </c>
      <c r="K473" s="147" t="s">
        <v>824</v>
      </c>
      <c r="L473" s="147">
        <v>1</v>
      </c>
      <c r="M473" s="156">
        <v>1.5561</v>
      </c>
      <c r="N473" s="8" t="s">
        <v>1859</v>
      </c>
      <c r="O473" s="147" t="s">
        <v>503</v>
      </c>
    </row>
    <row r="474" spans="9:15" ht="12.95" customHeight="1" x14ac:dyDescent="0.25">
      <c r="I474" s="93">
        <f t="shared" si="37"/>
        <v>473</v>
      </c>
      <c r="J474" s="12" t="s">
        <v>468</v>
      </c>
      <c r="K474" s="147" t="s">
        <v>825</v>
      </c>
      <c r="L474" s="147">
        <v>1</v>
      </c>
      <c r="M474" s="156">
        <v>1.1161799999999997</v>
      </c>
      <c r="N474" s="8" t="s">
        <v>1859</v>
      </c>
      <c r="O474" s="147" t="s">
        <v>503</v>
      </c>
    </row>
    <row r="475" spans="9:15" ht="12.95" customHeight="1" x14ac:dyDescent="0.25">
      <c r="I475" s="93">
        <f t="shared" si="37"/>
        <v>474</v>
      </c>
      <c r="J475" s="12" t="s">
        <v>469</v>
      </c>
      <c r="K475" s="147" t="s">
        <v>826</v>
      </c>
      <c r="L475" s="147">
        <v>1</v>
      </c>
      <c r="M475" s="156">
        <v>3.9311999999999991</v>
      </c>
      <c r="N475" s="8" t="s">
        <v>1859</v>
      </c>
      <c r="O475" s="147" t="s">
        <v>503</v>
      </c>
    </row>
    <row r="476" spans="9:15" ht="12.95" customHeight="1" x14ac:dyDescent="0.2">
      <c r="I476" s="93">
        <f t="shared" si="37"/>
        <v>475</v>
      </c>
      <c r="J476" s="29" t="s">
        <v>1279</v>
      </c>
      <c r="K476" s="147" t="s">
        <v>827</v>
      </c>
      <c r="L476" s="147">
        <v>1</v>
      </c>
      <c r="M476" s="156">
        <v>6.5168999999999997</v>
      </c>
      <c r="N476" s="8" t="s">
        <v>1859</v>
      </c>
      <c r="O476" s="147" t="s">
        <v>503</v>
      </c>
    </row>
    <row r="477" spans="9:15" ht="12.95" customHeight="1" x14ac:dyDescent="0.2">
      <c r="I477" s="93">
        <f t="shared" si="37"/>
        <v>476</v>
      </c>
      <c r="J477" s="29" t="s">
        <v>1280</v>
      </c>
      <c r="K477" s="147" t="s">
        <v>828</v>
      </c>
      <c r="L477" s="147">
        <v>1</v>
      </c>
      <c r="M477" s="156">
        <v>6.2477999999999989</v>
      </c>
      <c r="N477" s="8" t="s">
        <v>1859</v>
      </c>
      <c r="O477" s="147" t="s">
        <v>503</v>
      </c>
    </row>
    <row r="478" spans="9:15" ht="12.95" customHeight="1" x14ac:dyDescent="0.2">
      <c r="I478" s="93">
        <f t="shared" si="37"/>
        <v>477</v>
      </c>
      <c r="J478" s="29" t="s">
        <v>1281</v>
      </c>
      <c r="K478" s="147" t="s">
        <v>829</v>
      </c>
      <c r="L478" s="147">
        <v>1</v>
      </c>
      <c r="M478" s="156">
        <v>6.43851</v>
      </c>
      <c r="N478" s="8" t="s">
        <v>1859</v>
      </c>
      <c r="O478" s="147" t="s">
        <v>503</v>
      </c>
    </row>
    <row r="479" spans="9:15" ht="12.95" customHeight="1" x14ac:dyDescent="0.2">
      <c r="I479" s="93">
        <f t="shared" si="37"/>
        <v>478</v>
      </c>
      <c r="J479" s="29" t="s">
        <v>1282</v>
      </c>
      <c r="K479" s="147" t="s">
        <v>830</v>
      </c>
      <c r="L479" s="147">
        <v>1</v>
      </c>
      <c r="M479" s="156">
        <v>7.3943999999999992</v>
      </c>
      <c r="N479" s="8" t="s">
        <v>1859</v>
      </c>
      <c r="O479" s="147" t="s">
        <v>503</v>
      </c>
    </row>
    <row r="480" spans="9:15" ht="12.95" customHeight="1" x14ac:dyDescent="0.25">
      <c r="I480" s="93">
        <f t="shared" si="37"/>
        <v>479</v>
      </c>
      <c r="J480" s="12" t="s">
        <v>470</v>
      </c>
      <c r="K480" s="147" t="s">
        <v>831</v>
      </c>
      <c r="L480" s="147">
        <v>1</v>
      </c>
      <c r="M480" s="156">
        <v>6.5168999999999997</v>
      </c>
      <c r="N480" s="8" t="s">
        <v>1859</v>
      </c>
      <c r="O480" s="147" t="s">
        <v>503</v>
      </c>
    </row>
    <row r="481" spans="9:15" ht="12.95" customHeight="1" x14ac:dyDescent="0.25">
      <c r="I481" s="93">
        <f t="shared" si="37"/>
        <v>480</v>
      </c>
      <c r="J481" s="12" t="s">
        <v>471</v>
      </c>
      <c r="K481" s="147" t="s">
        <v>832</v>
      </c>
      <c r="L481" s="147">
        <v>1</v>
      </c>
      <c r="M481" s="156">
        <v>17.713799999999999</v>
      </c>
      <c r="N481" s="8" t="s">
        <v>1859</v>
      </c>
      <c r="O481" s="147" t="s">
        <v>503</v>
      </c>
    </row>
    <row r="482" spans="9:15" ht="12.95" customHeight="1" x14ac:dyDescent="0.25">
      <c r="I482" s="93">
        <f t="shared" si="37"/>
        <v>481</v>
      </c>
      <c r="J482" s="12" t="s">
        <v>472</v>
      </c>
      <c r="K482" s="147" t="s">
        <v>833</v>
      </c>
      <c r="L482" s="147">
        <v>1</v>
      </c>
      <c r="M482" s="156">
        <v>5.428799999999999</v>
      </c>
      <c r="N482" s="8" t="s">
        <v>1859</v>
      </c>
      <c r="O482" s="147" t="s">
        <v>503</v>
      </c>
    </row>
    <row r="483" spans="9:15" ht="12.95" customHeight="1" x14ac:dyDescent="0.25">
      <c r="I483" s="93">
        <f t="shared" si="37"/>
        <v>482</v>
      </c>
      <c r="J483" s="12" t="s">
        <v>473</v>
      </c>
      <c r="K483" s="147" t="s">
        <v>834</v>
      </c>
      <c r="L483" s="147">
        <v>1</v>
      </c>
      <c r="M483" s="156">
        <v>6.8444999999999983</v>
      </c>
      <c r="N483" s="8" t="s">
        <v>1859</v>
      </c>
      <c r="O483" s="147" t="s">
        <v>503</v>
      </c>
    </row>
    <row r="484" spans="9:15" ht="12.95" customHeight="1" x14ac:dyDescent="0.25">
      <c r="I484" s="93">
        <f t="shared" si="37"/>
        <v>483</v>
      </c>
      <c r="J484" s="12" t="s">
        <v>474</v>
      </c>
      <c r="K484" s="147" t="s">
        <v>835</v>
      </c>
      <c r="L484" s="147">
        <v>1</v>
      </c>
      <c r="M484" s="156">
        <v>15.280199999999999</v>
      </c>
      <c r="N484" s="8" t="s">
        <v>1859</v>
      </c>
      <c r="O484" s="147" t="s">
        <v>503</v>
      </c>
    </row>
    <row r="485" spans="9:15" ht="12.95" customHeight="1" x14ac:dyDescent="0.25">
      <c r="I485" s="93">
        <f t="shared" si="37"/>
        <v>484</v>
      </c>
      <c r="J485" s="12" t="s">
        <v>475</v>
      </c>
      <c r="K485" s="147" t="s">
        <v>836</v>
      </c>
      <c r="L485" s="147">
        <v>1</v>
      </c>
      <c r="M485" s="156">
        <v>17.152199999999997</v>
      </c>
      <c r="N485" s="8" t="s">
        <v>1859</v>
      </c>
      <c r="O485" s="147" t="s">
        <v>503</v>
      </c>
    </row>
    <row r="486" spans="9:15" ht="12.95" customHeight="1" x14ac:dyDescent="0.25">
      <c r="I486" s="93">
        <f t="shared" si="37"/>
        <v>485</v>
      </c>
      <c r="J486" s="12" t="s">
        <v>476</v>
      </c>
      <c r="K486" s="147" t="s">
        <v>830</v>
      </c>
      <c r="L486" s="147">
        <v>1</v>
      </c>
      <c r="M486" s="156">
        <v>7.3943999999999992</v>
      </c>
      <c r="N486" s="8" t="s">
        <v>1859</v>
      </c>
      <c r="O486" s="147" t="s">
        <v>503</v>
      </c>
    </row>
    <row r="487" spans="9:15" ht="12.95" customHeight="1" x14ac:dyDescent="0.25">
      <c r="I487" s="93">
        <f t="shared" si="37"/>
        <v>486</v>
      </c>
      <c r="J487" s="12" t="s">
        <v>477</v>
      </c>
      <c r="K487" s="147" t="s">
        <v>837</v>
      </c>
      <c r="L487" s="147">
        <v>1</v>
      </c>
      <c r="M487" s="156">
        <v>19.386900000000001</v>
      </c>
      <c r="N487" s="8" t="s">
        <v>1859</v>
      </c>
      <c r="O487" s="147" t="s">
        <v>503</v>
      </c>
    </row>
    <row r="488" spans="9:15" ht="12.95" customHeight="1" x14ac:dyDescent="0.25">
      <c r="I488" s="93">
        <f t="shared" si="37"/>
        <v>487</v>
      </c>
      <c r="J488" s="12" t="s">
        <v>478</v>
      </c>
      <c r="K488" s="147" t="s">
        <v>838</v>
      </c>
      <c r="L488" s="147">
        <v>1</v>
      </c>
      <c r="M488" s="156">
        <v>4.5512999999999995</v>
      </c>
      <c r="N488" s="8" t="s">
        <v>1859</v>
      </c>
      <c r="O488" s="147" t="s">
        <v>503</v>
      </c>
    </row>
    <row r="489" spans="9:15" ht="12.95" customHeight="1" x14ac:dyDescent="0.25">
      <c r="I489" s="93">
        <f t="shared" si="37"/>
        <v>488</v>
      </c>
      <c r="J489" s="12" t="s">
        <v>479</v>
      </c>
      <c r="K489" s="147" t="s">
        <v>839</v>
      </c>
      <c r="L489" s="147">
        <v>1</v>
      </c>
      <c r="M489" s="156">
        <v>7.5815999999999999</v>
      </c>
      <c r="N489" s="8" t="s">
        <v>1859</v>
      </c>
      <c r="O489" s="147" t="s">
        <v>503</v>
      </c>
    </row>
    <row r="490" spans="9:15" ht="12.95" customHeight="1" x14ac:dyDescent="0.25">
      <c r="I490" s="93">
        <f t="shared" si="37"/>
        <v>489</v>
      </c>
      <c r="J490" s="12" t="s">
        <v>480</v>
      </c>
      <c r="K490" s="147" t="s">
        <v>840</v>
      </c>
      <c r="L490" s="147">
        <v>1</v>
      </c>
      <c r="M490" s="156">
        <v>7.8506999999999998</v>
      </c>
      <c r="N490" s="8" t="s">
        <v>1859</v>
      </c>
      <c r="O490" s="147" t="s">
        <v>503</v>
      </c>
    </row>
    <row r="491" spans="9:15" ht="12.95" customHeight="1" x14ac:dyDescent="0.25">
      <c r="I491" s="93">
        <f t="shared" si="37"/>
        <v>490</v>
      </c>
      <c r="J491" s="12" t="s">
        <v>481</v>
      </c>
      <c r="K491" s="147" t="s">
        <v>841</v>
      </c>
      <c r="L491" s="147">
        <v>1</v>
      </c>
      <c r="M491" s="156">
        <v>4.5512999999999995</v>
      </c>
      <c r="N491" s="8" t="s">
        <v>1859</v>
      </c>
      <c r="O491" s="147" t="s">
        <v>503</v>
      </c>
    </row>
    <row r="492" spans="9:15" ht="12.95" customHeight="1" x14ac:dyDescent="0.25">
      <c r="I492" s="93">
        <f t="shared" si="37"/>
        <v>491</v>
      </c>
      <c r="J492" s="12" t="s">
        <v>482</v>
      </c>
      <c r="K492" s="147" t="s">
        <v>842</v>
      </c>
      <c r="L492" s="147">
        <v>1</v>
      </c>
      <c r="M492" s="156">
        <v>6.2828999999999997</v>
      </c>
      <c r="N492" s="8" t="s">
        <v>1859</v>
      </c>
      <c r="O492" s="147" t="s">
        <v>503</v>
      </c>
    </row>
    <row r="493" spans="9:15" ht="12.95" customHeight="1" x14ac:dyDescent="0.25">
      <c r="I493" s="93">
        <f t="shared" si="37"/>
        <v>492</v>
      </c>
      <c r="J493" s="12" t="s">
        <v>483</v>
      </c>
      <c r="K493" s="147" t="s">
        <v>843</v>
      </c>
      <c r="L493" s="147">
        <v>1</v>
      </c>
      <c r="M493" s="156">
        <v>2.5154999999999998</v>
      </c>
      <c r="N493" s="8" t="s">
        <v>1859</v>
      </c>
      <c r="O493" s="147" t="s">
        <v>503</v>
      </c>
    </row>
    <row r="494" spans="9:15" ht="12.95" customHeight="1" x14ac:dyDescent="0.25">
      <c r="I494" s="93">
        <f t="shared" si="37"/>
        <v>493</v>
      </c>
      <c r="J494" s="12" t="s">
        <v>484</v>
      </c>
      <c r="K494" s="147" t="s">
        <v>844</v>
      </c>
      <c r="L494" s="147">
        <v>1</v>
      </c>
      <c r="M494" s="156">
        <v>3.8063999999999996</v>
      </c>
      <c r="N494" s="8" t="s">
        <v>1859</v>
      </c>
      <c r="O494" s="147" t="s">
        <v>503</v>
      </c>
    </row>
    <row r="495" spans="9:15" ht="12.95" customHeight="1" x14ac:dyDescent="0.25">
      <c r="I495" s="93">
        <f t="shared" si="37"/>
        <v>494</v>
      </c>
      <c r="J495" s="12" t="s">
        <v>485</v>
      </c>
      <c r="K495" s="147" t="s">
        <v>845</v>
      </c>
      <c r="L495" s="147">
        <v>1</v>
      </c>
      <c r="M495" s="156">
        <v>3.1383529411764703</v>
      </c>
      <c r="N495" s="8" t="s">
        <v>1859</v>
      </c>
      <c r="O495" s="147" t="s">
        <v>503</v>
      </c>
    </row>
    <row r="496" spans="9:15" ht="12.95" customHeight="1" x14ac:dyDescent="0.25">
      <c r="I496" s="93">
        <f t="shared" si="37"/>
        <v>495</v>
      </c>
      <c r="J496" s="12" t="s">
        <v>486</v>
      </c>
      <c r="K496" s="147" t="s">
        <v>846</v>
      </c>
      <c r="L496" s="147">
        <v>1</v>
      </c>
      <c r="M496" s="156">
        <v>2.3620235294117644</v>
      </c>
      <c r="N496" s="8" t="s">
        <v>1859</v>
      </c>
      <c r="O496" s="147" t="s">
        <v>503</v>
      </c>
    </row>
    <row r="497" spans="9:15" ht="12.95" customHeight="1" x14ac:dyDescent="0.25">
      <c r="I497" s="93">
        <f t="shared" si="37"/>
        <v>496</v>
      </c>
      <c r="J497" s="12" t="s">
        <v>487</v>
      </c>
      <c r="K497" s="147" t="s">
        <v>847</v>
      </c>
      <c r="L497" s="147">
        <v>1</v>
      </c>
      <c r="M497" s="156">
        <v>1.6104705882352941</v>
      </c>
      <c r="N497" s="8" t="s">
        <v>1859</v>
      </c>
      <c r="O497" s="147" t="s">
        <v>503</v>
      </c>
    </row>
    <row r="498" spans="9:15" ht="12.95" customHeight="1" x14ac:dyDescent="0.25">
      <c r="I498" s="93">
        <f t="shared" si="37"/>
        <v>497</v>
      </c>
      <c r="J498" s="12" t="s">
        <v>488</v>
      </c>
      <c r="K498" s="147" t="s">
        <v>848</v>
      </c>
      <c r="L498" s="147">
        <v>1</v>
      </c>
      <c r="M498" s="156">
        <v>0.13074749999999999</v>
      </c>
      <c r="N498" s="8" t="s">
        <v>1859</v>
      </c>
      <c r="O498" s="147" t="s">
        <v>503</v>
      </c>
    </row>
    <row r="499" spans="9:15" ht="12.95" customHeight="1" x14ac:dyDescent="0.25">
      <c r="I499" s="93">
        <f t="shared" si="37"/>
        <v>498</v>
      </c>
      <c r="J499" s="12" t="s">
        <v>489</v>
      </c>
      <c r="K499" s="147" t="s">
        <v>849</v>
      </c>
      <c r="L499" s="147">
        <v>1</v>
      </c>
      <c r="M499" s="156">
        <v>0.6342776470588235</v>
      </c>
      <c r="N499" s="8" t="s">
        <v>1859</v>
      </c>
      <c r="O499" s="147" t="s">
        <v>503</v>
      </c>
    </row>
    <row r="500" spans="9:15" ht="12.95" customHeight="1" x14ac:dyDescent="0.25">
      <c r="I500" s="93">
        <f t="shared" si="37"/>
        <v>499</v>
      </c>
      <c r="J500" s="12" t="s">
        <v>490</v>
      </c>
      <c r="K500" s="147" t="s">
        <v>850</v>
      </c>
      <c r="L500" s="147">
        <v>1</v>
      </c>
      <c r="M500" s="156">
        <v>0.19717941176470585</v>
      </c>
      <c r="N500" s="8" t="s">
        <v>1859</v>
      </c>
      <c r="O500" s="147" t="s">
        <v>503</v>
      </c>
    </row>
    <row r="501" spans="9:15" ht="12.95" customHeight="1" x14ac:dyDescent="0.25">
      <c r="I501" s="93">
        <f t="shared" si="37"/>
        <v>500</v>
      </c>
      <c r="J501" s="12" t="s">
        <v>491</v>
      </c>
      <c r="K501" s="147" t="s">
        <v>851</v>
      </c>
      <c r="L501" s="147">
        <v>1</v>
      </c>
      <c r="M501" s="156">
        <v>1.0802541176470588</v>
      </c>
      <c r="N501" s="8" t="s">
        <v>1859</v>
      </c>
      <c r="O501" s="147" t="s">
        <v>503</v>
      </c>
    </row>
    <row r="502" spans="9:15" ht="12.95" customHeight="1" x14ac:dyDescent="0.25">
      <c r="I502" s="93">
        <f t="shared" si="37"/>
        <v>501</v>
      </c>
      <c r="J502" s="12" t="s">
        <v>492</v>
      </c>
      <c r="K502" s="147" t="s">
        <v>852</v>
      </c>
      <c r="L502" s="147">
        <v>1</v>
      </c>
      <c r="M502" s="156">
        <v>0.78541411764705882</v>
      </c>
      <c r="N502" s="8" t="s">
        <v>1859</v>
      </c>
      <c r="O502" s="147" t="s">
        <v>503</v>
      </c>
    </row>
    <row r="503" spans="9:15" ht="12.95" customHeight="1" x14ac:dyDescent="0.25">
      <c r="I503" s="93">
        <f t="shared" si="37"/>
        <v>502</v>
      </c>
      <c r="J503" s="30" t="s">
        <v>493</v>
      </c>
      <c r="K503" s="147" t="s">
        <v>853</v>
      </c>
      <c r="L503" s="147">
        <v>1</v>
      </c>
      <c r="M503" s="156">
        <v>0.23289882352941174</v>
      </c>
      <c r="N503" s="8" t="s">
        <v>1859</v>
      </c>
      <c r="O503" s="147" t="s">
        <v>503</v>
      </c>
    </row>
    <row r="504" spans="9:15" ht="12.95" customHeight="1" x14ac:dyDescent="0.25">
      <c r="I504" s="93">
        <f t="shared" si="37"/>
        <v>503</v>
      </c>
      <c r="J504" s="12" t="s">
        <v>494</v>
      </c>
      <c r="K504" s="147" t="s">
        <v>854</v>
      </c>
      <c r="L504" s="147">
        <v>1</v>
      </c>
      <c r="M504" s="156">
        <v>1.2128082352941176</v>
      </c>
      <c r="N504" s="8" t="s">
        <v>1859</v>
      </c>
      <c r="O504" s="147" t="s">
        <v>503</v>
      </c>
    </row>
    <row r="505" spans="9:15" ht="12.95" customHeight="1" x14ac:dyDescent="0.25">
      <c r="I505" s="93">
        <f t="shared" si="37"/>
        <v>504</v>
      </c>
      <c r="J505" s="12" t="s">
        <v>495</v>
      </c>
      <c r="K505" s="147" t="s">
        <v>855</v>
      </c>
      <c r="L505" s="147">
        <v>1</v>
      </c>
      <c r="M505" s="156">
        <v>0.2995888235294118</v>
      </c>
      <c r="N505" s="8" t="s">
        <v>1859</v>
      </c>
      <c r="O505" s="147" t="s">
        <v>503</v>
      </c>
    </row>
    <row r="506" spans="9:15" ht="12.95" customHeight="1" x14ac:dyDescent="0.25">
      <c r="I506" s="93">
        <f t="shared" si="37"/>
        <v>505</v>
      </c>
      <c r="J506" s="12" t="s">
        <v>496</v>
      </c>
      <c r="K506" s="147" t="s">
        <v>856</v>
      </c>
      <c r="L506" s="147">
        <v>1</v>
      </c>
      <c r="M506" s="156">
        <v>1.2251964705882352</v>
      </c>
      <c r="N506" s="8" t="s">
        <v>1859</v>
      </c>
      <c r="O506" s="147" t="s">
        <v>503</v>
      </c>
    </row>
    <row r="507" spans="9:15" ht="12.95" customHeight="1" x14ac:dyDescent="0.25">
      <c r="I507" s="93">
        <f t="shared" si="37"/>
        <v>506</v>
      </c>
      <c r="J507" s="12" t="s">
        <v>497</v>
      </c>
      <c r="K507" s="147" t="s">
        <v>857</v>
      </c>
      <c r="L507" s="147">
        <v>1</v>
      </c>
      <c r="M507" s="156">
        <v>1.5187976470588234</v>
      </c>
      <c r="N507" s="8" t="s">
        <v>1859</v>
      </c>
      <c r="O507" s="147" t="s">
        <v>503</v>
      </c>
    </row>
    <row r="508" spans="9:15" ht="12.95" customHeight="1" x14ac:dyDescent="0.25">
      <c r="I508" s="93">
        <f t="shared" si="37"/>
        <v>507</v>
      </c>
      <c r="J508" s="12" t="s">
        <v>498</v>
      </c>
      <c r="K508" s="147" t="s">
        <v>858</v>
      </c>
      <c r="L508" s="147">
        <v>1</v>
      </c>
      <c r="M508" s="156">
        <v>1.1867929411764704</v>
      </c>
      <c r="N508" s="8" t="s">
        <v>1859</v>
      </c>
      <c r="O508" s="147" t="s">
        <v>503</v>
      </c>
    </row>
    <row r="509" spans="9:15" ht="12.95" customHeight="1" x14ac:dyDescent="0.25">
      <c r="I509" s="93">
        <f t="shared" si="37"/>
        <v>508</v>
      </c>
      <c r="J509" s="12" t="s">
        <v>499</v>
      </c>
      <c r="K509" s="147" t="s">
        <v>859</v>
      </c>
      <c r="L509" s="147">
        <v>1</v>
      </c>
      <c r="M509" s="156">
        <v>1.1657329411764703</v>
      </c>
      <c r="N509" s="8" t="s">
        <v>1859</v>
      </c>
      <c r="O509" s="147" t="s">
        <v>503</v>
      </c>
    </row>
    <row r="510" spans="9:15" ht="12.95" customHeight="1" x14ac:dyDescent="0.25">
      <c r="I510" s="93">
        <f t="shared" si="37"/>
        <v>509</v>
      </c>
      <c r="J510" s="12" t="s">
        <v>500</v>
      </c>
      <c r="K510" s="147" t="s">
        <v>860</v>
      </c>
      <c r="L510" s="147">
        <v>1</v>
      </c>
      <c r="M510" s="156">
        <v>2.02176</v>
      </c>
      <c r="N510" s="8" t="s">
        <v>1859</v>
      </c>
      <c r="O510" s="147" t="s">
        <v>503</v>
      </c>
    </row>
    <row r="511" spans="9:15" ht="12.95" customHeight="1" x14ac:dyDescent="0.25">
      <c r="I511" s="93">
        <f t="shared" si="37"/>
        <v>510</v>
      </c>
      <c r="J511" s="30" t="s">
        <v>1253</v>
      </c>
      <c r="K511" s="147" t="s">
        <v>861</v>
      </c>
      <c r="L511" s="147">
        <v>1</v>
      </c>
      <c r="M511" s="156">
        <v>3.4538399999999996</v>
      </c>
      <c r="N511" s="8" t="s">
        <v>1859</v>
      </c>
      <c r="O511" s="147" t="s">
        <v>503</v>
      </c>
    </row>
    <row r="512" spans="9:15" ht="12.95" customHeight="1" x14ac:dyDescent="0.25">
      <c r="I512" s="93">
        <f t="shared" si="37"/>
        <v>511</v>
      </c>
      <c r="J512" s="30" t="s">
        <v>1254</v>
      </c>
      <c r="K512" s="147" t="s">
        <v>862</v>
      </c>
      <c r="L512" s="147">
        <v>1</v>
      </c>
      <c r="M512" s="156">
        <v>4.5861247058823524</v>
      </c>
      <c r="N512" s="8" t="s">
        <v>1859</v>
      </c>
      <c r="O512" s="147" t="s">
        <v>503</v>
      </c>
    </row>
    <row r="513" spans="9:15" ht="12.95" customHeight="1" x14ac:dyDescent="0.25">
      <c r="I513" s="93">
        <f t="shared" si="37"/>
        <v>512</v>
      </c>
      <c r="J513" s="30" t="s">
        <v>1255</v>
      </c>
      <c r="K513" s="147" t="s">
        <v>863</v>
      </c>
      <c r="L513" s="147">
        <v>1</v>
      </c>
      <c r="M513" s="156">
        <v>3.4538399999999996</v>
      </c>
      <c r="N513" s="8" t="s">
        <v>1859</v>
      </c>
      <c r="O513" s="147" t="s">
        <v>503</v>
      </c>
    </row>
    <row r="514" spans="9:15" ht="12.95" customHeight="1" x14ac:dyDescent="0.25">
      <c r="I514" s="93">
        <f t="shared" si="37"/>
        <v>513</v>
      </c>
      <c r="J514" s="30" t="s">
        <v>1256</v>
      </c>
      <c r="K514" s="147" t="s">
        <v>864</v>
      </c>
      <c r="L514" s="147">
        <v>1</v>
      </c>
      <c r="M514" s="156">
        <v>3.4538399999999996</v>
      </c>
      <c r="N514" s="8" t="s">
        <v>1859</v>
      </c>
      <c r="O514" s="147" t="s">
        <v>503</v>
      </c>
    </row>
    <row r="515" spans="9:15" ht="12.95" customHeight="1" x14ac:dyDescent="0.25">
      <c r="I515" s="93">
        <f t="shared" si="37"/>
        <v>514</v>
      </c>
      <c r="J515" s="30" t="s">
        <v>1257</v>
      </c>
      <c r="K515" s="147" t="s">
        <v>865</v>
      </c>
      <c r="L515" s="147">
        <v>1</v>
      </c>
      <c r="M515" s="156">
        <v>3.4538399999999996</v>
      </c>
      <c r="N515" s="8" t="s">
        <v>1859</v>
      </c>
      <c r="O515" s="147" t="s">
        <v>503</v>
      </c>
    </row>
    <row r="516" spans="9:15" ht="12.95" customHeight="1" x14ac:dyDescent="0.25">
      <c r="I516" s="93">
        <f t="shared" si="37"/>
        <v>515</v>
      </c>
      <c r="J516" s="12" t="s">
        <v>501</v>
      </c>
      <c r="K516" s="147" t="s">
        <v>866</v>
      </c>
      <c r="L516" s="147">
        <v>1</v>
      </c>
      <c r="M516" s="156">
        <v>1.0901647058823529</v>
      </c>
      <c r="N516" s="8" t="s">
        <v>1859</v>
      </c>
      <c r="O516" s="147" t="s">
        <v>503</v>
      </c>
    </row>
    <row r="517" spans="9:15" ht="12.95" customHeight="1" x14ac:dyDescent="0.25">
      <c r="I517" s="93">
        <f t="shared" ref="I517:I580" si="38">IF(J517="","",I516+1)</f>
        <v>516</v>
      </c>
      <c r="J517" s="12" t="s">
        <v>502</v>
      </c>
      <c r="K517" s="147" t="s">
        <v>867</v>
      </c>
      <c r="L517" s="147">
        <v>1</v>
      </c>
      <c r="M517" s="156">
        <v>1.0901647058823529</v>
      </c>
      <c r="N517" s="8" t="s">
        <v>1859</v>
      </c>
      <c r="O517" s="147" t="s">
        <v>503</v>
      </c>
    </row>
    <row r="518" spans="9:15" ht="12.95" customHeight="1" x14ac:dyDescent="0.25">
      <c r="I518" s="93">
        <f t="shared" si="38"/>
        <v>517</v>
      </c>
      <c r="J518" s="12" t="s">
        <v>869</v>
      </c>
      <c r="K518" s="147" t="s">
        <v>901</v>
      </c>
      <c r="L518" s="147">
        <v>2</v>
      </c>
      <c r="M518" s="156">
        <v>0.28148285454545457</v>
      </c>
      <c r="N518" s="8" t="s">
        <v>1859</v>
      </c>
      <c r="O518" s="147" t="s">
        <v>503</v>
      </c>
    </row>
    <row r="519" spans="9:15" ht="12.95" customHeight="1" x14ac:dyDescent="0.25">
      <c r="I519" s="93">
        <f t="shared" si="38"/>
        <v>518</v>
      </c>
      <c r="J519" s="12" t="s">
        <v>870</v>
      </c>
      <c r="K519" s="147" t="s">
        <v>902</v>
      </c>
      <c r="L519" s="147">
        <v>2</v>
      </c>
      <c r="M519" s="156">
        <v>0.25476962727272723</v>
      </c>
      <c r="N519" s="8" t="s">
        <v>1859</v>
      </c>
      <c r="O519" s="147" t="s">
        <v>503</v>
      </c>
    </row>
    <row r="520" spans="9:15" ht="12.95" customHeight="1" x14ac:dyDescent="0.25">
      <c r="I520" s="93">
        <f t="shared" si="38"/>
        <v>519</v>
      </c>
      <c r="J520" s="12" t="s">
        <v>871</v>
      </c>
      <c r="K520" s="147" t="s">
        <v>903</v>
      </c>
      <c r="L520" s="147">
        <v>2</v>
      </c>
      <c r="M520" s="156">
        <v>0.17049174999999997</v>
      </c>
      <c r="N520" s="8" t="s">
        <v>1859</v>
      </c>
      <c r="O520" s="147" t="s">
        <v>503</v>
      </c>
    </row>
    <row r="521" spans="9:15" ht="12.95" customHeight="1" x14ac:dyDescent="0.25">
      <c r="I521" s="93">
        <f t="shared" si="38"/>
        <v>520</v>
      </c>
      <c r="J521" s="12" t="s">
        <v>872</v>
      </c>
      <c r="K521" s="147" t="s">
        <v>904</v>
      </c>
      <c r="L521" s="147">
        <v>2</v>
      </c>
      <c r="M521" s="156">
        <v>0.18765824999999997</v>
      </c>
      <c r="N521" s="8" t="s">
        <v>1859</v>
      </c>
      <c r="O521" s="147" t="s">
        <v>503</v>
      </c>
    </row>
    <row r="522" spans="9:15" ht="12.95" customHeight="1" x14ac:dyDescent="0.25">
      <c r="I522" s="93">
        <f t="shared" si="38"/>
        <v>521</v>
      </c>
      <c r="J522" s="12" t="s">
        <v>873</v>
      </c>
      <c r="K522" s="147" t="s">
        <v>905</v>
      </c>
      <c r="L522" s="147">
        <v>2</v>
      </c>
      <c r="M522" s="156">
        <v>0.24648585000000001</v>
      </c>
      <c r="N522" s="8" t="s">
        <v>1859</v>
      </c>
      <c r="O522" s="147" t="s">
        <v>503</v>
      </c>
    </row>
    <row r="523" spans="9:15" ht="12.95" customHeight="1" x14ac:dyDescent="0.25">
      <c r="I523" s="93">
        <f t="shared" si="38"/>
        <v>522</v>
      </c>
      <c r="J523" s="12" t="s">
        <v>874</v>
      </c>
      <c r="K523" s="147">
        <v>163328</v>
      </c>
      <c r="L523" s="147">
        <v>2</v>
      </c>
      <c r="M523" s="156">
        <v>0.20210287499999999</v>
      </c>
      <c r="N523" s="8" t="s">
        <v>1859</v>
      </c>
      <c r="O523" s="147" t="s">
        <v>503</v>
      </c>
    </row>
    <row r="524" spans="9:15" ht="12.95" customHeight="1" x14ac:dyDescent="0.25">
      <c r="I524" s="93">
        <f t="shared" si="38"/>
        <v>523</v>
      </c>
      <c r="J524" s="12" t="s">
        <v>875</v>
      </c>
      <c r="K524" s="147" t="s">
        <v>906</v>
      </c>
      <c r="L524" s="147">
        <v>2</v>
      </c>
      <c r="M524" s="156">
        <v>2.9015999999999997</v>
      </c>
      <c r="N524" s="8" t="s">
        <v>1859</v>
      </c>
      <c r="O524" s="147" t="s">
        <v>503</v>
      </c>
    </row>
    <row r="525" spans="9:15" ht="12.95" customHeight="1" x14ac:dyDescent="0.25">
      <c r="I525" s="93">
        <f t="shared" si="38"/>
        <v>524</v>
      </c>
      <c r="J525" s="12" t="s">
        <v>876</v>
      </c>
      <c r="K525" s="147" t="s">
        <v>907</v>
      </c>
      <c r="L525" s="147">
        <v>2</v>
      </c>
      <c r="M525" s="156">
        <v>1.2869999999999999</v>
      </c>
      <c r="N525" s="8" t="s">
        <v>1859</v>
      </c>
      <c r="O525" s="147" t="s">
        <v>503</v>
      </c>
    </row>
    <row r="526" spans="9:15" ht="12.95" customHeight="1" x14ac:dyDescent="0.25">
      <c r="I526" s="93">
        <f t="shared" si="38"/>
        <v>525</v>
      </c>
      <c r="J526" s="12" t="s">
        <v>877</v>
      </c>
      <c r="K526" s="147">
        <v>163670</v>
      </c>
      <c r="L526" s="147">
        <v>2</v>
      </c>
      <c r="M526" s="156">
        <v>12.998699999999998</v>
      </c>
      <c r="N526" s="8" t="s">
        <v>1859</v>
      </c>
      <c r="O526" s="147" t="s">
        <v>503</v>
      </c>
    </row>
    <row r="527" spans="9:15" ht="12.95" customHeight="1" x14ac:dyDescent="0.25">
      <c r="I527" s="93">
        <f t="shared" si="38"/>
        <v>526</v>
      </c>
      <c r="J527" s="12" t="s">
        <v>878</v>
      </c>
      <c r="K527" s="147" t="s">
        <v>908</v>
      </c>
      <c r="L527" s="147">
        <v>2</v>
      </c>
      <c r="M527" s="156">
        <v>8.9219185714285706E-2</v>
      </c>
      <c r="N527" s="8" t="s">
        <v>1859</v>
      </c>
      <c r="O527" s="147" t="s">
        <v>503</v>
      </c>
    </row>
    <row r="528" spans="9:15" ht="12.95" customHeight="1" x14ac:dyDescent="0.25">
      <c r="I528" s="93">
        <f t="shared" si="38"/>
        <v>527</v>
      </c>
      <c r="J528" s="12" t="s">
        <v>879</v>
      </c>
      <c r="K528" s="147" t="s">
        <v>909</v>
      </c>
      <c r="L528" s="147">
        <v>2</v>
      </c>
      <c r="M528" s="156">
        <v>0.16582877999999998</v>
      </c>
      <c r="N528" s="8" t="s">
        <v>1859</v>
      </c>
      <c r="O528" s="147" t="s">
        <v>503</v>
      </c>
    </row>
    <row r="529" spans="9:15" ht="12.95" customHeight="1" x14ac:dyDescent="0.25">
      <c r="I529" s="93">
        <f t="shared" si="38"/>
        <v>528</v>
      </c>
      <c r="J529" s="12" t="s">
        <v>880</v>
      </c>
      <c r="K529" s="147" t="s">
        <v>910</v>
      </c>
      <c r="L529" s="147">
        <v>2</v>
      </c>
      <c r="M529" s="156">
        <v>0.23936249999999998</v>
      </c>
      <c r="N529" s="8" t="s">
        <v>1859</v>
      </c>
      <c r="O529" s="147" t="s">
        <v>503</v>
      </c>
    </row>
    <row r="530" spans="9:15" ht="12.95" customHeight="1" x14ac:dyDescent="0.25">
      <c r="I530" s="93">
        <f t="shared" si="38"/>
        <v>529</v>
      </c>
      <c r="J530" s="12" t="s">
        <v>881</v>
      </c>
      <c r="K530" s="147" t="s">
        <v>911</v>
      </c>
      <c r="L530" s="147">
        <v>2</v>
      </c>
      <c r="M530" s="156">
        <v>0.24082499999999998</v>
      </c>
      <c r="N530" s="8" t="s">
        <v>1859</v>
      </c>
      <c r="O530" s="147" t="s">
        <v>503</v>
      </c>
    </row>
    <row r="531" spans="9:15" ht="12.95" customHeight="1" x14ac:dyDescent="0.25">
      <c r="I531" s="93">
        <f t="shared" si="38"/>
        <v>530</v>
      </c>
      <c r="J531" s="12" t="s">
        <v>882</v>
      </c>
      <c r="K531" s="147" t="s">
        <v>912</v>
      </c>
      <c r="L531" s="147">
        <v>2</v>
      </c>
      <c r="M531" s="156">
        <v>2.0438729999999996</v>
      </c>
      <c r="N531" s="8" t="s">
        <v>1859</v>
      </c>
      <c r="O531" s="147" t="s">
        <v>503</v>
      </c>
    </row>
    <row r="532" spans="9:15" ht="12.95" customHeight="1" x14ac:dyDescent="0.25">
      <c r="I532" s="93">
        <f t="shared" si="38"/>
        <v>531</v>
      </c>
      <c r="J532" s="12" t="s">
        <v>883</v>
      </c>
      <c r="K532" s="147" t="s">
        <v>913</v>
      </c>
      <c r="L532" s="147">
        <v>2</v>
      </c>
      <c r="M532" s="156">
        <v>0.23095312499999998</v>
      </c>
      <c r="N532" s="8" t="s">
        <v>1859</v>
      </c>
      <c r="O532" s="147" t="s">
        <v>503</v>
      </c>
    </row>
    <row r="533" spans="9:15" ht="12.95" customHeight="1" x14ac:dyDescent="0.25">
      <c r="I533" s="93">
        <f t="shared" si="38"/>
        <v>532</v>
      </c>
      <c r="J533" s="12" t="s">
        <v>884</v>
      </c>
      <c r="K533" s="147" t="s">
        <v>914</v>
      </c>
      <c r="L533" s="147">
        <v>2</v>
      </c>
      <c r="M533" s="156">
        <v>0.25693199999999999</v>
      </c>
      <c r="N533" s="8" t="s">
        <v>1859</v>
      </c>
      <c r="O533" s="147" t="s">
        <v>503</v>
      </c>
    </row>
    <row r="534" spans="9:15" ht="12.95" customHeight="1" x14ac:dyDescent="0.25">
      <c r="I534" s="93">
        <f t="shared" si="38"/>
        <v>533</v>
      </c>
      <c r="J534" s="12" t="s">
        <v>885</v>
      </c>
      <c r="K534" s="147" t="s">
        <v>915</v>
      </c>
      <c r="L534" s="147">
        <v>2</v>
      </c>
      <c r="M534" s="156">
        <v>0.28782000000000002</v>
      </c>
      <c r="N534" s="8" t="s">
        <v>1859</v>
      </c>
      <c r="O534" s="147" t="s">
        <v>503</v>
      </c>
    </row>
    <row r="535" spans="9:15" ht="12.95" customHeight="1" x14ac:dyDescent="0.25">
      <c r="I535" s="93">
        <f t="shared" si="38"/>
        <v>534</v>
      </c>
      <c r="J535" s="12" t="s">
        <v>886</v>
      </c>
      <c r="K535" s="147" t="s">
        <v>916</v>
      </c>
      <c r="L535" s="147">
        <v>2</v>
      </c>
      <c r="M535" s="156">
        <v>0.22056839999999997</v>
      </c>
      <c r="N535" s="8" t="s">
        <v>1859</v>
      </c>
      <c r="O535" s="147" t="s">
        <v>503</v>
      </c>
    </row>
    <row r="536" spans="9:15" ht="12.95" customHeight="1" x14ac:dyDescent="0.25">
      <c r="I536" s="93">
        <f t="shared" si="38"/>
        <v>535</v>
      </c>
      <c r="J536" s="12" t="s">
        <v>887</v>
      </c>
      <c r="K536" s="147" t="s">
        <v>917</v>
      </c>
      <c r="L536" s="147">
        <v>2</v>
      </c>
      <c r="M536" s="156">
        <v>0.18292949999999997</v>
      </c>
      <c r="N536" s="8" t="s">
        <v>1859</v>
      </c>
      <c r="O536" s="147" t="s">
        <v>503</v>
      </c>
    </row>
    <row r="537" spans="9:15" ht="12.95" customHeight="1" x14ac:dyDescent="0.25">
      <c r="I537" s="93">
        <f t="shared" si="38"/>
        <v>536</v>
      </c>
      <c r="J537" s="12" t="s">
        <v>888</v>
      </c>
      <c r="L537" s="147">
        <v>2</v>
      </c>
      <c r="M537" s="156">
        <v>0.27247350000000004</v>
      </c>
      <c r="N537" s="8" t="s">
        <v>1859</v>
      </c>
      <c r="O537" s="147" t="s">
        <v>503</v>
      </c>
    </row>
    <row r="538" spans="9:15" ht="12.95" customHeight="1" x14ac:dyDescent="0.25">
      <c r="I538" s="93">
        <f t="shared" si="38"/>
        <v>537</v>
      </c>
      <c r="J538" s="12" t="s">
        <v>889</v>
      </c>
      <c r="K538" s="147" t="s">
        <v>918</v>
      </c>
      <c r="L538" s="147">
        <v>2</v>
      </c>
      <c r="M538" s="156">
        <v>8.3700000000000011E-2</v>
      </c>
      <c r="N538" s="8" t="s">
        <v>1859</v>
      </c>
      <c r="O538" s="147" t="s">
        <v>503</v>
      </c>
    </row>
    <row r="539" spans="9:15" ht="12.95" customHeight="1" x14ac:dyDescent="0.25">
      <c r="I539" s="93">
        <f t="shared" si="38"/>
        <v>538</v>
      </c>
      <c r="J539" s="12" t="s">
        <v>890</v>
      </c>
      <c r="K539" s="147" t="s">
        <v>919</v>
      </c>
      <c r="L539" s="147">
        <v>2</v>
      </c>
      <c r="M539" s="156">
        <v>0.20474999999999996</v>
      </c>
      <c r="N539" s="8" t="s">
        <v>1859</v>
      </c>
      <c r="O539" s="147" t="s">
        <v>503</v>
      </c>
    </row>
    <row r="540" spans="9:15" ht="12.95" customHeight="1" x14ac:dyDescent="0.25">
      <c r="I540" s="93">
        <f t="shared" si="38"/>
        <v>539</v>
      </c>
      <c r="J540" s="12" t="s">
        <v>891</v>
      </c>
      <c r="K540" s="147" t="s">
        <v>920</v>
      </c>
      <c r="L540" s="147">
        <v>2</v>
      </c>
      <c r="M540" s="156">
        <v>0.20790899999999995</v>
      </c>
      <c r="N540" s="8" t="s">
        <v>1859</v>
      </c>
      <c r="O540" s="147" t="s">
        <v>503</v>
      </c>
    </row>
    <row r="541" spans="9:15" ht="12.95" customHeight="1" x14ac:dyDescent="0.25">
      <c r="I541" s="93">
        <f t="shared" si="38"/>
        <v>540</v>
      </c>
      <c r="J541" s="12" t="s">
        <v>892</v>
      </c>
      <c r="K541" s="147" t="s">
        <v>921</v>
      </c>
      <c r="L541" s="147">
        <v>2</v>
      </c>
      <c r="M541" s="156">
        <v>0.35411999999999999</v>
      </c>
      <c r="N541" s="8" t="s">
        <v>1859</v>
      </c>
      <c r="O541" s="147" t="s">
        <v>503</v>
      </c>
    </row>
    <row r="542" spans="9:15" ht="12.95" customHeight="1" x14ac:dyDescent="0.25">
      <c r="I542" s="93">
        <f t="shared" si="38"/>
        <v>541</v>
      </c>
      <c r="J542" s="12" t="s">
        <v>893</v>
      </c>
      <c r="K542" s="147" t="s">
        <v>922</v>
      </c>
      <c r="L542" s="147">
        <v>2</v>
      </c>
      <c r="M542" s="156">
        <v>0.17625833333333332</v>
      </c>
      <c r="N542" s="8" t="s">
        <v>1859</v>
      </c>
      <c r="O542" s="147" t="s">
        <v>503</v>
      </c>
    </row>
    <row r="543" spans="9:15" ht="12.95" customHeight="1" x14ac:dyDescent="0.25">
      <c r="I543" s="93">
        <f t="shared" si="38"/>
        <v>542</v>
      </c>
      <c r="J543" s="12" t="s">
        <v>894</v>
      </c>
      <c r="K543" s="147" t="s">
        <v>923</v>
      </c>
      <c r="L543" s="147">
        <v>2</v>
      </c>
      <c r="M543" s="156">
        <v>0.19597499999999998</v>
      </c>
      <c r="N543" s="8" t="s">
        <v>1859</v>
      </c>
      <c r="O543" s="147" t="s">
        <v>503</v>
      </c>
    </row>
    <row r="544" spans="9:15" ht="12.95" customHeight="1" x14ac:dyDescent="0.25">
      <c r="I544" s="93">
        <f t="shared" si="38"/>
        <v>543</v>
      </c>
      <c r="J544" s="12" t="s">
        <v>895</v>
      </c>
      <c r="K544" s="147" t="s">
        <v>924</v>
      </c>
      <c r="L544" s="147">
        <v>2</v>
      </c>
      <c r="M544" s="156">
        <v>0.111000825</v>
      </c>
      <c r="N544" s="8" t="s">
        <v>1859</v>
      </c>
      <c r="O544" s="147" t="s">
        <v>503</v>
      </c>
    </row>
    <row r="545" spans="9:15" ht="12.95" customHeight="1" x14ac:dyDescent="0.25">
      <c r="I545" s="93">
        <f t="shared" si="38"/>
        <v>544</v>
      </c>
      <c r="J545" s="12" t="s">
        <v>896</v>
      </c>
      <c r="K545" s="147" t="s">
        <v>925</v>
      </c>
      <c r="L545" s="147">
        <v>2</v>
      </c>
      <c r="M545" s="156">
        <v>9.8664799999999997E-2</v>
      </c>
      <c r="N545" s="8" t="s">
        <v>1859</v>
      </c>
      <c r="O545" s="147" t="s">
        <v>503</v>
      </c>
    </row>
    <row r="546" spans="9:15" ht="12.95" customHeight="1" x14ac:dyDescent="0.25">
      <c r="I546" s="93">
        <f t="shared" si="38"/>
        <v>545</v>
      </c>
      <c r="J546" s="12" t="s">
        <v>1200</v>
      </c>
      <c r="K546" s="147" t="s">
        <v>926</v>
      </c>
      <c r="L546" s="147">
        <v>2</v>
      </c>
      <c r="M546" s="156">
        <v>0.32279812499999999</v>
      </c>
      <c r="N546" s="8" t="s">
        <v>1859</v>
      </c>
      <c r="O546" s="147" t="s">
        <v>503</v>
      </c>
    </row>
    <row r="547" spans="9:15" ht="12.95" customHeight="1" x14ac:dyDescent="0.25">
      <c r="I547" s="93">
        <f t="shared" si="38"/>
        <v>546</v>
      </c>
      <c r="J547" s="12" t="s">
        <v>1201</v>
      </c>
      <c r="K547" s="147" t="s">
        <v>927</v>
      </c>
      <c r="L547" s="147">
        <v>2</v>
      </c>
      <c r="M547" s="156">
        <v>0.29874390000000001</v>
      </c>
      <c r="N547" s="8" t="s">
        <v>1859</v>
      </c>
      <c r="O547" s="147" t="s">
        <v>503</v>
      </c>
    </row>
    <row r="548" spans="9:15" ht="12.95" customHeight="1" x14ac:dyDescent="0.25">
      <c r="I548" s="93">
        <f t="shared" si="38"/>
        <v>547</v>
      </c>
      <c r="J548" s="12" t="s">
        <v>1202</v>
      </c>
      <c r="K548" s="147" t="s">
        <v>928</v>
      </c>
      <c r="L548" s="147">
        <v>2</v>
      </c>
      <c r="M548" s="156">
        <v>0.17725712727272727</v>
      </c>
      <c r="N548" s="8" t="s">
        <v>1859</v>
      </c>
      <c r="O548" s="147" t="s">
        <v>503</v>
      </c>
    </row>
    <row r="549" spans="9:15" ht="12.95" customHeight="1" x14ac:dyDescent="0.25">
      <c r="I549" s="93">
        <f t="shared" si="38"/>
        <v>548</v>
      </c>
      <c r="J549" s="12" t="s">
        <v>1203</v>
      </c>
      <c r="K549" s="147" t="s">
        <v>920</v>
      </c>
      <c r="L549" s="147">
        <v>2</v>
      </c>
      <c r="M549" s="156">
        <v>0.20790899999999995</v>
      </c>
      <c r="N549" s="8" t="s">
        <v>1859</v>
      </c>
      <c r="O549" s="147" t="s">
        <v>503</v>
      </c>
    </row>
    <row r="550" spans="9:15" ht="12.95" customHeight="1" x14ac:dyDescent="0.25">
      <c r="I550" s="93">
        <f t="shared" si="38"/>
        <v>549</v>
      </c>
      <c r="J550" s="12" t="s">
        <v>897</v>
      </c>
      <c r="K550" s="147" t="s">
        <v>929</v>
      </c>
      <c r="L550" s="147">
        <v>2</v>
      </c>
      <c r="M550" s="156">
        <v>0.19676149999999998</v>
      </c>
      <c r="N550" s="8" t="s">
        <v>1859</v>
      </c>
      <c r="O550" s="147" t="s">
        <v>503</v>
      </c>
    </row>
    <row r="551" spans="9:15" ht="12.95" customHeight="1" x14ac:dyDescent="0.25">
      <c r="I551" s="93">
        <f t="shared" si="38"/>
        <v>550</v>
      </c>
      <c r="J551" s="12" t="s">
        <v>898</v>
      </c>
      <c r="K551" s="147" t="s">
        <v>930</v>
      </c>
      <c r="L551" s="147">
        <v>2</v>
      </c>
      <c r="M551" s="156">
        <v>0.19676149999999998</v>
      </c>
      <c r="N551" s="8" t="s">
        <v>1859</v>
      </c>
      <c r="O551" s="147" t="s">
        <v>503</v>
      </c>
    </row>
    <row r="552" spans="9:15" ht="12.95" customHeight="1" x14ac:dyDescent="0.25">
      <c r="I552" s="93">
        <f t="shared" si="38"/>
        <v>551</v>
      </c>
      <c r="J552" s="12" t="s">
        <v>899</v>
      </c>
      <c r="K552" s="147" t="s">
        <v>931</v>
      </c>
      <c r="L552" s="147">
        <v>2</v>
      </c>
      <c r="M552" s="156">
        <v>0.19676149999999998</v>
      </c>
      <c r="N552" s="8" t="s">
        <v>1859</v>
      </c>
      <c r="O552" s="147" t="s">
        <v>503</v>
      </c>
    </row>
    <row r="553" spans="9:15" ht="12.95" customHeight="1" x14ac:dyDescent="0.25">
      <c r="I553" s="93">
        <f t="shared" si="38"/>
        <v>552</v>
      </c>
      <c r="J553" s="12" t="s">
        <v>900</v>
      </c>
      <c r="K553" s="147" t="s">
        <v>932</v>
      </c>
      <c r="L553" s="147">
        <v>2</v>
      </c>
      <c r="M553" s="156">
        <v>0.19676149999999998</v>
      </c>
      <c r="N553" s="8" t="s">
        <v>1859</v>
      </c>
      <c r="O553" s="147" t="s">
        <v>503</v>
      </c>
    </row>
    <row r="554" spans="9:15" ht="12.95" customHeight="1" x14ac:dyDescent="0.25">
      <c r="I554" s="93">
        <f t="shared" si="38"/>
        <v>553</v>
      </c>
      <c r="J554" s="11" t="s">
        <v>933</v>
      </c>
      <c r="K554" s="147" t="s">
        <v>974</v>
      </c>
      <c r="L554" s="147">
        <v>17</v>
      </c>
      <c r="M554" s="156">
        <v>3.9592800000000001</v>
      </c>
      <c r="N554" s="8" t="s">
        <v>1779</v>
      </c>
      <c r="O554" s="147" t="s">
        <v>503</v>
      </c>
    </row>
    <row r="555" spans="9:15" ht="12.95" customHeight="1" x14ac:dyDescent="0.25">
      <c r="I555" s="93">
        <f t="shared" si="38"/>
        <v>554</v>
      </c>
      <c r="J555" s="11" t="s">
        <v>934</v>
      </c>
      <c r="K555" s="147" t="s">
        <v>975</v>
      </c>
      <c r="L555" s="147">
        <v>17</v>
      </c>
      <c r="M555" s="156">
        <v>2.6278199999999994</v>
      </c>
      <c r="N555" s="8" t="s">
        <v>1779</v>
      </c>
      <c r="O555" s="147" t="s">
        <v>503</v>
      </c>
    </row>
    <row r="556" spans="9:15" ht="12.95" customHeight="1" x14ac:dyDescent="0.25">
      <c r="I556" s="93">
        <f t="shared" si="38"/>
        <v>555</v>
      </c>
      <c r="J556" s="12" t="s">
        <v>935</v>
      </c>
      <c r="K556" s="147" t="s">
        <v>976</v>
      </c>
      <c r="L556" s="147">
        <v>17</v>
      </c>
      <c r="M556" s="156">
        <v>4.3971459999999993</v>
      </c>
      <c r="N556" s="8" t="s">
        <v>1779</v>
      </c>
      <c r="O556" s="147" t="s">
        <v>503</v>
      </c>
    </row>
    <row r="557" spans="9:15" ht="12.95" customHeight="1" x14ac:dyDescent="0.25">
      <c r="I557" s="93">
        <f t="shared" si="38"/>
        <v>556</v>
      </c>
      <c r="J557" s="11" t="s">
        <v>936</v>
      </c>
      <c r="K557" s="147" t="s">
        <v>977</v>
      </c>
      <c r="L557" s="147">
        <v>17</v>
      </c>
      <c r="M557" s="156">
        <v>5.3649959999999988</v>
      </c>
      <c r="N557" s="8" t="s">
        <v>1779</v>
      </c>
      <c r="O557" s="147" t="s">
        <v>503</v>
      </c>
    </row>
    <row r="558" spans="9:15" ht="12.95" customHeight="1" x14ac:dyDescent="0.25">
      <c r="I558" s="93">
        <f t="shared" si="38"/>
        <v>557</v>
      </c>
      <c r="J558" s="11" t="s">
        <v>937</v>
      </c>
      <c r="K558" s="147" t="s">
        <v>978</v>
      </c>
      <c r="L558" s="147">
        <v>17</v>
      </c>
      <c r="M558" s="156">
        <v>5.3819999999999997</v>
      </c>
      <c r="N558" s="8" t="s">
        <v>1779</v>
      </c>
      <c r="O558" s="147" t="s">
        <v>503</v>
      </c>
    </row>
    <row r="559" spans="9:15" ht="12.95" customHeight="1" x14ac:dyDescent="0.25">
      <c r="I559" s="93">
        <f t="shared" si="38"/>
        <v>558</v>
      </c>
      <c r="J559" s="11" t="s">
        <v>938</v>
      </c>
      <c r="K559" s="147" t="s">
        <v>979</v>
      </c>
      <c r="L559" s="147">
        <v>17</v>
      </c>
      <c r="M559" s="156">
        <v>2.0240999999999998</v>
      </c>
      <c r="N559" s="8" t="s">
        <v>1779</v>
      </c>
      <c r="O559" s="147" t="s">
        <v>503</v>
      </c>
    </row>
    <row r="560" spans="9:15" ht="12.95" customHeight="1" x14ac:dyDescent="0.25">
      <c r="I560" s="93">
        <f t="shared" si="38"/>
        <v>559</v>
      </c>
      <c r="J560" s="11" t="s">
        <v>939</v>
      </c>
      <c r="K560" s="147" t="s">
        <v>980</v>
      </c>
      <c r="L560" s="147">
        <v>17</v>
      </c>
      <c r="M560" s="156">
        <v>2.1527999999999996</v>
      </c>
      <c r="N560" s="8" t="s">
        <v>1779</v>
      </c>
      <c r="O560" s="147" t="s">
        <v>503</v>
      </c>
    </row>
    <row r="561" spans="9:15" ht="12.95" customHeight="1" x14ac:dyDescent="0.25">
      <c r="I561" s="93">
        <f t="shared" si="38"/>
        <v>560</v>
      </c>
      <c r="J561" s="11" t="s">
        <v>940</v>
      </c>
      <c r="K561" s="147" t="s">
        <v>981</v>
      </c>
      <c r="L561" s="147">
        <v>17</v>
      </c>
      <c r="M561" s="156">
        <v>5.428799999999999</v>
      </c>
      <c r="N561" s="8" t="s">
        <v>1779</v>
      </c>
      <c r="O561" s="147" t="s">
        <v>503</v>
      </c>
    </row>
    <row r="562" spans="9:15" ht="12.95" customHeight="1" x14ac:dyDescent="0.25">
      <c r="I562" s="93">
        <f t="shared" si="38"/>
        <v>561</v>
      </c>
      <c r="J562" s="12" t="s">
        <v>941</v>
      </c>
      <c r="K562" s="147" t="s">
        <v>982</v>
      </c>
      <c r="L562" s="147">
        <v>17</v>
      </c>
      <c r="M562" s="156">
        <v>2.1527999999999996</v>
      </c>
      <c r="N562" s="8" t="s">
        <v>1779</v>
      </c>
      <c r="O562" s="147" t="s">
        <v>503</v>
      </c>
    </row>
    <row r="563" spans="9:15" ht="12.95" customHeight="1" x14ac:dyDescent="0.25">
      <c r="I563" s="93">
        <f t="shared" si="38"/>
        <v>562</v>
      </c>
      <c r="J563" s="12" t="s">
        <v>942</v>
      </c>
      <c r="K563" s="147" t="s">
        <v>983</v>
      </c>
      <c r="L563" s="147">
        <v>17</v>
      </c>
      <c r="M563" s="156">
        <v>2.3282999999999996</v>
      </c>
      <c r="N563" s="8" t="s">
        <v>1779</v>
      </c>
      <c r="O563" s="147" t="s">
        <v>503</v>
      </c>
    </row>
    <row r="564" spans="9:15" ht="12.95" customHeight="1" x14ac:dyDescent="0.25">
      <c r="I564" s="93">
        <f t="shared" si="38"/>
        <v>563</v>
      </c>
      <c r="J564" s="12" t="s">
        <v>943</v>
      </c>
      <c r="K564" s="147" t="s">
        <v>984</v>
      </c>
      <c r="L564" s="147">
        <v>17</v>
      </c>
      <c r="M564" s="156">
        <v>2.1527999999999996</v>
      </c>
      <c r="N564" s="8" t="s">
        <v>1779</v>
      </c>
      <c r="O564" s="147" t="s">
        <v>503</v>
      </c>
    </row>
    <row r="565" spans="9:15" ht="12.95" customHeight="1" x14ac:dyDescent="0.25">
      <c r="I565" s="93">
        <f t="shared" si="38"/>
        <v>564</v>
      </c>
      <c r="J565" s="12" t="s">
        <v>944</v>
      </c>
      <c r="K565" s="147" t="s">
        <v>985</v>
      </c>
      <c r="L565" s="147">
        <v>17</v>
      </c>
      <c r="M565" s="156">
        <v>2.1527999999999996</v>
      </c>
      <c r="N565" s="8" t="s">
        <v>1779</v>
      </c>
      <c r="O565" s="147" t="s">
        <v>503</v>
      </c>
    </row>
    <row r="566" spans="9:15" ht="12.95" customHeight="1" x14ac:dyDescent="0.25">
      <c r="I566" s="93">
        <f t="shared" si="38"/>
        <v>565</v>
      </c>
      <c r="J566" s="12" t="s">
        <v>945</v>
      </c>
      <c r="K566" s="147" t="s">
        <v>986</v>
      </c>
      <c r="L566" s="147">
        <v>17</v>
      </c>
      <c r="M566" s="156">
        <v>5.077799999999999</v>
      </c>
      <c r="N566" s="8" t="s">
        <v>1779</v>
      </c>
      <c r="O566" s="147" t="s">
        <v>503</v>
      </c>
    </row>
    <row r="567" spans="9:15" ht="12.95" customHeight="1" x14ac:dyDescent="0.25">
      <c r="I567" s="93">
        <f t="shared" si="38"/>
        <v>566</v>
      </c>
      <c r="J567" s="12" t="s">
        <v>946</v>
      </c>
      <c r="K567" s="147" t="s">
        <v>987</v>
      </c>
      <c r="L567" s="147">
        <v>17</v>
      </c>
      <c r="M567" s="156">
        <v>3.7205999999999997</v>
      </c>
      <c r="N567" s="8" t="s">
        <v>1779</v>
      </c>
      <c r="O567" s="147" t="s">
        <v>503</v>
      </c>
    </row>
    <row r="568" spans="9:15" ht="12.95" customHeight="1" x14ac:dyDescent="0.25">
      <c r="I568" s="93">
        <f t="shared" si="38"/>
        <v>567</v>
      </c>
      <c r="J568" s="12" t="s">
        <v>947</v>
      </c>
      <c r="K568" s="147" t="s">
        <v>988</v>
      </c>
      <c r="L568" s="147">
        <v>17</v>
      </c>
      <c r="M568" s="156">
        <v>3.7440000000000002</v>
      </c>
      <c r="N568" s="8" t="s">
        <v>1779</v>
      </c>
      <c r="O568" s="147" t="s">
        <v>503</v>
      </c>
    </row>
    <row r="569" spans="9:15" ht="12.95" customHeight="1" x14ac:dyDescent="0.25">
      <c r="I569" s="93">
        <f t="shared" si="38"/>
        <v>568</v>
      </c>
      <c r="J569" s="12" t="s">
        <v>948</v>
      </c>
      <c r="K569" s="147" t="s">
        <v>989</v>
      </c>
      <c r="L569" s="147">
        <v>17</v>
      </c>
      <c r="M569" s="156">
        <v>3.4468199999999998</v>
      </c>
      <c r="N569" s="8" t="s">
        <v>1779</v>
      </c>
      <c r="O569" s="147" t="s">
        <v>503</v>
      </c>
    </row>
    <row r="570" spans="9:15" ht="12.95" customHeight="1" x14ac:dyDescent="0.25">
      <c r="I570" s="93">
        <f t="shared" si="38"/>
        <v>569</v>
      </c>
      <c r="J570" s="12" t="s">
        <v>949</v>
      </c>
      <c r="K570" s="147" t="s">
        <v>990</v>
      </c>
      <c r="L570" s="147">
        <v>17</v>
      </c>
      <c r="M570" s="156">
        <v>3.2666399999999998</v>
      </c>
      <c r="N570" s="8" t="s">
        <v>1779</v>
      </c>
      <c r="O570" s="147" t="s">
        <v>503</v>
      </c>
    </row>
    <row r="571" spans="9:15" ht="12.95" customHeight="1" x14ac:dyDescent="0.25">
      <c r="I571" s="93">
        <f t="shared" si="38"/>
        <v>570</v>
      </c>
      <c r="J571" s="12" t="s">
        <v>950</v>
      </c>
      <c r="K571" s="147" t="s">
        <v>991</v>
      </c>
      <c r="L571" s="147">
        <v>17</v>
      </c>
      <c r="M571" s="156">
        <v>8.1265859999999996</v>
      </c>
      <c r="N571" s="8" t="s">
        <v>1779</v>
      </c>
      <c r="O571" s="147" t="s">
        <v>503</v>
      </c>
    </row>
    <row r="572" spans="9:15" ht="12.95" customHeight="1" x14ac:dyDescent="0.25">
      <c r="I572" s="93">
        <f t="shared" si="38"/>
        <v>571</v>
      </c>
      <c r="J572" s="12" t="s">
        <v>951</v>
      </c>
      <c r="K572" s="147" t="s">
        <v>992</v>
      </c>
      <c r="L572" s="147">
        <v>17</v>
      </c>
      <c r="M572" s="156">
        <v>8.0807219999999997</v>
      </c>
      <c r="N572" s="8" t="s">
        <v>1779</v>
      </c>
      <c r="O572" s="147" t="s">
        <v>503</v>
      </c>
    </row>
    <row r="573" spans="9:15" ht="12.95" customHeight="1" x14ac:dyDescent="0.25">
      <c r="I573" s="93">
        <f t="shared" si="38"/>
        <v>572</v>
      </c>
      <c r="J573" s="12" t="s">
        <v>952</v>
      </c>
      <c r="K573" s="147" t="s">
        <v>993</v>
      </c>
      <c r="L573" s="147">
        <v>17</v>
      </c>
      <c r="M573" s="156">
        <v>10.680461999999999</v>
      </c>
      <c r="N573" s="8" t="s">
        <v>1779</v>
      </c>
      <c r="O573" s="147" t="s">
        <v>503</v>
      </c>
    </row>
    <row r="574" spans="9:15" ht="12.95" customHeight="1" x14ac:dyDescent="0.25">
      <c r="I574" s="93">
        <f t="shared" si="38"/>
        <v>573</v>
      </c>
      <c r="J574" s="12" t="s">
        <v>953</v>
      </c>
      <c r="K574" s="147" t="s">
        <v>994</v>
      </c>
      <c r="L574" s="147">
        <v>17</v>
      </c>
      <c r="M574" s="156">
        <v>9.1014299999999988</v>
      </c>
      <c r="N574" s="8" t="s">
        <v>1779</v>
      </c>
      <c r="O574" s="147" t="s">
        <v>503</v>
      </c>
    </row>
    <row r="575" spans="9:15" ht="12.95" customHeight="1" x14ac:dyDescent="0.25">
      <c r="I575" s="93">
        <f t="shared" si="38"/>
        <v>574</v>
      </c>
      <c r="J575" s="12" t="s">
        <v>954</v>
      </c>
      <c r="K575" s="147" t="s">
        <v>995</v>
      </c>
      <c r="L575" s="147">
        <v>17</v>
      </c>
      <c r="M575" s="156">
        <v>12.771602999999999</v>
      </c>
      <c r="N575" s="8" t="s">
        <v>1779</v>
      </c>
      <c r="O575" s="147" t="s">
        <v>503</v>
      </c>
    </row>
    <row r="576" spans="9:15" ht="12.95" customHeight="1" x14ac:dyDescent="0.25">
      <c r="I576" s="93">
        <f t="shared" si="38"/>
        <v>575</v>
      </c>
      <c r="J576" s="12" t="s">
        <v>955</v>
      </c>
      <c r="K576" s="147" t="s">
        <v>996</v>
      </c>
      <c r="L576" s="147">
        <v>17</v>
      </c>
      <c r="M576" s="156">
        <v>7.160048999999999</v>
      </c>
      <c r="N576" s="8" t="s">
        <v>1779</v>
      </c>
      <c r="O576" s="147" t="s">
        <v>503</v>
      </c>
    </row>
    <row r="577" spans="9:15" ht="12.95" customHeight="1" x14ac:dyDescent="0.25">
      <c r="I577" s="93">
        <f t="shared" si="38"/>
        <v>576</v>
      </c>
      <c r="J577" s="12" t="s">
        <v>956</v>
      </c>
      <c r="K577" s="147" t="s">
        <v>997</v>
      </c>
      <c r="L577" s="147">
        <v>17</v>
      </c>
      <c r="M577" s="156">
        <v>12.206726999999999</v>
      </c>
      <c r="N577" s="8" t="s">
        <v>1779</v>
      </c>
      <c r="O577" s="147" t="s">
        <v>503</v>
      </c>
    </row>
    <row r="578" spans="9:15" ht="12.95" customHeight="1" x14ac:dyDescent="0.25">
      <c r="I578" s="93">
        <f t="shared" si="38"/>
        <v>577</v>
      </c>
      <c r="J578" s="12" t="s">
        <v>957</v>
      </c>
      <c r="K578" s="147" t="s">
        <v>998</v>
      </c>
      <c r="L578" s="147">
        <v>17</v>
      </c>
      <c r="M578" s="156">
        <v>14.191281</v>
      </c>
      <c r="N578" s="8" t="s">
        <v>1779</v>
      </c>
      <c r="O578" s="147" t="s">
        <v>503</v>
      </c>
    </row>
    <row r="579" spans="9:15" ht="12.95" customHeight="1" x14ac:dyDescent="0.25">
      <c r="I579" s="93">
        <f t="shared" si="38"/>
        <v>578</v>
      </c>
      <c r="J579" s="12" t="s">
        <v>958</v>
      </c>
      <c r="K579" s="147" t="s">
        <v>999</v>
      </c>
      <c r="L579" s="147">
        <v>17</v>
      </c>
      <c r="M579" s="156">
        <v>14.535962999999997</v>
      </c>
      <c r="N579" s="8" t="s">
        <v>1779</v>
      </c>
      <c r="O579" s="147" t="s">
        <v>503</v>
      </c>
    </row>
    <row r="580" spans="9:15" ht="12.95" customHeight="1" x14ac:dyDescent="0.25">
      <c r="I580" s="93">
        <f t="shared" si="38"/>
        <v>579</v>
      </c>
      <c r="J580" s="12" t="s">
        <v>959</v>
      </c>
      <c r="K580" s="147" t="s">
        <v>1000</v>
      </c>
      <c r="L580" s="147">
        <v>17</v>
      </c>
      <c r="M580" s="156">
        <v>18.49653</v>
      </c>
      <c r="N580" s="8" t="s">
        <v>1779</v>
      </c>
      <c r="O580" s="147" t="s">
        <v>503</v>
      </c>
    </row>
    <row r="581" spans="9:15" ht="12.95" customHeight="1" x14ac:dyDescent="0.25">
      <c r="I581" s="93">
        <f t="shared" ref="I581:I644" si="39">IF(J581="","",I580+1)</f>
        <v>580</v>
      </c>
      <c r="J581" s="12" t="s">
        <v>960</v>
      </c>
      <c r="K581" s="147" t="s">
        <v>1001</v>
      </c>
      <c r="L581" s="147">
        <v>17</v>
      </c>
      <c r="M581" s="156">
        <v>9.3750929999999997</v>
      </c>
      <c r="N581" s="8" t="s">
        <v>1779</v>
      </c>
      <c r="O581" s="147" t="s">
        <v>503</v>
      </c>
    </row>
    <row r="582" spans="9:15" ht="12.95" customHeight="1" x14ac:dyDescent="0.25">
      <c r="I582" s="93">
        <f t="shared" si="39"/>
        <v>581</v>
      </c>
      <c r="J582" s="12" t="s">
        <v>961</v>
      </c>
      <c r="K582" s="147" t="s">
        <v>1002</v>
      </c>
      <c r="L582" s="147">
        <v>17</v>
      </c>
      <c r="M582" s="156">
        <v>20.627099999999999</v>
      </c>
      <c r="N582" s="8" t="s">
        <v>1779</v>
      </c>
      <c r="O582" s="147" t="s">
        <v>503</v>
      </c>
    </row>
    <row r="583" spans="9:15" ht="12.95" customHeight="1" x14ac:dyDescent="0.25">
      <c r="I583" s="93">
        <f t="shared" si="39"/>
        <v>582</v>
      </c>
      <c r="J583" s="12" t="s">
        <v>962</v>
      </c>
      <c r="K583" s="147" t="s">
        <v>1003</v>
      </c>
      <c r="L583" s="147">
        <v>17</v>
      </c>
      <c r="M583" s="156">
        <v>7.8132599999999996</v>
      </c>
      <c r="N583" s="8" t="s">
        <v>1779</v>
      </c>
      <c r="O583" s="147" t="s">
        <v>503</v>
      </c>
    </row>
    <row r="584" spans="9:15" ht="12.95" customHeight="1" x14ac:dyDescent="0.25">
      <c r="I584" s="93">
        <f t="shared" si="39"/>
        <v>583</v>
      </c>
      <c r="J584" s="12" t="s">
        <v>963</v>
      </c>
      <c r="K584" s="147" t="s">
        <v>1004</v>
      </c>
      <c r="L584" s="147">
        <v>17</v>
      </c>
      <c r="M584" s="156">
        <v>0.23318749999999996</v>
      </c>
      <c r="N584" s="8" t="s">
        <v>1779</v>
      </c>
      <c r="O584" s="147" t="s">
        <v>503</v>
      </c>
    </row>
    <row r="585" spans="9:15" ht="12.95" customHeight="1" x14ac:dyDescent="0.25">
      <c r="I585" s="93">
        <f t="shared" si="39"/>
        <v>584</v>
      </c>
      <c r="J585" s="12" t="s">
        <v>964</v>
      </c>
      <c r="K585" s="147" t="s">
        <v>1005</v>
      </c>
      <c r="L585" s="147">
        <v>17</v>
      </c>
      <c r="M585" s="156">
        <v>0.28989999999999999</v>
      </c>
      <c r="N585" s="8" t="s">
        <v>1779</v>
      </c>
      <c r="O585" s="147" t="s">
        <v>503</v>
      </c>
    </row>
    <row r="586" spans="9:15" ht="12.95" customHeight="1" x14ac:dyDescent="0.25">
      <c r="I586" s="93">
        <f t="shared" si="39"/>
        <v>585</v>
      </c>
      <c r="J586" s="12" t="s">
        <v>965</v>
      </c>
      <c r="K586" s="147" t="s">
        <v>1006</v>
      </c>
      <c r="L586" s="147">
        <v>17</v>
      </c>
      <c r="M586" s="156">
        <v>0.30717374999999997</v>
      </c>
      <c r="N586" s="8" t="s">
        <v>1779</v>
      </c>
      <c r="O586" s="147" t="s">
        <v>503</v>
      </c>
    </row>
    <row r="587" spans="9:15" ht="12.95" customHeight="1" x14ac:dyDescent="0.25">
      <c r="I587" s="93">
        <f t="shared" si="39"/>
        <v>586</v>
      </c>
      <c r="J587" s="12" t="s">
        <v>966</v>
      </c>
      <c r="K587" s="147" t="s">
        <v>1007</v>
      </c>
      <c r="L587" s="147">
        <v>17</v>
      </c>
      <c r="M587" s="156">
        <v>0.28079999999999999</v>
      </c>
      <c r="N587" s="8" t="s">
        <v>1779</v>
      </c>
      <c r="O587" s="147" t="s">
        <v>503</v>
      </c>
    </row>
    <row r="588" spans="9:15" ht="12.95" customHeight="1" x14ac:dyDescent="0.25">
      <c r="I588" s="93">
        <f t="shared" si="39"/>
        <v>587</v>
      </c>
      <c r="J588" s="12" t="s">
        <v>967</v>
      </c>
      <c r="K588" s="147" t="s">
        <v>1008</v>
      </c>
      <c r="L588" s="147">
        <v>17</v>
      </c>
      <c r="M588" s="156">
        <v>0.14352467999999996</v>
      </c>
      <c r="N588" s="8" t="s">
        <v>1779</v>
      </c>
      <c r="O588" s="147" t="s">
        <v>503</v>
      </c>
    </row>
    <row r="589" spans="9:15" ht="12.95" customHeight="1" x14ac:dyDescent="0.25">
      <c r="I589" s="93">
        <f t="shared" si="39"/>
        <v>588</v>
      </c>
      <c r="J589" s="12" t="s">
        <v>968</v>
      </c>
      <c r="K589" s="147" t="s">
        <v>1009</v>
      </c>
      <c r="L589" s="147">
        <v>17</v>
      </c>
      <c r="M589" s="156">
        <v>3.4158149999999998</v>
      </c>
      <c r="N589" s="8" t="s">
        <v>1779</v>
      </c>
      <c r="O589" s="147" t="s">
        <v>503</v>
      </c>
    </row>
    <row r="590" spans="9:15" ht="12.95" customHeight="1" x14ac:dyDescent="0.25">
      <c r="I590" s="93">
        <f t="shared" si="39"/>
        <v>589</v>
      </c>
      <c r="J590" s="12" t="s">
        <v>969</v>
      </c>
      <c r="K590" s="147" t="s">
        <v>1010</v>
      </c>
      <c r="L590" s="147">
        <v>17</v>
      </c>
      <c r="M590" s="156">
        <v>0.16112021249999997</v>
      </c>
      <c r="N590" s="8" t="s">
        <v>1779</v>
      </c>
      <c r="O590" s="147" t="s">
        <v>503</v>
      </c>
    </row>
    <row r="591" spans="9:15" ht="12.95" customHeight="1" x14ac:dyDescent="0.25">
      <c r="I591" s="93">
        <f t="shared" si="39"/>
        <v>590</v>
      </c>
      <c r="J591" s="12" t="s">
        <v>970</v>
      </c>
      <c r="K591" s="147" t="s">
        <v>1011</v>
      </c>
      <c r="L591" s="147">
        <v>17</v>
      </c>
      <c r="M591" s="156">
        <v>0.35850554999999995</v>
      </c>
      <c r="N591" s="8" t="s">
        <v>1779</v>
      </c>
      <c r="O591" s="147" t="s">
        <v>503</v>
      </c>
    </row>
    <row r="592" spans="9:15" ht="12.95" customHeight="1" x14ac:dyDescent="0.25">
      <c r="I592" s="93">
        <f t="shared" si="39"/>
        <v>591</v>
      </c>
      <c r="J592" s="12" t="s">
        <v>971</v>
      </c>
      <c r="K592" s="147" t="s">
        <v>1012</v>
      </c>
      <c r="L592" s="147">
        <v>17</v>
      </c>
      <c r="M592" s="156">
        <v>0.16645004999999999</v>
      </c>
      <c r="N592" s="8" t="s">
        <v>1779</v>
      </c>
      <c r="O592" s="147" t="s">
        <v>503</v>
      </c>
    </row>
    <row r="593" spans="9:15" ht="12.95" customHeight="1" x14ac:dyDescent="0.25">
      <c r="I593" s="93">
        <f t="shared" si="39"/>
        <v>592</v>
      </c>
      <c r="J593" s="12" t="s">
        <v>972</v>
      </c>
      <c r="K593" s="147" t="s">
        <v>1013</v>
      </c>
      <c r="L593" s="147">
        <v>17</v>
      </c>
      <c r="M593" s="156">
        <v>0.21771749999999998</v>
      </c>
      <c r="N593" s="8" t="s">
        <v>1779</v>
      </c>
      <c r="O593" s="147" t="s">
        <v>503</v>
      </c>
    </row>
    <row r="594" spans="9:15" ht="12.95" customHeight="1" x14ac:dyDescent="0.25">
      <c r="I594" s="93">
        <f t="shared" si="39"/>
        <v>593</v>
      </c>
      <c r="J594" s="12" t="s">
        <v>973</v>
      </c>
      <c r="K594" s="147" t="s">
        <v>1014</v>
      </c>
      <c r="L594" s="147">
        <v>17</v>
      </c>
      <c r="M594" s="156">
        <v>0.22443750000000001</v>
      </c>
      <c r="N594" s="8" t="s">
        <v>1779</v>
      </c>
      <c r="O594" s="147" t="s">
        <v>503</v>
      </c>
    </row>
    <row r="595" spans="9:15" ht="12.95" customHeight="1" x14ac:dyDescent="0.25">
      <c r="I595" s="93">
        <f t="shared" si="39"/>
        <v>594</v>
      </c>
      <c r="J595" s="10" t="s">
        <v>1204</v>
      </c>
      <c r="K595" s="147">
        <v>84879</v>
      </c>
      <c r="L595" s="148" t="s">
        <v>1205</v>
      </c>
      <c r="M595" s="156">
        <v>25.06</v>
      </c>
      <c r="N595" s="8" t="s">
        <v>1859</v>
      </c>
      <c r="O595" s="147" t="s">
        <v>503</v>
      </c>
    </row>
    <row r="596" spans="9:15" ht="12.95" customHeight="1" x14ac:dyDescent="0.25">
      <c r="I596" s="93">
        <f t="shared" si="39"/>
        <v>595</v>
      </c>
      <c r="J596" s="12" t="s">
        <v>1015</v>
      </c>
      <c r="K596" s="148">
        <v>35163</v>
      </c>
      <c r="L596" s="147">
        <v>11</v>
      </c>
      <c r="M596" s="156">
        <v>3.32</v>
      </c>
      <c r="N596" s="8" t="s">
        <v>1859</v>
      </c>
      <c r="O596" s="147" t="s">
        <v>5</v>
      </c>
    </row>
    <row r="597" spans="9:15" ht="12.95" customHeight="1" x14ac:dyDescent="0.25">
      <c r="I597" s="93">
        <f t="shared" si="39"/>
        <v>596</v>
      </c>
      <c r="J597" s="12" t="s">
        <v>1016</v>
      </c>
      <c r="K597" s="148">
        <v>34253</v>
      </c>
      <c r="L597" s="147">
        <v>11</v>
      </c>
      <c r="M597" s="156">
        <v>1.98</v>
      </c>
      <c r="N597" s="8" t="s">
        <v>1859</v>
      </c>
      <c r="O597" s="147" t="s">
        <v>5</v>
      </c>
    </row>
    <row r="598" spans="9:15" ht="12.95" customHeight="1" x14ac:dyDescent="0.25">
      <c r="I598" s="93">
        <f t="shared" si="39"/>
        <v>597</v>
      </c>
      <c r="J598" s="12" t="s">
        <v>1017</v>
      </c>
      <c r="K598" s="148">
        <v>36245</v>
      </c>
      <c r="L598" s="147">
        <v>11</v>
      </c>
      <c r="M598" s="156">
        <v>1.53</v>
      </c>
      <c r="N598" s="8" t="s">
        <v>1859</v>
      </c>
      <c r="O598" s="147" t="s">
        <v>5</v>
      </c>
    </row>
    <row r="599" spans="9:15" ht="12.95" customHeight="1" x14ac:dyDescent="0.25">
      <c r="I599" s="93">
        <f t="shared" si="39"/>
        <v>598</v>
      </c>
      <c r="J599" s="12" t="s">
        <v>1018</v>
      </c>
      <c r="K599" s="148">
        <v>2646</v>
      </c>
      <c r="L599" s="147">
        <v>11</v>
      </c>
      <c r="M599" s="156">
        <v>1.81</v>
      </c>
      <c r="N599" s="8" t="s">
        <v>1859</v>
      </c>
      <c r="O599" s="147" t="s">
        <v>5</v>
      </c>
    </row>
    <row r="600" spans="9:15" ht="12.95" customHeight="1" x14ac:dyDescent="0.25">
      <c r="I600" s="93">
        <f t="shared" si="39"/>
        <v>599</v>
      </c>
      <c r="J600" s="12" t="s">
        <v>1019</v>
      </c>
      <c r="K600" s="148">
        <v>12090</v>
      </c>
      <c r="L600" s="147">
        <v>11</v>
      </c>
      <c r="M600" s="156">
        <v>2.5</v>
      </c>
      <c r="N600" s="8" t="s">
        <v>1859</v>
      </c>
      <c r="O600" s="147" t="s">
        <v>5</v>
      </c>
    </row>
    <row r="601" spans="9:15" ht="12.95" customHeight="1" x14ac:dyDescent="0.25">
      <c r="I601" s="93">
        <f t="shared" si="39"/>
        <v>600</v>
      </c>
      <c r="J601" s="12" t="s">
        <v>1020</v>
      </c>
      <c r="K601" s="148">
        <v>47574</v>
      </c>
      <c r="L601" s="147">
        <v>11</v>
      </c>
      <c r="M601" s="156">
        <v>7.5</v>
      </c>
      <c r="N601" s="8" t="s">
        <v>1859</v>
      </c>
      <c r="O601" s="147" t="s">
        <v>5</v>
      </c>
    </row>
    <row r="602" spans="9:15" ht="12.95" customHeight="1" x14ac:dyDescent="0.25">
      <c r="I602" s="93">
        <f t="shared" si="39"/>
        <v>601</v>
      </c>
      <c r="J602" s="12" t="s">
        <v>1021</v>
      </c>
      <c r="K602" s="148">
        <v>30180</v>
      </c>
      <c r="L602" s="147">
        <v>11</v>
      </c>
      <c r="M602" s="156">
        <v>3.12</v>
      </c>
      <c r="N602" s="8" t="s">
        <v>1859</v>
      </c>
      <c r="O602" s="147" t="s">
        <v>5</v>
      </c>
    </row>
    <row r="603" spans="9:15" ht="12.95" customHeight="1" x14ac:dyDescent="0.25">
      <c r="I603" s="93">
        <f t="shared" si="39"/>
        <v>602</v>
      </c>
      <c r="J603" s="12" t="s">
        <v>1023</v>
      </c>
      <c r="K603" s="148">
        <v>23571</v>
      </c>
      <c r="L603" s="147">
        <v>11</v>
      </c>
      <c r="M603" s="156">
        <v>3.21</v>
      </c>
      <c r="N603" s="8" t="s">
        <v>1859</v>
      </c>
      <c r="O603" s="147" t="s">
        <v>5</v>
      </c>
    </row>
    <row r="604" spans="9:15" ht="12.95" customHeight="1" x14ac:dyDescent="0.25">
      <c r="I604" s="93">
        <f t="shared" si="39"/>
        <v>603</v>
      </c>
      <c r="J604" s="12" t="s">
        <v>1024</v>
      </c>
      <c r="K604" s="148">
        <v>29592</v>
      </c>
      <c r="L604" s="147">
        <v>11</v>
      </c>
      <c r="M604" s="156">
        <v>3.37</v>
      </c>
      <c r="N604" s="8" t="s">
        <v>1859</v>
      </c>
      <c r="O604" s="147" t="s">
        <v>5</v>
      </c>
    </row>
    <row r="605" spans="9:15" ht="12.95" customHeight="1" x14ac:dyDescent="0.25">
      <c r="I605" s="93">
        <f t="shared" si="39"/>
        <v>604</v>
      </c>
      <c r="J605" s="12" t="s">
        <v>1025</v>
      </c>
      <c r="K605" s="148">
        <v>2333</v>
      </c>
      <c r="L605" s="147">
        <v>11</v>
      </c>
      <c r="M605" s="156">
        <v>2.02</v>
      </c>
      <c r="N605" s="8" t="s">
        <v>1859</v>
      </c>
      <c r="O605" s="147" t="s">
        <v>5</v>
      </c>
    </row>
    <row r="606" spans="9:15" ht="12.95" customHeight="1" x14ac:dyDescent="0.25">
      <c r="I606" s="93">
        <f t="shared" si="39"/>
        <v>605</v>
      </c>
      <c r="J606" s="12" t="s">
        <v>1026</v>
      </c>
      <c r="K606" s="148">
        <v>9995</v>
      </c>
      <c r="L606" s="147">
        <v>11</v>
      </c>
      <c r="M606" s="156">
        <v>3.34</v>
      </c>
      <c r="N606" s="8" t="s">
        <v>1859</v>
      </c>
      <c r="O606" s="147" t="s">
        <v>5</v>
      </c>
    </row>
    <row r="607" spans="9:15" ht="12.95" customHeight="1" x14ac:dyDescent="0.25">
      <c r="I607" s="93">
        <f t="shared" si="39"/>
        <v>606</v>
      </c>
      <c r="J607" s="12" t="s">
        <v>1027</v>
      </c>
      <c r="K607" s="148">
        <v>34261</v>
      </c>
      <c r="L607" s="147">
        <v>11</v>
      </c>
      <c r="M607" s="156">
        <v>2.73</v>
      </c>
      <c r="N607" s="8" t="s">
        <v>1859</v>
      </c>
      <c r="O607" s="147" t="s">
        <v>5</v>
      </c>
    </row>
    <row r="608" spans="9:15" ht="12.95" customHeight="1" x14ac:dyDescent="0.25">
      <c r="I608" s="93">
        <f t="shared" si="39"/>
        <v>607</v>
      </c>
      <c r="J608" s="12" t="s">
        <v>1028</v>
      </c>
      <c r="K608" s="148">
        <v>3040</v>
      </c>
      <c r="L608" s="147">
        <v>11</v>
      </c>
      <c r="M608" s="156">
        <v>2.2799999999999998</v>
      </c>
      <c r="N608" s="8" t="s">
        <v>1859</v>
      </c>
      <c r="O608" s="147" t="s">
        <v>5</v>
      </c>
    </row>
    <row r="609" spans="9:15" ht="12.95" customHeight="1" x14ac:dyDescent="0.25">
      <c r="I609" s="93">
        <f t="shared" si="39"/>
        <v>608</v>
      </c>
      <c r="J609" s="12" t="s">
        <v>1029</v>
      </c>
      <c r="K609" s="148">
        <v>44890</v>
      </c>
      <c r="L609" s="147">
        <v>11</v>
      </c>
      <c r="M609" s="156">
        <v>1.69</v>
      </c>
      <c r="N609" s="8" t="s">
        <v>1859</v>
      </c>
      <c r="O609" s="147" t="s">
        <v>5</v>
      </c>
    </row>
    <row r="610" spans="9:15" ht="12.95" customHeight="1" x14ac:dyDescent="0.25">
      <c r="I610" s="93">
        <f t="shared" si="39"/>
        <v>609</v>
      </c>
      <c r="J610" s="12" t="s">
        <v>1030</v>
      </c>
      <c r="K610" s="148">
        <v>17536</v>
      </c>
      <c r="L610" s="147">
        <v>11</v>
      </c>
      <c r="M610" s="156">
        <v>4.0999999999999996</v>
      </c>
      <c r="N610" s="8" t="s">
        <v>1859</v>
      </c>
      <c r="O610" s="147" t="s">
        <v>5</v>
      </c>
    </row>
    <row r="611" spans="9:15" ht="12.95" customHeight="1" x14ac:dyDescent="0.25">
      <c r="I611" s="93">
        <f t="shared" si="39"/>
        <v>610</v>
      </c>
      <c r="J611" s="12" t="s">
        <v>1031</v>
      </c>
      <c r="K611" s="148">
        <v>30239</v>
      </c>
      <c r="L611" s="147">
        <v>11</v>
      </c>
      <c r="M611" s="156">
        <v>4.8899999999999997</v>
      </c>
      <c r="N611" s="8" t="s">
        <v>1859</v>
      </c>
      <c r="O611" s="147" t="s">
        <v>5</v>
      </c>
    </row>
    <row r="612" spans="9:15" ht="12.95" customHeight="1" x14ac:dyDescent="0.25">
      <c r="I612" s="93">
        <f t="shared" si="39"/>
        <v>611</v>
      </c>
      <c r="J612" s="12" t="s">
        <v>1032</v>
      </c>
      <c r="K612" s="148">
        <v>33192</v>
      </c>
      <c r="L612" s="147">
        <v>11</v>
      </c>
      <c r="M612" s="156">
        <v>5.97</v>
      </c>
      <c r="N612" s="8" t="s">
        <v>1859</v>
      </c>
      <c r="O612" s="147" t="s">
        <v>5</v>
      </c>
    </row>
    <row r="613" spans="9:15" ht="12.95" customHeight="1" x14ac:dyDescent="0.25">
      <c r="I613" s="93">
        <f t="shared" si="39"/>
        <v>612</v>
      </c>
      <c r="J613" s="12" t="s">
        <v>1033</v>
      </c>
      <c r="K613" s="148">
        <v>26291</v>
      </c>
      <c r="L613" s="147">
        <v>11</v>
      </c>
      <c r="M613" s="156">
        <v>1.03</v>
      </c>
      <c r="N613" s="8" t="s">
        <v>1859</v>
      </c>
      <c r="O613" s="147" t="s">
        <v>5</v>
      </c>
    </row>
    <row r="614" spans="9:15" ht="12.95" customHeight="1" x14ac:dyDescent="0.25">
      <c r="I614" s="93">
        <f t="shared" si="39"/>
        <v>613</v>
      </c>
      <c r="J614" s="12" t="s">
        <v>1034</v>
      </c>
      <c r="K614" s="148">
        <v>26290</v>
      </c>
      <c r="L614" s="147">
        <v>11</v>
      </c>
      <c r="M614" s="156">
        <v>1.03</v>
      </c>
      <c r="N614" s="8" t="s">
        <v>1859</v>
      </c>
      <c r="O614" s="147" t="s">
        <v>5</v>
      </c>
    </row>
    <row r="615" spans="9:15" ht="12.95" customHeight="1" x14ac:dyDescent="0.25">
      <c r="I615" s="93">
        <f t="shared" si="39"/>
        <v>614</v>
      </c>
      <c r="J615" s="30" t="s">
        <v>1035</v>
      </c>
      <c r="K615" s="148">
        <v>2043</v>
      </c>
      <c r="L615" s="147">
        <v>11</v>
      </c>
      <c r="M615" s="156">
        <v>2.37</v>
      </c>
      <c r="N615" s="8" t="s">
        <v>1859</v>
      </c>
      <c r="O615" s="147" t="s">
        <v>5</v>
      </c>
    </row>
    <row r="616" spans="9:15" ht="12.95" customHeight="1" x14ac:dyDescent="0.25">
      <c r="I616" s="93">
        <f t="shared" si="39"/>
        <v>615</v>
      </c>
      <c r="J616" s="12" t="s">
        <v>1036</v>
      </c>
      <c r="K616" s="148">
        <v>26494</v>
      </c>
      <c r="L616" s="147">
        <v>11</v>
      </c>
      <c r="M616" s="156">
        <v>2.2400000000000002</v>
      </c>
      <c r="N616" s="8" t="s">
        <v>1859</v>
      </c>
      <c r="O616" s="147" t="s">
        <v>5</v>
      </c>
    </row>
    <row r="617" spans="9:15" ht="12.95" customHeight="1" x14ac:dyDescent="0.25">
      <c r="I617" s="93">
        <f t="shared" si="39"/>
        <v>616</v>
      </c>
      <c r="J617" s="12" t="s">
        <v>1037</v>
      </c>
      <c r="K617" s="148">
        <v>25475</v>
      </c>
      <c r="L617" s="147">
        <v>11</v>
      </c>
      <c r="M617" s="156">
        <v>2.4300000000000002</v>
      </c>
      <c r="N617" s="8" t="s">
        <v>1859</v>
      </c>
      <c r="O617" s="147" t="s">
        <v>5</v>
      </c>
    </row>
    <row r="618" spans="9:15" ht="12.95" customHeight="1" x14ac:dyDescent="0.25">
      <c r="I618" s="93">
        <f t="shared" si="39"/>
        <v>617</v>
      </c>
      <c r="J618" s="12" t="s">
        <v>1038</v>
      </c>
      <c r="K618" s="148">
        <v>26289</v>
      </c>
      <c r="L618" s="147">
        <v>11</v>
      </c>
      <c r="M618" s="156">
        <v>1.03</v>
      </c>
      <c r="N618" s="8" t="s">
        <v>1859</v>
      </c>
      <c r="O618" s="147" t="s">
        <v>5</v>
      </c>
    </row>
    <row r="619" spans="9:15" ht="12.95" customHeight="1" x14ac:dyDescent="0.25">
      <c r="I619" s="93">
        <f t="shared" si="39"/>
        <v>618</v>
      </c>
      <c r="J619" s="30" t="s">
        <v>1039</v>
      </c>
      <c r="K619" s="148">
        <v>39230</v>
      </c>
      <c r="L619" s="147">
        <v>11</v>
      </c>
      <c r="M619" s="156">
        <v>1</v>
      </c>
      <c r="N619" s="8" t="s">
        <v>1859</v>
      </c>
      <c r="O619" s="147" t="s">
        <v>5</v>
      </c>
    </row>
    <row r="620" spans="9:15" ht="12.95" customHeight="1" x14ac:dyDescent="0.25">
      <c r="I620" s="93">
        <f t="shared" si="39"/>
        <v>619</v>
      </c>
      <c r="J620" s="12" t="s">
        <v>1040</v>
      </c>
      <c r="K620" s="148">
        <v>44928</v>
      </c>
      <c r="L620" s="147">
        <v>11</v>
      </c>
      <c r="M620" s="156">
        <v>1.63</v>
      </c>
      <c r="N620" s="8" t="s">
        <v>1859</v>
      </c>
      <c r="O620" s="147" t="s">
        <v>5</v>
      </c>
    </row>
    <row r="621" spans="9:15" ht="12.95" customHeight="1" x14ac:dyDescent="0.25">
      <c r="I621" s="93">
        <f t="shared" si="39"/>
        <v>620</v>
      </c>
      <c r="J621" s="12" t="s">
        <v>1041</v>
      </c>
      <c r="K621" s="148">
        <v>25411</v>
      </c>
      <c r="L621" s="147">
        <v>11</v>
      </c>
      <c r="M621" s="156">
        <v>1.5</v>
      </c>
      <c r="N621" s="8" t="s">
        <v>1859</v>
      </c>
      <c r="O621" s="147" t="s">
        <v>5</v>
      </c>
    </row>
    <row r="622" spans="9:15" ht="12.95" customHeight="1" x14ac:dyDescent="0.25">
      <c r="I622" s="93">
        <f t="shared" si="39"/>
        <v>621</v>
      </c>
      <c r="J622" s="12" t="s">
        <v>1042</v>
      </c>
      <c r="K622" s="148">
        <v>25417</v>
      </c>
      <c r="L622" s="147">
        <v>11</v>
      </c>
      <c r="M622" s="156">
        <v>3.77</v>
      </c>
      <c r="N622" s="8" t="s">
        <v>1859</v>
      </c>
      <c r="O622" s="147" t="s">
        <v>5</v>
      </c>
    </row>
    <row r="623" spans="9:15" ht="12.95" customHeight="1" x14ac:dyDescent="0.25">
      <c r="I623" s="93">
        <f t="shared" si="39"/>
        <v>622</v>
      </c>
      <c r="J623" s="12" t="s">
        <v>1043</v>
      </c>
      <c r="K623" s="148">
        <v>25423</v>
      </c>
      <c r="L623" s="147">
        <v>11</v>
      </c>
      <c r="M623" s="156">
        <v>1.47</v>
      </c>
      <c r="N623" s="8" t="s">
        <v>1859</v>
      </c>
      <c r="O623" s="147" t="s">
        <v>5</v>
      </c>
    </row>
    <row r="624" spans="9:15" ht="12.95" customHeight="1" x14ac:dyDescent="0.25">
      <c r="I624" s="93">
        <f t="shared" si="39"/>
        <v>623</v>
      </c>
      <c r="J624" s="12" t="s">
        <v>1044</v>
      </c>
      <c r="K624" s="148">
        <v>3451</v>
      </c>
      <c r="L624" s="147">
        <v>11</v>
      </c>
      <c r="M624" s="156">
        <v>0.99</v>
      </c>
      <c r="N624" s="8" t="s">
        <v>1859</v>
      </c>
      <c r="O624" s="147" t="s">
        <v>5</v>
      </c>
    </row>
    <row r="625" spans="9:15" ht="12.95" customHeight="1" x14ac:dyDescent="0.25">
      <c r="I625" s="93">
        <f t="shared" si="39"/>
        <v>624</v>
      </c>
      <c r="J625" s="12" t="s">
        <v>1045</v>
      </c>
      <c r="K625" s="148">
        <v>7754</v>
      </c>
      <c r="L625" s="147">
        <v>11</v>
      </c>
      <c r="M625" s="156">
        <v>3.04</v>
      </c>
      <c r="N625" s="8" t="s">
        <v>1859</v>
      </c>
      <c r="O625" s="147" t="s">
        <v>5</v>
      </c>
    </row>
    <row r="626" spans="9:15" ht="12.95" customHeight="1" x14ac:dyDescent="0.25">
      <c r="I626" s="93">
        <f t="shared" si="39"/>
        <v>625</v>
      </c>
      <c r="J626" s="12" t="s">
        <v>1046</v>
      </c>
      <c r="K626" s="148">
        <v>46165</v>
      </c>
      <c r="L626" s="147">
        <v>11</v>
      </c>
      <c r="M626" s="156">
        <v>3.23</v>
      </c>
      <c r="N626" s="8" t="s">
        <v>1859</v>
      </c>
      <c r="O626" s="147" t="s">
        <v>5</v>
      </c>
    </row>
    <row r="627" spans="9:15" ht="12.95" customHeight="1" x14ac:dyDescent="0.25">
      <c r="I627" s="93">
        <f t="shared" si="39"/>
        <v>626</v>
      </c>
      <c r="J627" s="12" t="s">
        <v>1047</v>
      </c>
      <c r="K627" s="148">
        <v>2614</v>
      </c>
      <c r="L627" s="147">
        <v>11</v>
      </c>
      <c r="M627" s="156">
        <v>1.59</v>
      </c>
      <c r="N627" s="8" t="s">
        <v>1859</v>
      </c>
      <c r="O627" s="147" t="s">
        <v>5</v>
      </c>
    </row>
    <row r="628" spans="9:15" ht="12.95" customHeight="1" x14ac:dyDescent="0.25">
      <c r="I628" s="93">
        <f t="shared" si="39"/>
        <v>627</v>
      </c>
      <c r="J628" s="12" t="s">
        <v>1048</v>
      </c>
      <c r="K628" s="148">
        <v>2595</v>
      </c>
      <c r="L628" s="147">
        <v>11</v>
      </c>
      <c r="M628" s="156">
        <v>1.4</v>
      </c>
      <c r="N628" s="8" t="s">
        <v>1859</v>
      </c>
      <c r="O628" s="147" t="s">
        <v>5</v>
      </c>
    </row>
    <row r="629" spans="9:15" ht="12.95" customHeight="1" x14ac:dyDescent="0.25">
      <c r="I629" s="93">
        <f t="shared" si="39"/>
        <v>628</v>
      </c>
      <c r="J629" s="12" t="s">
        <v>1049</v>
      </c>
      <c r="K629" s="148">
        <v>12938</v>
      </c>
      <c r="L629" s="147">
        <v>11</v>
      </c>
      <c r="M629" s="156">
        <v>3.9</v>
      </c>
      <c r="N629" s="8" t="s">
        <v>1859</v>
      </c>
      <c r="O629" s="147" t="s">
        <v>5</v>
      </c>
    </row>
    <row r="630" spans="9:15" ht="12.95" customHeight="1" x14ac:dyDescent="0.25">
      <c r="I630" s="93">
        <f t="shared" si="39"/>
        <v>629</v>
      </c>
      <c r="J630" s="12" t="s">
        <v>1050</v>
      </c>
      <c r="K630" s="148">
        <v>13730</v>
      </c>
      <c r="L630" s="147">
        <v>11</v>
      </c>
      <c r="M630" s="156">
        <v>2.02</v>
      </c>
      <c r="N630" s="8" t="s">
        <v>1859</v>
      </c>
      <c r="O630" s="147" t="s">
        <v>5</v>
      </c>
    </row>
    <row r="631" spans="9:15" ht="12.95" customHeight="1" x14ac:dyDescent="0.25">
      <c r="I631" s="93">
        <f t="shared" si="39"/>
        <v>630</v>
      </c>
      <c r="J631" s="12" t="s">
        <v>1051</v>
      </c>
      <c r="K631" s="148">
        <v>24911</v>
      </c>
      <c r="L631" s="147">
        <v>11</v>
      </c>
      <c r="M631" s="156">
        <v>2.14</v>
      </c>
      <c r="N631" s="8" t="s">
        <v>1859</v>
      </c>
      <c r="O631" s="147" t="s">
        <v>5</v>
      </c>
    </row>
    <row r="632" spans="9:15" ht="12.95" customHeight="1" x14ac:dyDescent="0.25">
      <c r="I632" s="93">
        <f t="shared" si="39"/>
        <v>631</v>
      </c>
      <c r="J632" s="12" t="s">
        <v>1052</v>
      </c>
      <c r="K632" s="148">
        <v>33381</v>
      </c>
      <c r="L632" s="147">
        <v>11</v>
      </c>
      <c r="M632" s="156">
        <v>2.12</v>
      </c>
      <c r="N632" s="8" t="s">
        <v>1859</v>
      </c>
      <c r="O632" s="147" t="s">
        <v>5</v>
      </c>
    </row>
    <row r="633" spans="9:15" ht="12.95" customHeight="1" x14ac:dyDescent="0.25">
      <c r="I633" s="93">
        <f t="shared" si="39"/>
        <v>632</v>
      </c>
      <c r="J633" s="12" t="s">
        <v>1053</v>
      </c>
      <c r="K633" s="148">
        <v>26487</v>
      </c>
      <c r="L633" s="147">
        <v>11</v>
      </c>
      <c r="M633" s="156">
        <v>2.71</v>
      </c>
      <c r="N633" s="8" t="s">
        <v>1859</v>
      </c>
      <c r="O633" s="147" t="s">
        <v>5</v>
      </c>
    </row>
    <row r="634" spans="9:15" ht="12.95" customHeight="1" x14ac:dyDescent="0.25">
      <c r="I634" s="93">
        <f t="shared" si="39"/>
        <v>633</v>
      </c>
      <c r="J634" s="12" t="s">
        <v>1054</v>
      </c>
      <c r="K634" s="148">
        <v>25426</v>
      </c>
      <c r="L634" s="147">
        <v>11</v>
      </c>
      <c r="M634" s="156">
        <v>2.25</v>
      </c>
      <c r="N634" s="8" t="s">
        <v>1859</v>
      </c>
      <c r="O634" s="147" t="s">
        <v>5</v>
      </c>
    </row>
    <row r="635" spans="9:15" ht="12.95" customHeight="1" x14ac:dyDescent="0.25">
      <c r="I635" s="93">
        <f t="shared" si="39"/>
        <v>634</v>
      </c>
      <c r="J635" s="12" t="s">
        <v>1055</v>
      </c>
      <c r="K635" s="148">
        <v>9255</v>
      </c>
      <c r="L635" s="147">
        <v>11</v>
      </c>
      <c r="M635" s="156" t="s">
        <v>1102</v>
      </c>
      <c r="N635" s="8" t="s">
        <v>1859</v>
      </c>
      <c r="O635" s="147" t="s">
        <v>5</v>
      </c>
    </row>
    <row r="636" spans="9:15" ht="12.95" customHeight="1" x14ac:dyDescent="0.25">
      <c r="I636" s="93">
        <f t="shared" si="39"/>
        <v>635</v>
      </c>
      <c r="J636" s="12" t="s">
        <v>1056</v>
      </c>
      <c r="K636" s="148">
        <v>9376</v>
      </c>
      <c r="L636" s="147">
        <v>11</v>
      </c>
      <c r="M636" s="156">
        <v>2.97</v>
      </c>
      <c r="N636" s="8" t="s">
        <v>1859</v>
      </c>
      <c r="O636" s="147" t="s">
        <v>5</v>
      </c>
    </row>
    <row r="637" spans="9:15" ht="12.95" customHeight="1" x14ac:dyDescent="0.25">
      <c r="I637" s="93">
        <f t="shared" si="39"/>
        <v>636</v>
      </c>
      <c r="J637" s="12" t="s">
        <v>1057</v>
      </c>
      <c r="K637" s="148">
        <v>3512</v>
      </c>
      <c r="L637" s="147">
        <v>11</v>
      </c>
      <c r="M637" s="156">
        <v>3.29</v>
      </c>
      <c r="N637" s="8" t="s">
        <v>1859</v>
      </c>
      <c r="O637" s="147" t="s">
        <v>5</v>
      </c>
    </row>
    <row r="638" spans="9:15" ht="12.95" customHeight="1" x14ac:dyDescent="0.25">
      <c r="I638" s="93">
        <f t="shared" si="39"/>
        <v>637</v>
      </c>
      <c r="J638" s="12" t="s">
        <v>1058</v>
      </c>
      <c r="K638" s="148">
        <v>26768</v>
      </c>
      <c r="L638" s="147">
        <v>11</v>
      </c>
      <c r="M638" s="156">
        <v>1.75</v>
      </c>
      <c r="N638" s="8" t="s">
        <v>1859</v>
      </c>
      <c r="O638" s="147" t="s">
        <v>5</v>
      </c>
    </row>
    <row r="639" spans="9:15" ht="12.95" customHeight="1" x14ac:dyDescent="0.25">
      <c r="I639" s="93">
        <f t="shared" si="39"/>
        <v>638</v>
      </c>
      <c r="J639" s="12" t="s">
        <v>1060</v>
      </c>
      <c r="K639" s="148">
        <v>30374</v>
      </c>
      <c r="L639" s="147">
        <v>11</v>
      </c>
      <c r="M639" s="156">
        <v>1.29</v>
      </c>
      <c r="N639" s="8" t="s">
        <v>1859</v>
      </c>
      <c r="O639" s="147" t="s">
        <v>5</v>
      </c>
    </row>
    <row r="640" spans="9:15" ht="12.95" customHeight="1" x14ac:dyDescent="0.25">
      <c r="I640" s="93">
        <f t="shared" si="39"/>
        <v>639</v>
      </c>
      <c r="J640" s="12" t="s">
        <v>1061</v>
      </c>
      <c r="K640" s="148">
        <v>46729</v>
      </c>
      <c r="L640" s="147">
        <v>11</v>
      </c>
      <c r="M640" s="156">
        <v>1.4</v>
      </c>
      <c r="N640" s="8" t="s">
        <v>1859</v>
      </c>
      <c r="O640" s="147" t="s">
        <v>5</v>
      </c>
    </row>
    <row r="641" spans="9:15" ht="12.95" customHeight="1" x14ac:dyDescent="0.25">
      <c r="I641" s="93">
        <f t="shared" si="39"/>
        <v>640</v>
      </c>
      <c r="J641" s="12" t="s">
        <v>1062</v>
      </c>
      <c r="K641" s="148">
        <v>3696</v>
      </c>
      <c r="L641" s="147">
        <v>11</v>
      </c>
      <c r="M641" s="156">
        <v>0.82</v>
      </c>
      <c r="N641" s="8" t="s">
        <v>1859</v>
      </c>
      <c r="O641" s="147" t="s">
        <v>5</v>
      </c>
    </row>
    <row r="642" spans="9:15" ht="12.95" customHeight="1" x14ac:dyDescent="0.25">
      <c r="I642" s="93">
        <f t="shared" si="39"/>
        <v>641</v>
      </c>
      <c r="J642" s="12" t="s">
        <v>1063</v>
      </c>
      <c r="K642" s="148">
        <v>43828</v>
      </c>
      <c r="L642" s="147">
        <v>11</v>
      </c>
      <c r="M642" s="156">
        <v>3.52</v>
      </c>
      <c r="N642" s="8" t="s">
        <v>1859</v>
      </c>
      <c r="O642" s="147" t="s">
        <v>5</v>
      </c>
    </row>
    <row r="643" spans="9:15" ht="12.95" customHeight="1" x14ac:dyDescent="0.25">
      <c r="I643" s="93">
        <f t="shared" si="39"/>
        <v>642</v>
      </c>
      <c r="J643" s="12" t="s">
        <v>1064</v>
      </c>
      <c r="K643" s="148">
        <v>3702</v>
      </c>
      <c r="L643" s="147">
        <v>11</v>
      </c>
      <c r="M643" s="156">
        <v>0.76</v>
      </c>
      <c r="N643" s="8" t="s">
        <v>1859</v>
      </c>
      <c r="O643" s="147" t="s">
        <v>5</v>
      </c>
    </row>
    <row r="644" spans="9:15" ht="12.95" customHeight="1" x14ac:dyDescent="0.25">
      <c r="I644" s="93">
        <f t="shared" si="39"/>
        <v>643</v>
      </c>
      <c r="J644" s="30" t="s">
        <v>1065</v>
      </c>
      <c r="K644" s="148">
        <v>3676</v>
      </c>
      <c r="L644" s="147">
        <v>11</v>
      </c>
      <c r="M644" s="156">
        <v>0.75</v>
      </c>
      <c r="N644" s="8" t="s">
        <v>1859</v>
      </c>
      <c r="O644" s="147" t="s">
        <v>5</v>
      </c>
    </row>
    <row r="645" spans="9:15" ht="12.95" customHeight="1" x14ac:dyDescent="0.25">
      <c r="I645" s="93">
        <f t="shared" ref="I645:I708" si="40">IF(J645="","",I644+1)</f>
        <v>644</v>
      </c>
      <c r="J645" s="12" t="s">
        <v>1066</v>
      </c>
      <c r="K645" s="148">
        <v>3680</v>
      </c>
      <c r="L645" s="147">
        <v>11</v>
      </c>
      <c r="M645" s="156">
        <v>0.75</v>
      </c>
      <c r="N645" s="8" t="s">
        <v>1859</v>
      </c>
      <c r="O645" s="147" t="s">
        <v>5</v>
      </c>
    </row>
    <row r="646" spans="9:15" ht="12.95" customHeight="1" x14ac:dyDescent="0.25">
      <c r="I646" s="93">
        <f t="shared" si="40"/>
        <v>645</v>
      </c>
      <c r="J646" s="12" t="s">
        <v>1067</v>
      </c>
      <c r="K646" s="148">
        <v>3687</v>
      </c>
      <c r="L646" s="147">
        <v>11</v>
      </c>
      <c r="M646" s="156">
        <v>0.74</v>
      </c>
      <c r="N646" s="8" t="s">
        <v>1859</v>
      </c>
      <c r="O646" s="147" t="s">
        <v>5</v>
      </c>
    </row>
    <row r="647" spans="9:15" ht="12.95" customHeight="1" x14ac:dyDescent="0.25">
      <c r="I647" s="93">
        <f t="shared" si="40"/>
        <v>646</v>
      </c>
      <c r="J647" s="12" t="s">
        <v>1068</v>
      </c>
      <c r="K647" s="148">
        <v>30855</v>
      </c>
      <c r="L647" s="147">
        <v>11</v>
      </c>
      <c r="M647" s="156">
        <v>1.9</v>
      </c>
      <c r="N647" s="8" t="s">
        <v>1859</v>
      </c>
      <c r="O647" s="147" t="s">
        <v>5</v>
      </c>
    </row>
    <row r="648" spans="9:15" ht="12.95" customHeight="1" x14ac:dyDescent="0.25">
      <c r="I648" s="93">
        <f t="shared" si="40"/>
        <v>647</v>
      </c>
      <c r="J648" s="12" t="s">
        <v>1069</v>
      </c>
      <c r="K648" s="148">
        <v>3691</v>
      </c>
      <c r="L648" s="147">
        <v>11</v>
      </c>
      <c r="M648" s="156">
        <v>0.79</v>
      </c>
      <c r="N648" s="8" t="s">
        <v>1859</v>
      </c>
      <c r="O648" s="147" t="s">
        <v>5</v>
      </c>
    </row>
    <row r="649" spans="9:15" ht="12.95" customHeight="1" x14ac:dyDescent="0.25">
      <c r="I649" s="93">
        <f t="shared" si="40"/>
        <v>648</v>
      </c>
      <c r="J649" s="30" t="s">
        <v>1070</v>
      </c>
      <c r="K649" s="148">
        <v>3662</v>
      </c>
      <c r="L649" s="147">
        <v>11</v>
      </c>
      <c r="M649" s="156">
        <v>0.69</v>
      </c>
      <c r="N649" s="8" t="s">
        <v>1859</v>
      </c>
      <c r="O649" s="147" t="s">
        <v>5</v>
      </c>
    </row>
    <row r="650" spans="9:15" ht="12.95" customHeight="1" x14ac:dyDescent="0.25">
      <c r="I650" s="93">
        <f t="shared" si="40"/>
        <v>649</v>
      </c>
      <c r="J650" s="12" t="s">
        <v>1071</v>
      </c>
      <c r="K650" s="148">
        <v>3668</v>
      </c>
      <c r="L650" s="147">
        <v>11</v>
      </c>
      <c r="M650" s="156">
        <v>0.75</v>
      </c>
      <c r="N650" s="8" t="s">
        <v>1859</v>
      </c>
      <c r="O650" s="147" t="s">
        <v>5</v>
      </c>
    </row>
    <row r="651" spans="9:15" ht="12.95" customHeight="1" x14ac:dyDescent="0.25">
      <c r="I651" s="93">
        <f t="shared" si="40"/>
        <v>650</v>
      </c>
      <c r="J651" s="12" t="s">
        <v>1072</v>
      </c>
      <c r="K651" s="148">
        <v>25375</v>
      </c>
      <c r="L651" s="147">
        <v>11</v>
      </c>
      <c r="M651" s="156">
        <v>2</v>
      </c>
      <c r="N651" s="8" t="s">
        <v>1859</v>
      </c>
      <c r="O651" s="147" t="s">
        <v>5</v>
      </c>
    </row>
    <row r="652" spans="9:15" ht="12.95" customHeight="1" x14ac:dyDescent="0.25">
      <c r="I652" s="93">
        <f t="shared" si="40"/>
        <v>651</v>
      </c>
      <c r="J652" s="12" t="s">
        <v>1073</v>
      </c>
      <c r="K652" s="148">
        <v>32596</v>
      </c>
      <c r="L652" s="147">
        <v>11</v>
      </c>
      <c r="M652" s="156">
        <v>0.75</v>
      </c>
      <c r="N652" s="8" t="s">
        <v>1859</v>
      </c>
      <c r="O652" s="147" t="s">
        <v>5</v>
      </c>
    </row>
    <row r="653" spans="9:15" ht="12.95" customHeight="1" x14ac:dyDescent="0.25">
      <c r="I653" s="93">
        <f t="shared" si="40"/>
        <v>652</v>
      </c>
      <c r="J653" s="12" t="s">
        <v>1074</v>
      </c>
      <c r="K653" s="148">
        <v>5268</v>
      </c>
      <c r="L653" s="147">
        <v>11</v>
      </c>
      <c r="M653" s="156">
        <v>0.75</v>
      </c>
      <c r="N653" s="8" t="s">
        <v>1859</v>
      </c>
      <c r="O653" s="147" t="s">
        <v>5</v>
      </c>
    </row>
    <row r="654" spans="9:15" ht="12.95" customHeight="1" x14ac:dyDescent="0.25">
      <c r="I654" s="93">
        <f t="shared" si="40"/>
        <v>653</v>
      </c>
      <c r="J654" s="12" t="s">
        <v>1075</v>
      </c>
      <c r="K654" s="148">
        <v>4973</v>
      </c>
      <c r="L654" s="147">
        <v>11</v>
      </c>
      <c r="M654" s="156">
        <v>0.73</v>
      </c>
      <c r="N654" s="8" t="s">
        <v>1859</v>
      </c>
      <c r="O654" s="147" t="s">
        <v>5</v>
      </c>
    </row>
    <row r="655" spans="9:15" ht="12.95" customHeight="1" x14ac:dyDescent="0.25">
      <c r="I655" s="93">
        <f t="shared" si="40"/>
        <v>654</v>
      </c>
      <c r="J655" s="12" t="s">
        <v>1076</v>
      </c>
      <c r="K655" s="148">
        <v>17128</v>
      </c>
      <c r="L655" s="147">
        <v>11</v>
      </c>
      <c r="M655" s="156">
        <v>1.55</v>
      </c>
      <c r="N655" s="8" t="s">
        <v>1859</v>
      </c>
      <c r="O655" s="147" t="s">
        <v>5</v>
      </c>
    </row>
    <row r="656" spans="9:15" ht="12.95" customHeight="1" x14ac:dyDescent="0.25">
      <c r="I656" s="93">
        <f t="shared" si="40"/>
        <v>655</v>
      </c>
      <c r="J656" s="12" t="s">
        <v>1077</v>
      </c>
      <c r="K656" s="148">
        <v>13331</v>
      </c>
      <c r="L656" s="147">
        <v>11</v>
      </c>
      <c r="M656" s="156">
        <v>1.55</v>
      </c>
      <c r="N656" s="8" t="s">
        <v>1859</v>
      </c>
      <c r="O656" s="147" t="s">
        <v>5</v>
      </c>
    </row>
    <row r="657" spans="9:15" ht="12.95" customHeight="1" x14ac:dyDescent="0.25">
      <c r="I657" s="93">
        <f t="shared" si="40"/>
        <v>656</v>
      </c>
      <c r="J657" s="12" t="s">
        <v>1078</v>
      </c>
      <c r="K657" s="148">
        <v>28661</v>
      </c>
      <c r="L657" s="147">
        <v>11</v>
      </c>
      <c r="M657" s="156">
        <v>2.7</v>
      </c>
      <c r="N657" s="8" t="s">
        <v>1859</v>
      </c>
      <c r="O657" s="147" t="s">
        <v>5</v>
      </c>
    </row>
    <row r="658" spans="9:15" ht="12.95" customHeight="1" x14ac:dyDescent="0.25">
      <c r="I658" s="93">
        <f t="shared" si="40"/>
        <v>657</v>
      </c>
      <c r="J658" s="12" t="s">
        <v>1079</v>
      </c>
      <c r="K658" s="148">
        <v>17122</v>
      </c>
      <c r="L658" s="147">
        <v>11</v>
      </c>
      <c r="M658" s="156">
        <v>1.95</v>
      </c>
      <c r="N658" s="8" t="s">
        <v>1859</v>
      </c>
      <c r="O658" s="147" t="s">
        <v>5</v>
      </c>
    </row>
    <row r="659" spans="9:15" ht="12.95" customHeight="1" x14ac:dyDescent="0.25">
      <c r="I659" s="93">
        <f t="shared" si="40"/>
        <v>658</v>
      </c>
      <c r="J659" s="12" t="s">
        <v>1080</v>
      </c>
      <c r="K659" s="148">
        <v>17132</v>
      </c>
      <c r="L659" s="147">
        <v>11</v>
      </c>
      <c r="M659" s="156">
        <v>1.85</v>
      </c>
      <c r="N659" s="8" t="s">
        <v>1859</v>
      </c>
      <c r="O659" s="147" t="s">
        <v>5</v>
      </c>
    </row>
    <row r="660" spans="9:15" ht="12.95" customHeight="1" x14ac:dyDescent="0.25">
      <c r="I660" s="93">
        <f t="shared" si="40"/>
        <v>659</v>
      </c>
      <c r="J660" s="12" t="s">
        <v>1081</v>
      </c>
      <c r="K660" s="148">
        <v>17123</v>
      </c>
      <c r="L660" s="147">
        <v>11</v>
      </c>
      <c r="M660" s="156">
        <v>2</v>
      </c>
      <c r="N660" s="8" t="s">
        <v>1859</v>
      </c>
      <c r="O660" s="147" t="s">
        <v>5</v>
      </c>
    </row>
    <row r="661" spans="9:15" ht="12.95" customHeight="1" x14ac:dyDescent="0.25">
      <c r="I661" s="93">
        <f t="shared" si="40"/>
        <v>660</v>
      </c>
      <c r="J661" s="12" t="s">
        <v>1082</v>
      </c>
      <c r="K661" s="148">
        <v>17126</v>
      </c>
      <c r="L661" s="147">
        <v>11</v>
      </c>
      <c r="M661" s="156">
        <v>3.95</v>
      </c>
      <c r="N661" s="8" t="s">
        <v>1859</v>
      </c>
      <c r="O661" s="147" t="s">
        <v>5</v>
      </c>
    </row>
    <row r="662" spans="9:15" ht="12.95" customHeight="1" x14ac:dyDescent="0.25">
      <c r="I662" s="93">
        <f t="shared" si="40"/>
        <v>661</v>
      </c>
      <c r="J662" s="12" t="s">
        <v>1083</v>
      </c>
      <c r="K662" s="148">
        <v>12000</v>
      </c>
      <c r="L662" s="147">
        <v>11</v>
      </c>
      <c r="M662" s="156">
        <v>2.0499999999999998</v>
      </c>
      <c r="N662" s="8" t="s">
        <v>1859</v>
      </c>
      <c r="O662" s="147" t="s">
        <v>5</v>
      </c>
    </row>
    <row r="663" spans="9:15" ht="12.95" customHeight="1" x14ac:dyDescent="0.25">
      <c r="I663" s="93">
        <f t="shared" si="40"/>
        <v>662</v>
      </c>
      <c r="J663" s="12" t="s">
        <v>1084</v>
      </c>
      <c r="K663" s="148">
        <v>14447</v>
      </c>
      <c r="L663" s="147">
        <v>11</v>
      </c>
      <c r="M663" s="156">
        <v>3.5</v>
      </c>
      <c r="N663" s="8" t="s">
        <v>1859</v>
      </c>
      <c r="O663" s="147" t="s">
        <v>5</v>
      </c>
    </row>
    <row r="664" spans="9:15" ht="12.95" customHeight="1" x14ac:dyDescent="0.25">
      <c r="I664" s="93">
        <f t="shared" si="40"/>
        <v>663</v>
      </c>
      <c r="J664" s="12" t="s">
        <v>1085</v>
      </c>
      <c r="K664" s="148">
        <v>25109</v>
      </c>
      <c r="L664" s="147">
        <v>11</v>
      </c>
      <c r="M664" s="156">
        <v>4.5</v>
      </c>
      <c r="N664" s="8" t="s">
        <v>1859</v>
      </c>
      <c r="O664" s="147" t="s">
        <v>5</v>
      </c>
    </row>
    <row r="665" spans="9:15" ht="12.95" customHeight="1" x14ac:dyDescent="0.25">
      <c r="I665" s="93">
        <f t="shared" si="40"/>
        <v>664</v>
      </c>
      <c r="J665" s="12" t="s">
        <v>1086</v>
      </c>
      <c r="K665" s="148">
        <v>14446</v>
      </c>
      <c r="L665" s="147">
        <v>11</v>
      </c>
      <c r="M665" s="156">
        <v>3.45</v>
      </c>
      <c r="N665" s="8" t="s">
        <v>1859</v>
      </c>
      <c r="O665" s="147" t="s">
        <v>5</v>
      </c>
    </row>
    <row r="666" spans="9:15" ht="12.95" customHeight="1" x14ac:dyDescent="0.25">
      <c r="I666" s="93">
        <f t="shared" si="40"/>
        <v>665</v>
      </c>
      <c r="J666" s="12" t="s">
        <v>1087</v>
      </c>
      <c r="K666" s="148">
        <v>15233</v>
      </c>
      <c r="L666" s="147">
        <v>11</v>
      </c>
      <c r="M666" s="156">
        <v>1.25</v>
      </c>
      <c r="N666" s="8" t="s">
        <v>1859</v>
      </c>
      <c r="O666" s="147" t="s">
        <v>5</v>
      </c>
    </row>
    <row r="667" spans="9:15" ht="12.95" customHeight="1" x14ac:dyDescent="0.25">
      <c r="I667" s="93">
        <f t="shared" si="40"/>
        <v>666</v>
      </c>
      <c r="J667" s="12" t="s">
        <v>1088</v>
      </c>
      <c r="K667" s="148">
        <v>35277</v>
      </c>
      <c r="L667" s="147">
        <v>11</v>
      </c>
      <c r="M667" s="156">
        <v>2.2999999999999998</v>
      </c>
      <c r="N667" s="8" t="s">
        <v>1859</v>
      </c>
      <c r="O667" s="147" t="s">
        <v>5</v>
      </c>
    </row>
    <row r="668" spans="9:15" ht="12.95" customHeight="1" x14ac:dyDescent="0.25">
      <c r="I668" s="93">
        <f t="shared" si="40"/>
        <v>667</v>
      </c>
      <c r="J668" s="30" t="s">
        <v>1089</v>
      </c>
      <c r="K668" s="148">
        <v>30968</v>
      </c>
      <c r="L668" s="147">
        <v>11</v>
      </c>
      <c r="M668" s="156">
        <v>3.8</v>
      </c>
      <c r="N668" s="8" t="s">
        <v>1859</v>
      </c>
      <c r="O668" s="147" t="s">
        <v>5</v>
      </c>
    </row>
    <row r="669" spans="9:15" ht="12.95" customHeight="1" x14ac:dyDescent="0.25">
      <c r="I669" s="93">
        <f t="shared" si="40"/>
        <v>668</v>
      </c>
      <c r="J669" s="12" t="s">
        <v>1090</v>
      </c>
      <c r="K669" s="148">
        <v>8097</v>
      </c>
      <c r="L669" s="147">
        <v>11</v>
      </c>
      <c r="M669" s="156">
        <v>7.8</v>
      </c>
      <c r="N669" s="8" t="s">
        <v>1859</v>
      </c>
      <c r="O669" s="147" t="s">
        <v>5</v>
      </c>
    </row>
    <row r="670" spans="9:15" ht="12.95" customHeight="1" x14ac:dyDescent="0.25">
      <c r="I670" s="93">
        <f t="shared" si="40"/>
        <v>669</v>
      </c>
      <c r="J670" s="12" t="s">
        <v>1091</v>
      </c>
      <c r="K670" s="148">
        <v>31386</v>
      </c>
      <c r="L670" s="147">
        <v>11</v>
      </c>
      <c r="M670" s="156">
        <v>3.9</v>
      </c>
      <c r="N670" s="8" t="s">
        <v>1859</v>
      </c>
      <c r="O670" s="147" t="s">
        <v>5</v>
      </c>
    </row>
    <row r="671" spans="9:15" ht="12.95" customHeight="1" x14ac:dyDescent="0.25">
      <c r="I671" s="93">
        <f t="shared" si="40"/>
        <v>670</v>
      </c>
      <c r="J671" s="12" t="s">
        <v>1092</v>
      </c>
      <c r="K671" s="148">
        <v>16097</v>
      </c>
      <c r="L671" s="147">
        <v>11</v>
      </c>
      <c r="M671" s="156">
        <v>1.75</v>
      </c>
      <c r="N671" s="8" t="s">
        <v>1859</v>
      </c>
      <c r="O671" s="147" t="s">
        <v>5</v>
      </c>
    </row>
    <row r="672" spans="9:15" ht="12.95" customHeight="1" x14ac:dyDescent="0.25">
      <c r="I672" s="93">
        <f t="shared" si="40"/>
        <v>671</v>
      </c>
      <c r="J672" s="30" t="s">
        <v>1093</v>
      </c>
      <c r="K672" s="148">
        <v>30432</v>
      </c>
      <c r="L672" s="147">
        <v>11</v>
      </c>
      <c r="M672" s="156">
        <v>1.75</v>
      </c>
      <c r="N672" s="8" t="s">
        <v>1859</v>
      </c>
      <c r="O672" s="147" t="s">
        <v>5</v>
      </c>
    </row>
    <row r="673" spans="9:15" ht="12.95" customHeight="1" x14ac:dyDescent="0.25">
      <c r="I673" s="93">
        <f t="shared" si="40"/>
        <v>672</v>
      </c>
      <c r="J673" s="12" t="s">
        <v>1094</v>
      </c>
      <c r="K673" s="148">
        <v>16098</v>
      </c>
      <c r="L673" s="147">
        <v>11</v>
      </c>
      <c r="M673" s="156">
        <v>1.8</v>
      </c>
      <c r="N673" s="8" t="s">
        <v>1859</v>
      </c>
      <c r="O673" s="147" t="s">
        <v>5</v>
      </c>
    </row>
    <row r="674" spans="9:15" ht="12.95" customHeight="1" x14ac:dyDescent="0.25">
      <c r="I674" s="93">
        <f t="shared" si="40"/>
        <v>673</v>
      </c>
      <c r="J674" s="12" t="s">
        <v>1095</v>
      </c>
      <c r="K674" s="148">
        <v>28616</v>
      </c>
      <c r="L674" s="147">
        <v>11</v>
      </c>
      <c r="M674" s="156">
        <v>3.35</v>
      </c>
      <c r="N674" s="8" t="s">
        <v>1859</v>
      </c>
      <c r="O674" s="147" t="s">
        <v>5</v>
      </c>
    </row>
    <row r="675" spans="9:15" ht="12.95" customHeight="1" x14ac:dyDescent="0.25">
      <c r="I675" s="93">
        <f t="shared" si="40"/>
        <v>674</v>
      </c>
      <c r="J675" s="12" t="s">
        <v>1096</v>
      </c>
      <c r="K675" s="148">
        <v>30430</v>
      </c>
      <c r="L675" s="147">
        <v>11</v>
      </c>
      <c r="M675" s="156">
        <v>1.98</v>
      </c>
      <c r="N675" s="8" t="s">
        <v>1859</v>
      </c>
      <c r="O675" s="147" t="s">
        <v>5</v>
      </c>
    </row>
    <row r="676" spans="9:15" ht="12.95" customHeight="1" x14ac:dyDescent="0.25">
      <c r="I676" s="93">
        <f t="shared" si="40"/>
        <v>675</v>
      </c>
      <c r="J676" s="12" t="s">
        <v>1097</v>
      </c>
      <c r="K676" s="148">
        <v>34342</v>
      </c>
      <c r="L676" s="147">
        <v>11</v>
      </c>
      <c r="M676" s="156">
        <v>1.85</v>
      </c>
      <c r="N676" s="8" t="s">
        <v>1859</v>
      </c>
      <c r="O676" s="147" t="s">
        <v>5</v>
      </c>
    </row>
    <row r="677" spans="9:15" ht="12.95" customHeight="1" x14ac:dyDescent="0.25">
      <c r="I677" s="93">
        <f t="shared" si="40"/>
        <v>676</v>
      </c>
      <c r="J677" s="12" t="s">
        <v>1098</v>
      </c>
      <c r="K677" s="148">
        <v>6745</v>
      </c>
      <c r="L677" s="147">
        <v>11</v>
      </c>
      <c r="M677" s="156">
        <v>4.8</v>
      </c>
      <c r="N677" s="8" t="s">
        <v>1859</v>
      </c>
      <c r="O677" s="147" t="s">
        <v>5</v>
      </c>
    </row>
    <row r="678" spans="9:15" ht="12.95" customHeight="1" x14ac:dyDescent="0.25">
      <c r="I678" s="93">
        <f t="shared" si="40"/>
        <v>677</v>
      </c>
      <c r="J678" s="12" t="s">
        <v>1099</v>
      </c>
      <c r="K678" s="148">
        <v>18120</v>
      </c>
      <c r="L678" s="147">
        <v>11</v>
      </c>
      <c r="M678" s="156">
        <v>4.8</v>
      </c>
      <c r="N678" s="8" t="s">
        <v>1859</v>
      </c>
      <c r="O678" s="147" t="s">
        <v>5</v>
      </c>
    </row>
    <row r="679" spans="9:15" ht="12.95" customHeight="1" x14ac:dyDescent="0.25">
      <c r="I679" s="93">
        <f t="shared" si="40"/>
        <v>678</v>
      </c>
      <c r="J679" s="12" t="s">
        <v>1100</v>
      </c>
      <c r="K679" s="148">
        <v>6746</v>
      </c>
      <c r="L679" s="147">
        <v>11</v>
      </c>
      <c r="M679" s="156">
        <v>4.8</v>
      </c>
      <c r="N679" s="8" t="s">
        <v>1859</v>
      </c>
      <c r="O679" s="147" t="s">
        <v>5</v>
      </c>
    </row>
    <row r="680" spans="9:15" ht="12.95" customHeight="1" x14ac:dyDescent="0.25">
      <c r="I680" s="93">
        <f t="shared" si="40"/>
        <v>679</v>
      </c>
      <c r="J680" s="7" t="s">
        <v>1103</v>
      </c>
      <c r="K680" s="149">
        <v>27826</v>
      </c>
      <c r="L680" s="147">
        <v>5</v>
      </c>
      <c r="M680" s="157">
        <v>11.35</v>
      </c>
      <c r="N680" s="8" t="s">
        <v>1859</v>
      </c>
      <c r="O680" s="147" t="s">
        <v>0</v>
      </c>
    </row>
    <row r="681" spans="9:15" ht="12.95" customHeight="1" x14ac:dyDescent="0.25">
      <c r="I681" s="93">
        <f t="shared" si="40"/>
        <v>680</v>
      </c>
      <c r="J681" s="7" t="s">
        <v>1104</v>
      </c>
      <c r="K681" s="149">
        <v>30037</v>
      </c>
      <c r="L681" s="147">
        <v>5</v>
      </c>
      <c r="M681" s="157">
        <v>15.68</v>
      </c>
      <c r="N681" s="8" t="s">
        <v>1859</v>
      </c>
      <c r="O681" s="147" t="s">
        <v>0</v>
      </c>
    </row>
    <row r="682" spans="9:15" ht="12.95" customHeight="1" x14ac:dyDescent="0.25">
      <c r="I682" s="93">
        <f t="shared" si="40"/>
        <v>681</v>
      </c>
      <c r="J682" s="7" t="s">
        <v>1105</v>
      </c>
      <c r="K682" s="149">
        <v>30068</v>
      </c>
      <c r="L682" s="147">
        <v>5</v>
      </c>
      <c r="M682" s="157">
        <v>21.62</v>
      </c>
      <c r="N682" s="8" t="s">
        <v>1859</v>
      </c>
      <c r="O682" s="147" t="s">
        <v>0</v>
      </c>
    </row>
    <row r="683" spans="9:15" ht="12.95" customHeight="1" x14ac:dyDescent="0.25">
      <c r="I683" s="93">
        <f t="shared" si="40"/>
        <v>682</v>
      </c>
      <c r="J683" s="7" t="s">
        <v>1106</v>
      </c>
      <c r="K683" s="149">
        <v>30154</v>
      </c>
      <c r="L683" s="147">
        <v>5</v>
      </c>
      <c r="M683" s="157">
        <v>16.18</v>
      </c>
      <c r="N683" s="8" t="s">
        <v>1859</v>
      </c>
      <c r="O683" s="147" t="s">
        <v>0</v>
      </c>
    </row>
    <row r="684" spans="9:15" ht="12.95" customHeight="1" x14ac:dyDescent="0.25">
      <c r="I684" s="93">
        <f t="shared" si="40"/>
        <v>683</v>
      </c>
      <c r="J684" s="7" t="s">
        <v>1107</v>
      </c>
      <c r="K684" s="149">
        <v>30156</v>
      </c>
      <c r="L684" s="147">
        <v>5</v>
      </c>
      <c r="M684" s="157">
        <v>16.18</v>
      </c>
      <c r="N684" s="8" t="s">
        <v>1859</v>
      </c>
      <c r="O684" s="147" t="s">
        <v>0</v>
      </c>
    </row>
    <row r="685" spans="9:15" ht="12.95" customHeight="1" x14ac:dyDescent="0.25">
      <c r="I685" s="93">
        <f t="shared" si="40"/>
        <v>684</v>
      </c>
      <c r="J685" s="7" t="s">
        <v>1108</v>
      </c>
      <c r="K685" s="149">
        <v>30159</v>
      </c>
      <c r="L685" s="147">
        <v>5</v>
      </c>
      <c r="M685" s="157">
        <v>16.18</v>
      </c>
      <c r="N685" s="8" t="s">
        <v>1859</v>
      </c>
      <c r="O685" s="147" t="s">
        <v>0</v>
      </c>
    </row>
    <row r="686" spans="9:15" ht="12.95" customHeight="1" x14ac:dyDescent="0.25">
      <c r="I686" s="93">
        <f t="shared" si="40"/>
        <v>685</v>
      </c>
      <c r="J686" s="7" t="s">
        <v>1109</v>
      </c>
      <c r="K686" s="149">
        <v>30184</v>
      </c>
      <c r="L686" s="147">
        <v>5</v>
      </c>
      <c r="M686" s="157">
        <v>11.7</v>
      </c>
      <c r="N686" s="8" t="s">
        <v>1859</v>
      </c>
      <c r="O686" s="147" t="s">
        <v>0</v>
      </c>
    </row>
    <row r="687" spans="9:15" ht="12.95" customHeight="1" x14ac:dyDescent="0.25">
      <c r="I687" s="93">
        <f t="shared" si="40"/>
        <v>686</v>
      </c>
      <c r="J687" s="7" t="s">
        <v>1110</v>
      </c>
      <c r="K687" s="149">
        <v>30192</v>
      </c>
      <c r="L687" s="147">
        <v>5</v>
      </c>
      <c r="M687" s="157">
        <v>11.82</v>
      </c>
      <c r="N687" s="8" t="s">
        <v>1859</v>
      </c>
      <c r="O687" s="147" t="s">
        <v>0</v>
      </c>
    </row>
    <row r="688" spans="9:15" ht="12.95" customHeight="1" x14ac:dyDescent="0.25">
      <c r="I688" s="93">
        <f t="shared" si="40"/>
        <v>687</v>
      </c>
      <c r="J688" s="7" t="s">
        <v>1111</v>
      </c>
      <c r="K688" s="149">
        <v>30194</v>
      </c>
      <c r="L688" s="147">
        <v>5</v>
      </c>
      <c r="M688" s="157">
        <v>11.82</v>
      </c>
      <c r="N688" s="8" t="s">
        <v>1859</v>
      </c>
      <c r="O688" s="147" t="s">
        <v>0</v>
      </c>
    </row>
    <row r="689" spans="9:15" ht="12.95" customHeight="1" x14ac:dyDescent="0.25">
      <c r="I689" s="93">
        <f t="shared" si="40"/>
        <v>688</v>
      </c>
      <c r="J689" s="7" t="s">
        <v>1111</v>
      </c>
      <c r="K689" s="149">
        <v>30194</v>
      </c>
      <c r="L689" s="147">
        <v>5</v>
      </c>
      <c r="M689" s="157">
        <v>15.29</v>
      </c>
      <c r="N689" s="8" t="s">
        <v>1859</v>
      </c>
      <c r="O689" s="147" t="s">
        <v>0</v>
      </c>
    </row>
    <row r="690" spans="9:15" ht="12.95" customHeight="1" x14ac:dyDescent="0.25">
      <c r="I690" s="93">
        <f t="shared" si="40"/>
        <v>689</v>
      </c>
      <c r="J690" s="7" t="s">
        <v>1112</v>
      </c>
      <c r="K690" s="149">
        <v>30196</v>
      </c>
      <c r="L690" s="147">
        <v>5</v>
      </c>
      <c r="M690" s="157">
        <v>11.82</v>
      </c>
      <c r="N690" s="8" t="s">
        <v>1859</v>
      </c>
      <c r="O690" s="147" t="s">
        <v>0</v>
      </c>
    </row>
    <row r="691" spans="9:15" ht="12.95" customHeight="1" x14ac:dyDescent="0.25">
      <c r="I691" s="93">
        <f t="shared" si="40"/>
        <v>690</v>
      </c>
      <c r="J691" s="7" t="s">
        <v>1112</v>
      </c>
      <c r="K691" s="149">
        <v>30196</v>
      </c>
      <c r="L691" s="147">
        <v>5</v>
      </c>
      <c r="M691" s="157">
        <v>15.29</v>
      </c>
      <c r="N691" s="8" t="s">
        <v>1859</v>
      </c>
      <c r="O691" s="147" t="s">
        <v>0</v>
      </c>
    </row>
    <row r="692" spans="9:15" ht="12.95" customHeight="1" x14ac:dyDescent="0.25">
      <c r="I692" s="93">
        <f t="shared" si="40"/>
        <v>691</v>
      </c>
      <c r="J692" s="7" t="s">
        <v>1113</v>
      </c>
      <c r="K692" s="149">
        <v>30230</v>
      </c>
      <c r="L692" s="147">
        <v>5</v>
      </c>
      <c r="M692" s="157">
        <v>11.82</v>
      </c>
      <c r="N692" s="8" t="s">
        <v>1859</v>
      </c>
      <c r="O692" s="147" t="s">
        <v>0</v>
      </c>
    </row>
    <row r="693" spans="9:15" ht="12.95" customHeight="1" x14ac:dyDescent="0.25">
      <c r="I693" s="93">
        <f t="shared" si="40"/>
        <v>692</v>
      </c>
      <c r="J693" s="7" t="s">
        <v>1114</v>
      </c>
      <c r="K693" s="149">
        <v>30327</v>
      </c>
      <c r="L693" s="147">
        <v>5</v>
      </c>
      <c r="M693" s="157">
        <v>11.82</v>
      </c>
      <c r="N693" s="8" t="s">
        <v>1859</v>
      </c>
      <c r="O693" s="147" t="s">
        <v>0</v>
      </c>
    </row>
    <row r="694" spans="9:15" ht="12.95" customHeight="1" x14ac:dyDescent="0.25">
      <c r="I694" s="93">
        <f t="shared" si="40"/>
        <v>693</v>
      </c>
      <c r="J694" s="7" t="s">
        <v>1115</v>
      </c>
      <c r="K694" s="149">
        <v>30335</v>
      </c>
      <c r="L694" s="147">
        <v>5</v>
      </c>
      <c r="M694" s="157">
        <v>15.68</v>
      </c>
      <c r="N694" s="8" t="s">
        <v>1859</v>
      </c>
      <c r="O694" s="147" t="s">
        <v>0</v>
      </c>
    </row>
    <row r="695" spans="9:15" ht="12.95" customHeight="1" x14ac:dyDescent="0.25">
      <c r="I695" s="93">
        <f t="shared" si="40"/>
        <v>694</v>
      </c>
      <c r="J695" s="7" t="s">
        <v>1116</v>
      </c>
      <c r="K695" s="149">
        <v>30344</v>
      </c>
      <c r="L695" s="147">
        <v>5</v>
      </c>
      <c r="M695" s="157">
        <v>11.93</v>
      </c>
      <c r="N695" s="8" t="s">
        <v>1859</v>
      </c>
      <c r="O695" s="147" t="s">
        <v>0</v>
      </c>
    </row>
    <row r="696" spans="9:15" ht="12.95" customHeight="1" x14ac:dyDescent="0.25">
      <c r="I696" s="93">
        <f t="shared" si="40"/>
        <v>695</v>
      </c>
      <c r="J696" s="7" t="s">
        <v>1117</v>
      </c>
      <c r="K696" s="149">
        <v>30346</v>
      </c>
      <c r="L696" s="147">
        <v>5</v>
      </c>
      <c r="M696" s="157">
        <v>11.93</v>
      </c>
      <c r="N696" s="8" t="s">
        <v>1859</v>
      </c>
      <c r="O696" s="147" t="s">
        <v>0</v>
      </c>
    </row>
    <row r="697" spans="9:15" ht="12.95" customHeight="1" x14ac:dyDescent="0.25">
      <c r="I697" s="93">
        <f t="shared" si="40"/>
        <v>696</v>
      </c>
      <c r="J697" s="7" t="s">
        <v>1118</v>
      </c>
      <c r="K697" s="149">
        <v>30483</v>
      </c>
      <c r="L697" s="147">
        <v>12</v>
      </c>
      <c r="M697" s="157">
        <v>12.26</v>
      </c>
      <c r="N697" s="9" t="s">
        <v>1779</v>
      </c>
      <c r="O697" s="147" t="s">
        <v>0</v>
      </c>
    </row>
    <row r="698" spans="9:15" ht="12.95" customHeight="1" x14ac:dyDescent="0.25">
      <c r="I698" s="93">
        <f t="shared" si="40"/>
        <v>697</v>
      </c>
      <c r="J698" s="7" t="s">
        <v>1118</v>
      </c>
      <c r="K698" s="149">
        <v>30483</v>
      </c>
      <c r="L698" s="147">
        <v>5</v>
      </c>
      <c r="M698" s="157">
        <v>14</v>
      </c>
      <c r="N698" s="9" t="s">
        <v>1859</v>
      </c>
      <c r="O698" s="147" t="s">
        <v>0</v>
      </c>
    </row>
    <row r="699" spans="9:15" ht="12.95" customHeight="1" x14ac:dyDescent="0.25">
      <c r="I699" s="93">
        <f t="shared" si="40"/>
        <v>698</v>
      </c>
      <c r="J699" s="7" t="s">
        <v>1119</v>
      </c>
      <c r="K699" s="149">
        <v>30502</v>
      </c>
      <c r="L699" s="147">
        <v>5</v>
      </c>
      <c r="M699" s="157">
        <v>9.86</v>
      </c>
      <c r="N699" s="9" t="s">
        <v>1859</v>
      </c>
      <c r="O699" s="147" t="s">
        <v>0</v>
      </c>
    </row>
    <row r="700" spans="9:15" ht="12.95" customHeight="1" x14ac:dyDescent="0.25">
      <c r="I700" s="93">
        <f t="shared" si="40"/>
        <v>699</v>
      </c>
      <c r="J700" s="7" t="s">
        <v>1120</v>
      </c>
      <c r="K700" s="149">
        <v>30505</v>
      </c>
      <c r="L700" s="147">
        <v>5</v>
      </c>
      <c r="M700" s="157">
        <v>9.86</v>
      </c>
      <c r="N700" s="9" t="s">
        <v>1859</v>
      </c>
      <c r="O700" s="147" t="s">
        <v>0</v>
      </c>
    </row>
    <row r="701" spans="9:15" ht="12.95" customHeight="1" x14ac:dyDescent="0.25">
      <c r="I701" s="93">
        <f t="shared" si="40"/>
        <v>700</v>
      </c>
      <c r="J701" s="7" t="s">
        <v>1121</v>
      </c>
      <c r="K701" s="149">
        <v>30536</v>
      </c>
      <c r="L701" s="147">
        <v>12</v>
      </c>
      <c r="M701" s="157">
        <v>12.26</v>
      </c>
      <c r="N701" s="9" t="s">
        <v>1779</v>
      </c>
      <c r="O701" s="147" t="s">
        <v>0</v>
      </c>
    </row>
    <row r="702" spans="9:15" ht="12.95" customHeight="1" x14ac:dyDescent="0.25">
      <c r="I702" s="93">
        <f t="shared" si="40"/>
        <v>701</v>
      </c>
      <c r="J702" s="7" t="s">
        <v>1121</v>
      </c>
      <c r="K702" s="149">
        <v>30536</v>
      </c>
      <c r="L702" s="147">
        <v>5</v>
      </c>
      <c r="M702" s="157">
        <v>14</v>
      </c>
      <c r="N702" s="9" t="s">
        <v>1859</v>
      </c>
      <c r="O702" s="147" t="s">
        <v>0</v>
      </c>
    </row>
    <row r="703" spans="9:15" ht="12.95" customHeight="1" x14ac:dyDescent="0.25">
      <c r="I703" s="93">
        <f t="shared" si="40"/>
        <v>702</v>
      </c>
      <c r="J703" s="7" t="s">
        <v>1119</v>
      </c>
      <c r="K703" s="149">
        <v>30779</v>
      </c>
      <c r="L703" s="147">
        <v>5</v>
      </c>
      <c r="M703" s="157">
        <v>9.86</v>
      </c>
      <c r="N703" s="9" t="s">
        <v>1859</v>
      </c>
      <c r="O703" s="147" t="s">
        <v>0</v>
      </c>
    </row>
    <row r="704" spans="9:15" ht="12.95" customHeight="1" x14ac:dyDescent="0.25">
      <c r="I704" s="93">
        <f t="shared" si="40"/>
        <v>703</v>
      </c>
      <c r="J704" s="7" t="s">
        <v>1122</v>
      </c>
      <c r="K704" s="149">
        <v>30783</v>
      </c>
      <c r="L704" s="147">
        <v>5</v>
      </c>
      <c r="M704" s="157">
        <v>9.86</v>
      </c>
      <c r="N704" s="9" t="s">
        <v>1859</v>
      </c>
      <c r="O704" s="147" t="s">
        <v>0</v>
      </c>
    </row>
    <row r="705" spans="9:15" ht="12.95" customHeight="1" x14ac:dyDescent="0.25">
      <c r="I705" s="93">
        <f t="shared" si="40"/>
        <v>704</v>
      </c>
      <c r="J705" s="7" t="s">
        <v>1123</v>
      </c>
      <c r="K705" s="149">
        <v>30822</v>
      </c>
      <c r="L705" s="147">
        <v>5</v>
      </c>
      <c r="M705" s="157">
        <v>11.82</v>
      </c>
      <c r="N705" s="9" t="s">
        <v>1859</v>
      </c>
      <c r="O705" s="147" t="s">
        <v>0</v>
      </c>
    </row>
    <row r="706" spans="9:15" ht="12.95" customHeight="1" x14ac:dyDescent="0.25">
      <c r="I706" s="93">
        <f t="shared" si="40"/>
        <v>705</v>
      </c>
      <c r="J706" s="7" t="s">
        <v>1123</v>
      </c>
      <c r="K706" s="149">
        <v>30822</v>
      </c>
      <c r="L706" s="147">
        <v>12</v>
      </c>
      <c r="M706" s="157">
        <v>14</v>
      </c>
      <c r="N706" s="9" t="s">
        <v>1779</v>
      </c>
      <c r="O706" s="147" t="s">
        <v>0</v>
      </c>
    </row>
    <row r="707" spans="9:15" ht="12.95" customHeight="1" x14ac:dyDescent="0.25">
      <c r="I707" s="93">
        <f t="shared" si="40"/>
        <v>706</v>
      </c>
      <c r="J707" s="7" t="s">
        <v>1124</v>
      </c>
      <c r="K707" s="149">
        <v>30895</v>
      </c>
      <c r="L707" s="147">
        <v>12</v>
      </c>
      <c r="M707" s="157">
        <v>14</v>
      </c>
      <c r="N707" s="9" t="s">
        <v>1779</v>
      </c>
      <c r="O707" s="147" t="s">
        <v>0</v>
      </c>
    </row>
    <row r="708" spans="9:15" ht="12.95" customHeight="1" x14ac:dyDescent="0.25">
      <c r="I708" s="93">
        <f t="shared" si="40"/>
        <v>707</v>
      </c>
      <c r="J708" s="7" t="s">
        <v>1124</v>
      </c>
      <c r="K708" s="149">
        <v>30895</v>
      </c>
      <c r="L708" s="147">
        <v>5</v>
      </c>
      <c r="M708" s="157">
        <v>15.51</v>
      </c>
      <c r="N708" s="9" t="s">
        <v>1859</v>
      </c>
      <c r="O708" s="147" t="s">
        <v>0</v>
      </c>
    </row>
    <row r="709" spans="9:15" ht="12.95" customHeight="1" x14ac:dyDescent="0.25">
      <c r="I709" s="93">
        <f t="shared" ref="I709:I772" si="41">IF(J709="","",I708+1)</f>
        <v>708</v>
      </c>
      <c r="J709" s="7" t="s">
        <v>1125</v>
      </c>
      <c r="K709" s="149">
        <v>31020</v>
      </c>
      <c r="L709" s="147">
        <v>5</v>
      </c>
      <c r="M709" s="157">
        <v>11.26</v>
      </c>
      <c r="N709" s="9" t="s">
        <v>1859</v>
      </c>
      <c r="O709" s="147" t="s">
        <v>0</v>
      </c>
    </row>
    <row r="710" spans="9:15" ht="12.95" customHeight="1" x14ac:dyDescent="0.25">
      <c r="I710" s="93">
        <f t="shared" si="41"/>
        <v>709</v>
      </c>
      <c r="J710" s="7" t="s">
        <v>1125</v>
      </c>
      <c r="K710" s="149">
        <v>31020</v>
      </c>
      <c r="L710" s="147">
        <v>5</v>
      </c>
      <c r="M710" s="157">
        <v>15.01</v>
      </c>
      <c r="N710" s="9" t="s">
        <v>1859</v>
      </c>
      <c r="O710" s="147" t="s">
        <v>0</v>
      </c>
    </row>
    <row r="711" spans="9:15" ht="12.95" customHeight="1" x14ac:dyDescent="0.25">
      <c r="I711" s="93">
        <f t="shared" si="41"/>
        <v>710</v>
      </c>
      <c r="J711" s="7" t="s">
        <v>1126</v>
      </c>
      <c r="K711" s="149">
        <v>32022</v>
      </c>
      <c r="L711" s="147">
        <v>5</v>
      </c>
      <c r="M711" s="157">
        <v>14.12</v>
      </c>
      <c r="N711" s="9" t="s">
        <v>1859</v>
      </c>
      <c r="O711" s="147" t="s">
        <v>0</v>
      </c>
    </row>
    <row r="712" spans="9:15" ht="12.95" customHeight="1" x14ac:dyDescent="0.25">
      <c r="I712" s="93">
        <f t="shared" si="41"/>
        <v>711</v>
      </c>
      <c r="J712" s="7" t="s">
        <v>1127</v>
      </c>
      <c r="K712" s="149">
        <v>32024</v>
      </c>
      <c r="L712" s="147">
        <v>5</v>
      </c>
      <c r="M712" s="157">
        <v>14.12</v>
      </c>
      <c r="N712" s="9" t="s">
        <v>1859</v>
      </c>
      <c r="O712" s="147" t="s">
        <v>0</v>
      </c>
    </row>
    <row r="713" spans="9:15" ht="12.95" customHeight="1" x14ac:dyDescent="0.25">
      <c r="I713" s="93">
        <f t="shared" si="41"/>
        <v>712</v>
      </c>
      <c r="J713" s="7" t="s">
        <v>1128</v>
      </c>
      <c r="K713" s="149">
        <v>32026</v>
      </c>
      <c r="L713" s="147">
        <v>5</v>
      </c>
      <c r="M713" s="157">
        <v>14.12</v>
      </c>
      <c r="N713" s="9" t="s">
        <v>1859</v>
      </c>
      <c r="O713" s="147" t="s">
        <v>0</v>
      </c>
    </row>
    <row r="714" spans="9:15" ht="12.95" customHeight="1" x14ac:dyDescent="0.25">
      <c r="I714" s="93">
        <f t="shared" si="41"/>
        <v>713</v>
      </c>
      <c r="J714" s="7" t="s">
        <v>1129</v>
      </c>
      <c r="K714" s="149">
        <v>32028</v>
      </c>
      <c r="L714" s="147">
        <v>5</v>
      </c>
      <c r="M714" s="157">
        <v>14.12</v>
      </c>
      <c r="N714" s="9" t="s">
        <v>1859</v>
      </c>
      <c r="O714" s="147" t="s">
        <v>0</v>
      </c>
    </row>
    <row r="715" spans="9:15" ht="12.95" customHeight="1" x14ac:dyDescent="0.25">
      <c r="I715" s="93">
        <f t="shared" si="41"/>
        <v>714</v>
      </c>
      <c r="J715" s="7" t="s">
        <v>1130</v>
      </c>
      <c r="K715" s="149">
        <v>32125</v>
      </c>
      <c r="L715" s="147">
        <v>5</v>
      </c>
      <c r="M715" s="157">
        <v>12.39</v>
      </c>
      <c r="N715" s="9" t="s">
        <v>1859</v>
      </c>
      <c r="O715" s="147" t="s">
        <v>0</v>
      </c>
    </row>
    <row r="716" spans="9:15" ht="12.95" customHeight="1" x14ac:dyDescent="0.25">
      <c r="I716" s="93">
        <f t="shared" si="41"/>
        <v>715</v>
      </c>
      <c r="J716" s="7" t="s">
        <v>1131</v>
      </c>
      <c r="K716" s="149">
        <v>32139</v>
      </c>
      <c r="L716" s="147">
        <v>5</v>
      </c>
      <c r="M716" s="157">
        <v>12.39</v>
      </c>
      <c r="N716" s="9" t="s">
        <v>1859</v>
      </c>
      <c r="O716" s="147" t="s">
        <v>0</v>
      </c>
    </row>
    <row r="717" spans="9:15" ht="12.95" customHeight="1" x14ac:dyDescent="0.25">
      <c r="I717" s="93">
        <f t="shared" si="41"/>
        <v>716</v>
      </c>
      <c r="J717" s="7" t="s">
        <v>1131</v>
      </c>
      <c r="K717" s="149">
        <v>32139</v>
      </c>
      <c r="L717" s="147">
        <v>5</v>
      </c>
      <c r="M717" s="157">
        <v>17.920000000000002</v>
      </c>
      <c r="N717" s="9" t="s">
        <v>1859</v>
      </c>
      <c r="O717" s="147" t="s">
        <v>0</v>
      </c>
    </row>
    <row r="718" spans="9:15" ht="12.95" customHeight="1" x14ac:dyDescent="0.25">
      <c r="I718" s="93">
        <f t="shared" si="41"/>
        <v>717</v>
      </c>
      <c r="J718" s="7" t="s">
        <v>1132</v>
      </c>
      <c r="K718" s="149">
        <v>32148</v>
      </c>
      <c r="L718" s="147">
        <v>5</v>
      </c>
      <c r="M718" s="157">
        <v>12.39</v>
      </c>
      <c r="N718" s="9" t="s">
        <v>1859</v>
      </c>
      <c r="O718" s="147" t="s">
        <v>0</v>
      </c>
    </row>
    <row r="719" spans="9:15" ht="12.95" customHeight="1" x14ac:dyDescent="0.25">
      <c r="I719" s="93">
        <f t="shared" si="41"/>
        <v>718</v>
      </c>
      <c r="J719" s="7" t="s">
        <v>1133</v>
      </c>
      <c r="K719" s="149">
        <v>32182</v>
      </c>
      <c r="L719" s="147">
        <v>5</v>
      </c>
      <c r="M719" s="157">
        <v>12.18</v>
      </c>
      <c r="N719" s="9" t="s">
        <v>1859</v>
      </c>
      <c r="O719" s="147" t="s">
        <v>0</v>
      </c>
    </row>
    <row r="720" spans="9:15" ht="12.95" customHeight="1" x14ac:dyDescent="0.25">
      <c r="I720" s="93">
        <f t="shared" si="41"/>
        <v>719</v>
      </c>
      <c r="J720" s="7" t="s">
        <v>1134</v>
      </c>
      <c r="K720" s="149">
        <v>32185</v>
      </c>
      <c r="L720" s="147">
        <v>5</v>
      </c>
      <c r="M720" s="157">
        <v>12.18</v>
      </c>
      <c r="N720" s="9" t="s">
        <v>1859</v>
      </c>
      <c r="O720" s="147" t="s">
        <v>0</v>
      </c>
    </row>
    <row r="721" spans="9:15" ht="12.95" customHeight="1" x14ac:dyDescent="0.25">
      <c r="I721" s="93">
        <f t="shared" si="41"/>
        <v>720</v>
      </c>
      <c r="J721" s="7" t="s">
        <v>1134</v>
      </c>
      <c r="K721" s="149">
        <v>32185</v>
      </c>
      <c r="L721" s="147">
        <v>5</v>
      </c>
      <c r="M721" s="157">
        <v>15.99</v>
      </c>
      <c r="N721" s="9" t="s">
        <v>1859</v>
      </c>
      <c r="O721" s="147" t="s">
        <v>0</v>
      </c>
    </row>
    <row r="722" spans="9:15" ht="12.95" customHeight="1" x14ac:dyDescent="0.25">
      <c r="I722" s="93">
        <f t="shared" si="41"/>
        <v>721</v>
      </c>
      <c r="J722" s="7" t="s">
        <v>1135</v>
      </c>
      <c r="K722" s="149">
        <v>32321</v>
      </c>
      <c r="L722" s="147">
        <v>5</v>
      </c>
      <c r="M722" s="157">
        <v>12.18</v>
      </c>
      <c r="N722" s="9" t="s">
        <v>1859</v>
      </c>
      <c r="O722" s="147" t="s">
        <v>0</v>
      </c>
    </row>
    <row r="723" spans="9:15" ht="12.95" customHeight="1" x14ac:dyDescent="0.25">
      <c r="I723" s="93">
        <f t="shared" si="41"/>
        <v>722</v>
      </c>
      <c r="J723" s="7" t="s">
        <v>1136</v>
      </c>
      <c r="K723" s="149">
        <v>32786</v>
      </c>
      <c r="L723" s="147">
        <v>5</v>
      </c>
      <c r="M723" s="157">
        <v>12.18</v>
      </c>
      <c r="N723" s="9" t="s">
        <v>1859</v>
      </c>
      <c r="O723" s="147" t="s">
        <v>0</v>
      </c>
    </row>
    <row r="724" spans="9:15" ht="12.95" customHeight="1" x14ac:dyDescent="0.25">
      <c r="I724" s="93">
        <f t="shared" si="41"/>
        <v>723</v>
      </c>
      <c r="J724" s="7" t="s">
        <v>1137</v>
      </c>
      <c r="K724" s="149">
        <v>33007</v>
      </c>
      <c r="L724" s="147">
        <v>5</v>
      </c>
      <c r="M724" s="157">
        <v>5.8</v>
      </c>
      <c r="N724" s="9" t="s">
        <v>1859</v>
      </c>
      <c r="O724" s="147" t="s">
        <v>0</v>
      </c>
    </row>
    <row r="725" spans="9:15" ht="12.95" customHeight="1" x14ac:dyDescent="0.25">
      <c r="I725" s="93">
        <f t="shared" si="41"/>
        <v>724</v>
      </c>
      <c r="J725" s="7" t="s">
        <v>1138</v>
      </c>
      <c r="K725" s="149">
        <v>33007</v>
      </c>
      <c r="L725" s="147">
        <v>5</v>
      </c>
      <c r="M725" s="157">
        <v>6.87</v>
      </c>
      <c r="N725" s="9" t="s">
        <v>1859</v>
      </c>
      <c r="O725" s="147" t="s">
        <v>0</v>
      </c>
    </row>
    <row r="726" spans="9:15" ht="12.95" customHeight="1" x14ac:dyDescent="0.25">
      <c r="I726" s="93">
        <f t="shared" si="41"/>
        <v>725</v>
      </c>
      <c r="J726" s="7" t="s">
        <v>1139</v>
      </c>
      <c r="K726" s="149">
        <v>33019</v>
      </c>
      <c r="L726" s="147">
        <v>5</v>
      </c>
      <c r="M726" s="157">
        <v>5.8</v>
      </c>
      <c r="N726" s="9" t="s">
        <v>1859</v>
      </c>
      <c r="O726" s="147" t="s">
        <v>0</v>
      </c>
    </row>
    <row r="727" spans="9:15" ht="12.95" customHeight="1" x14ac:dyDescent="0.25">
      <c r="I727" s="93">
        <f t="shared" si="41"/>
        <v>726</v>
      </c>
      <c r="J727" s="7" t="s">
        <v>1140</v>
      </c>
      <c r="K727" s="149">
        <v>33047</v>
      </c>
      <c r="L727" s="147">
        <v>5</v>
      </c>
      <c r="M727" s="157">
        <v>6.77</v>
      </c>
      <c r="N727" s="9" t="s">
        <v>1859</v>
      </c>
      <c r="O727" s="147" t="s">
        <v>0</v>
      </c>
    </row>
    <row r="728" spans="9:15" ht="12.95" customHeight="1" x14ac:dyDescent="0.25">
      <c r="I728" s="93">
        <f t="shared" si="41"/>
        <v>727</v>
      </c>
      <c r="J728" s="7" t="s">
        <v>1141</v>
      </c>
      <c r="K728" s="149">
        <v>33052</v>
      </c>
      <c r="L728" s="147">
        <v>5</v>
      </c>
      <c r="M728" s="157">
        <v>6.77</v>
      </c>
      <c r="N728" s="9" t="s">
        <v>1859</v>
      </c>
      <c r="O728" s="147" t="s">
        <v>0</v>
      </c>
    </row>
    <row r="729" spans="9:15" ht="12.95" customHeight="1" x14ac:dyDescent="0.25">
      <c r="I729" s="93">
        <f t="shared" si="41"/>
        <v>728</v>
      </c>
      <c r="J729" s="7" t="s">
        <v>1142</v>
      </c>
      <c r="K729" s="149">
        <v>33057</v>
      </c>
      <c r="L729" s="147">
        <v>5</v>
      </c>
      <c r="M729" s="157">
        <v>6.77</v>
      </c>
      <c r="N729" s="9" t="s">
        <v>1859</v>
      </c>
      <c r="O729" s="147" t="s">
        <v>0</v>
      </c>
    </row>
    <row r="730" spans="9:15" ht="12.95" customHeight="1" x14ac:dyDescent="0.25">
      <c r="I730" s="93">
        <f t="shared" si="41"/>
        <v>729</v>
      </c>
      <c r="J730" s="7" t="s">
        <v>1143</v>
      </c>
      <c r="K730" s="149">
        <v>33057</v>
      </c>
      <c r="L730" s="147">
        <v>5</v>
      </c>
      <c r="M730" s="157">
        <v>7.84</v>
      </c>
      <c r="N730" s="9" t="s">
        <v>1859</v>
      </c>
      <c r="O730" s="147" t="s">
        <v>0</v>
      </c>
    </row>
    <row r="731" spans="9:15" ht="12.95" customHeight="1" x14ac:dyDescent="0.25">
      <c r="I731" s="93">
        <f t="shared" si="41"/>
        <v>730</v>
      </c>
      <c r="J731" s="7" t="s">
        <v>1144</v>
      </c>
      <c r="K731" s="149">
        <v>33059</v>
      </c>
      <c r="L731" s="147">
        <v>5</v>
      </c>
      <c r="M731" s="157">
        <v>6.77</v>
      </c>
      <c r="N731" s="9" t="s">
        <v>1859</v>
      </c>
      <c r="O731" s="147" t="s">
        <v>0</v>
      </c>
    </row>
    <row r="732" spans="9:15" ht="12.95" customHeight="1" x14ac:dyDescent="0.25">
      <c r="I732" s="93">
        <f t="shared" si="41"/>
        <v>731</v>
      </c>
      <c r="J732" s="7" t="s">
        <v>1145</v>
      </c>
      <c r="K732" s="149">
        <v>33059</v>
      </c>
      <c r="L732" s="147">
        <v>5</v>
      </c>
      <c r="M732" s="157">
        <v>7.84</v>
      </c>
      <c r="N732" s="9" t="s">
        <v>1859</v>
      </c>
      <c r="O732" s="147" t="s">
        <v>0</v>
      </c>
    </row>
    <row r="733" spans="9:15" ht="12.95" customHeight="1" x14ac:dyDescent="0.25">
      <c r="I733" s="93">
        <f t="shared" si="41"/>
        <v>732</v>
      </c>
      <c r="J733" s="7" t="s">
        <v>1146</v>
      </c>
      <c r="K733" s="149">
        <v>33063</v>
      </c>
      <c r="L733" s="147">
        <v>12</v>
      </c>
      <c r="M733" s="157">
        <v>5.91</v>
      </c>
      <c r="N733" s="9" t="s">
        <v>1779</v>
      </c>
      <c r="O733" s="147" t="s">
        <v>0</v>
      </c>
    </row>
    <row r="734" spans="9:15" ht="12.95" customHeight="1" x14ac:dyDescent="0.25">
      <c r="I734" s="93">
        <f t="shared" si="41"/>
        <v>733</v>
      </c>
      <c r="J734" s="7" t="s">
        <v>1147</v>
      </c>
      <c r="K734" s="149">
        <v>33063</v>
      </c>
      <c r="L734" s="147">
        <v>5</v>
      </c>
      <c r="M734" s="157">
        <v>6.77</v>
      </c>
      <c r="N734" s="9" t="s">
        <v>1779</v>
      </c>
      <c r="O734" s="147" t="s">
        <v>0</v>
      </c>
    </row>
    <row r="735" spans="9:15" ht="12.95" customHeight="1" x14ac:dyDescent="0.25">
      <c r="I735" s="93">
        <f t="shared" si="41"/>
        <v>734</v>
      </c>
      <c r="J735" s="7" t="s">
        <v>1146</v>
      </c>
      <c r="K735" s="149">
        <v>33063</v>
      </c>
      <c r="L735" s="147">
        <v>5</v>
      </c>
      <c r="M735" s="157">
        <v>12.82</v>
      </c>
      <c r="N735" s="9" t="s">
        <v>1859</v>
      </c>
      <c r="O735" s="147" t="s">
        <v>0</v>
      </c>
    </row>
    <row r="736" spans="9:15" ht="12.95" customHeight="1" x14ac:dyDescent="0.25">
      <c r="I736" s="93">
        <f t="shared" si="41"/>
        <v>735</v>
      </c>
      <c r="J736" s="7" t="s">
        <v>1148</v>
      </c>
      <c r="K736" s="149">
        <v>33066</v>
      </c>
      <c r="L736" s="147">
        <v>5</v>
      </c>
      <c r="M736" s="157">
        <v>5.91</v>
      </c>
      <c r="N736" s="9" t="s">
        <v>1859</v>
      </c>
      <c r="O736" s="147" t="s">
        <v>0</v>
      </c>
    </row>
    <row r="737" spans="9:15" ht="12.95" customHeight="1" x14ac:dyDescent="0.25">
      <c r="I737" s="93">
        <f t="shared" si="41"/>
        <v>736</v>
      </c>
      <c r="J737" s="7" t="s">
        <v>1149</v>
      </c>
      <c r="K737" s="149">
        <v>33066</v>
      </c>
      <c r="L737" s="147">
        <v>5</v>
      </c>
      <c r="M737" s="157">
        <v>6.77</v>
      </c>
      <c r="N737" s="9" t="s">
        <v>1859</v>
      </c>
      <c r="O737" s="147" t="s">
        <v>0</v>
      </c>
    </row>
    <row r="738" spans="9:15" ht="12.95" customHeight="1" x14ac:dyDescent="0.25">
      <c r="I738" s="93">
        <f t="shared" si="41"/>
        <v>737</v>
      </c>
      <c r="J738" s="7" t="s">
        <v>1150</v>
      </c>
      <c r="K738" s="149">
        <v>33083</v>
      </c>
      <c r="L738" s="147">
        <v>5</v>
      </c>
      <c r="M738" s="157">
        <v>5.8</v>
      </c>
      <c r="N738" s="9" t="s">
        <v>1859</v>
      </c>
      <c r="O738" s="147" t="s">
        <v>0</v>
      </c>
    </row>
    <row r="739" spans="9:15" ht="12.95" customHeight="1" x14ac:dyDescent="0.25">
      <c r="I739" s="93">
        <f t="shared" si="41"/>
        <v>738</v>
      </c>
      <c r="J739" s="7" t="s">
        <v>1151</v>
      </c>
      <c r="K739" s="149">
        <v>33083</v>
      </c>
      <c r="L739" s="147">
        <v>5</v>
      </c>
      <c r="M739" s="157">
        <v>6.87</v>
      </c>
      <c r="N739" s="9" t="s">
        <v>1859</v>
      </c>
      <c r="O739" s="147" t="s">
        <v>0</v>
      </c>
    </row>
    <row r="740" spans="9:15" ht="12.95" customHeight="1" x14ac:dyDescent="0.25">
      <c r="I740" s="93">
        <f t="shared" si="41"/>
        <v>739</v>
      </c>
      <c r="J740" s="7" t="s">
        <v>1152</v>
      </c>
      <c r="K740" s="149">
        <v>33086</v>
      </c>
      <c r="L740" s="147">
        <v>5</v>
      </c>
      <c r="M740" s="157">
        <v>5.8</v>
      </c>
      <c r="N740" s="9" t="s">
        <v>1859</v>
      </c>
      <c r="O740" s="147" t="s">
        <v>0</v>
      </c>
    </row>
    <row r="741" spans="9:15" ht="12.95" customHeight="1" x14ac:dyDescent="0.25">
      <c r="I741" s="93">
        <f t="shared" si="41"/>
        <v>740</v>
      </c>
      <c r="J741" s="7" t="s">
        <v>1153</v>
      </c>
      <c r="K741" s="149">
        <v>33086</v>
      </c>
      <c r="L741" s="147">
        <v>5</v>
      </c>
      <c r="M741" s="157">
        <v>6.87</v>
      </c>
      <c r="N741" s="9" t="s">
        <v>1859</v>
      </c>
      <c r="O741" s="147" t="s">
        <v>0</v>
      </c>
    </row>
    <row r="742" spans="9:15" ht="12.95" customHeight="1" x14ac:dyDescent="0.25">
      <c r="I742" s="93">
        <f t="shared" si="41"/>
        <v>741</v>
      </c>
      <c r="J742" s="7" t="s">
        <v>1154</v>
      </c>
      <c r="K742" s="149">
        <v>33100</v>
      </c>
      <c r="L742" s="147">
        <v>5</v>
      </c>
      <c r="M742" s="157">
        <v>6.23</v>
      </c>
      <c r="N742" s="9" t="s">
        <v>1859</v>
      </c>
      <c r="O742" s="147" t="s">
        <v>0</v>
      </c>
    </row>
    <row r="743" spans="9:15" ht="12.95" customHeight="1" x14ac:dyDescent="0.25">
      <c r="I743" s="93">
        <f t="shared" si="41"/>
        <v>742</v>
      </c>
      <c r="J743" s="7" t="s">
        <v>1155</v>
      </c>
      <c r="K743" s="149">
        <v>33100</v>
      </c>
      <c r="L743" s="147">
        <v>5</v>
      </c>
      <c r="M743" s="157">
        <v>7.45</v>
      </c>
      <c r="N743" s="9" t="s">
        <v>1859</v>
      </c>
      <c r="O743" s="147" t="s">
        <v>0</v>
      </c>
    </row>
    <row r="744" spans="9:15" ht="12.95" customHeight="1" x14ac:dyDescent="0.25">
      <c r="I744" s="93">
        <f t="shared" si="41"/>
        <v>743</v>
      </c>
      <c r="J744" s="7" t="s">
        <v>1154</v>
      </c>
      <c r="K744" s="149">
        <v>33100</v>
      </c>
      <c r="L744" s="147">
        <v>12</v>
      </c>
      <c r="M744" s="157">
        <v>14.18</v>
      </c>
      <c r="N744" s="9" t="s">
        <v>1779</v>
      </c>
      <c r="O744" s="147" t="s">
        <v>0</v>
      </c>
    </row>
    <row r="745" spans="9:15" ht="12.95" customHeight="1" x14ac:dyDescent="0.25">
      <c r="I745" s="93">
        <f t="shared" si="41"/>
        <v>744</v>
      </c>
      <c r="J745" s="7" t="s">
        <v>1156</v>
      </c>
      <c r="K745" s="149">
        <v>33110</v>
      </c>
      <c r="L745" s="147">
        <v>5</v>
      </c>
      <c r="M745" s="157">
        <v>6.23</v>
      </c>
      <c r="N745" s="9" t="s">
        <v>1859</v>
      </c>
      <c r="O745" s="147" t="s">
        <v>0</v>
      </c>
    </row>
    <row r="746" spans="9:15" ht="12.95" customHeight="1" x14ac:dyDescent="0.25">
      <c r="I746" s="93">
        <f t="shared" si="41"/>
        <v>745</v>
      </c>
      <c r="J746" s="7" t="s">
        <v>1157</v>
      </c>
      <c r="K746" s="149">
        <v>33116</v>
      </c>
      <c r="L746" s="147">
        <v>5</v>
      </c>
      <c r="M746" s="157">
        <v>6.23</v>
      </c>
      <c r="N746" s="9" t="s">
        <v>1859</v>
      </c>
      <c r="O746" s="147" t="s">
        <v>0</v>
      </c>
    </row>
    <row r="747" spans="9:15" ht="12.95" customHeight="1" x14ac:dyDescent="0.25">
      <c r="I747" s="93">
        <f t="shared" si="41"/>
        <v>746</v>
      </c>
      <c r="J747" s="7" t="s">
        <v>1158</v>
      </c>
      <c r="K747" s="149">
        <v>33148</v>
      </c>
      <c r="L747" s="147">
        <v>5</v>
      </c>
      <c r="M747" s="157">
        <v>7.16</v>
      </c>
      <c r="N747" s="9" t="s">
        <v>1859</v>
      </c>
      <c r="O747" s="147" t="s">
        <v>0</v>
      </c>
    </row>
    <row r="748" spans="9:15" ht="12.95" customHeight="1" x14ac:dyDescent="0.25">
      <c r="I748" s="93">
        <f t="shared" si="41"/>
        <v>747</v>
      </c>
      <c r="J748" s="7" t="s">
        <v>1159</v>
      </c>
      <c r="K748" s="149">
        <v>33195</v>
      </c>
      <c r="L748" s="147">
        <v>5</v>
      </c>
      <c r="M748" s="157">
        <v>5.91</v>
      </c>
      <c r="N748" s="9" t="s">
        <v>1859</v>
      </c>
      <c r="O748" s="147" t="s">
        <v>0</v>
      </c>
    </row>
    <row r="749" spans="9:15" ht="12.95" customHeight="1" x14ac:dyDescent="0.25">
      <c r="I749" s="93">
        <f t="shared" si="41"/>
        <v>748</v>
      </c>
      <c r="J749" s="7" t="s">
        <v>1160</v>
      </c>
      <c r="K749" s="149">
        <v>33195</v>
      </c>
      <c r="L749" s="147">
        <v>12</v>
      </c>
      <c r="M749" s="157">
        <v>6.77</v>
      </c>
      <c r="N749" s="9" t="s">
        <v>1779</v>
      </c>
      <c r="O749" s="147" t="s">
        <v>0</v>
      </c>
    </row>
    <row r="750" spans="9:15" ht="12.95" customHeight="1" x14ac:dyDescent="0.25">
      <c r="I750" s="93">
        <f t="shared" si="41"/>
        <v>749</v>
      </c>
      <c r="J750" s="7" t="s">
        <v>1159</v>
      </c>
      <c r="K750" s="149">
        <v>33195</v>
      </c>
      <c r="L750" s="147">
        <v>5</v>
      </c>
      <c r="M750" s="157">
        <v>12.82</v>
      </c>
      <c r="N750" s="9" t="s">
        <v>1859</v>
      </c>
      <c r="O750" s="147" t="s">
        <v>0</v>
      </c>
    </row>
    <row r="751" spans="9:15" ht="12.95" customHeight="1" x14ac:dyDescent="0.25">
      <c r="I751" s="93">
        <f t="shared" si="41"/>
        <v>750</v>
      </c>
      <c r="J751" s="7" t="s">
        <v>1161</v>
      </c>
      <c r="K751" s="149">
        <v>33264</v>
      </c>
      <c r="L751" s="147">
        <v>5</v>
      </c>
      <c r="M751" s="157">
        <v>5.91</v>
      </c>
      <c r="N751" s="9" t="s">
        <v>1859</v>
      </c>
      <c r="O751" s="147" t="s">
        <v>0</v>
      </c>
    </row>
    <row r="752" spans="9:15" ht="12.95" customHeight="1" x14ac:dyDescent="0.25">
      <c r="I752" s="93">
        <f t="shared" si="41"/>
        <v>751</v>
      </c>
      <c r="J752" s="7" t="s">
        <v>1162</v>
      </c>
      <c r="K752" s="149">
        <v>33264</v>
      </c>
      <c r="L752" s="147">
        <v>5</v>
      </c>
      <c r="M752" s="157">
        <v>6.77</v>
      </c>
      <c r="N752" s="9" t="s">
        <v>1859</v>
      </c>
      <c r="O752" s="147" t="s">
        <v>0</v>
      </c>
    </row>
    <row r="753" spans="9:15" ht="12.95" customHeight="1" x14ac:dyDescent="0.25">
      <c r="I753" s="93">
        <f t="shared" si="41"/>
        <v>752</v>
      </c>
      <c r="J753" s="7" t="s">
        <v>1161</v>
      </c>
      <c r="K753" s="149">
        <v>33264</v>
      </c>
      <c r="L753" s="147">
        <v>12</v>
      </c>
      <c r="M753" s="157">
        <v>12.82</v>
      </c>
      <c r="N753" s="9" t="s">
        <v>1779</v>
      </c>
      <c r="O753" s="147" t="s">
        <v>0</v>
      </c>
    </row>
    <row r="754" spans="9:15" ht="12.95" customHeight="1" x14ac:dyDescent="0.25">
      <c r="I754" s="93">
        <f t="shared" si="41"/>
        <v>753</v>
      </c>
      <c r="J754" s="7" t="s">
        <v>1163</v>
      </c>
      <c r="K754" s="149">
        <v>33272</v>
      </c>
      <c r="L754" s="147">
        <v>5</v>
      </c>
      <c r="M754" s="157">
        <v>6.23</v>
      </c>
      <c r="N754" s="9" t="s">
        <v>1859</v>
      </c>
      <c r="O754" s="147" t="s">
        <v>0</v>
      </c>
    </row>
    <row r="755" spans="9:15" ht="12.95" customHeight="1" x14ac:dyDescent="0.25">
      <c r="I755" s="93">
        <f t="shared" si="41"/>
        <v>754</v>
      </c>
      <c r="J755" s="7" t="s">
        <v>1164</v>
      </c>
      <c r="K755" s="149">
        <v>33272</v>
      </c>
      <c r="L755" s="147">
        <v>5</v>
      </c>
      <c r="M755" s="157">
        <v>7.45</v>
      </c>
      <c r="N755" s="9" t="s">
        <v>1859</v>
      </c>
      <c r="O755" s="147" t="s">
        <v>0</v>
      </c>
    </row>
    <row r="756" spans="9:15" ht="12.95" customHeight="1" x14ac:dyDescent="0.25">
      <c r="I756" s="93">
        <f t="shared" si="41"/>
        <v>755</v>
      </c>
      <c r="J756" s="7" t="s">
        <v>1165</v>
      </c>
      <c r="K756" s="149">
        <v>33273</v>
      </c>
      <c r="L756" s="147">
        <v>5</v>
      </c>
      <c r="M756" s="157">
        <v>6.23</v>
      </c>
      <c r="N756" s="9" t="s">
        <v>1859</v>
      </c>
      <c r="O756" s="147" t="s">
        <v>0</v>
      </c>
    </row>
    <row r="757" spans="9:15" ht="12.95" customHeight="1" x14ac:dyDescent="0.25">
      <c r="I757" s="93">
        <f t="shared" si="41"/>
        <v>756</v>
      </c>
      <c r="J757" s="7" t="s">
        <v>1166</v>
      </c>
      <c r="K757" s="149">
        <v>33273</v>
      </c>
      <c r="L757" s="147">
        <v>12</v>
      </c>
      <c r="M757" s="157">
        <v>7.45</v>
      </c>
      <c r="N757" s="9" t="s">
        <v>1779</v>
      </c>
      <c r="O757" s="147" t="s">
        <v>0</v>
      </c>
    </row>
    <row r="758" spans="9:15" ht="12.95" customHeight="1" x14ac:dyDescent="0.25">
      <c r="I758" s="93">
        <f t="shared" si="41"/>
        <v>757</v>
      </c>
      <c r="J758" s="7" t="s">
        <v>1165</v>
      </c>
      <c r="K758" s="149">
        <v>33273</v>
      </c>
      <c r="L758" s="147">
        <v>5</v>
      </c>
      <c r="M758" s="157">
        <v>14.18</v>
      </c>
      <c r="N758" s="9" t="s">
        <v>1779</v>
      </c>
      <c r="O758" s="147" t="s">
        <v>0</v>
      </c>
    </row>
    <row r="759" spans="9:15" ht="12.95" customHeight="1" x14ac:dyDescent="0.25">
      <c r="I759" s="93">
        <f t="shared" si="41"/>
        <v>758</v>
      </c>
      <c r="J759" s="7" t="s">
        <v>1167</v>
      </c>
      <c r="K759" s="149">
        <v>33274</v>
      </c>
      <c r="L759" s="147">
        <v>5</v>
      </c>
      <c r="M759" s="157">
        <v>6.23</v>
      </c>
      <c r="N759" s="9" t="s">
        <v>1859</v>
      </c>
      <c r="O759" s="147" t="s">
        <v>0</v>
      </c>
    </row>
    <row r="760" spans="9:15" ht="12.95" customHeight="1" x14ac:dyDescent="0.25">
      <c r="I760" s="93">
        <f t="shared" si="41"/>
        <v>759</v>
      </c>
      <c r="J760" s="7" t="s">
        <v>1168</v>
      </c>
      <c r="K760" s="149">
        <v>33274</v>
      </c>
      <c r="L760" s="147">
        <v>5</v>
      </c>
      <c r="M760" s="157">
        <v>7.45</v>
      </c>
      <c r="N760" s="9" t="s">
        <v>1859</v>
      </c>
      <c r="O760" s="147" t="s">
        <v>0</v>
      </c>
    </row>
    <row r="761" spans="9:15" ht="12.95" customHeight="1" x14ac:dyDescent="0.25">
      <c r="I761" s="93">
        <f t="shared" si="41"/>
        <v>760</v>
      </c>
      <c r="J761" s="7" t="s">
        <v>1169</v>
      </c>
      <c r="K761" s="149">
        <v>34010</v>
      </c>
      <c r="L761" s="147">
        <v>5</v>
      </c>
      <c r="M761" s="157">
        <v>17.329999999999998</v>
      </c>
      <c r="N761" s="9" t="s">
        <v>1859</v>
      </c>
      <c r="O761" s="147" t="s">
        <v>0</v>
      </c>
    </row>
    <row r="762" spans="9:15" ht="12.95" customHeight="1" x14ac:dyDescent="0.25">
      <c r="I762" s="93">
        <f t="shared" si="41"/>
        <v>761</v>
      </c>
      <c r="J762" s="7" t="s">
        <v>1170</v>
      </c>
      <c r="K762" s="149">
        <v>34011</v>
      </c>
      <c r="L762" s="147">
        <v>5</v>
      </c>
      <c r="M762" s="157">
        <v>17.329999999999998</v>
      </c>
      <c r="N762" s="9" t="s">
        <v>1859</v>
      </c>
      <c r="O762" s="147" t="s">
        <v>0</v>
      </c>
    </row>
    <row r="763" spans="9:15" ht="12.95" customHeight="1" x14ac:dyDescent="0.25">
      <c r="I763" s="93">
        <f t="shared" si="41"/>
        <v>762</v>
      </c>
      <c r="J763" s="7" t="s">
        <v>1171</v>
      </c>
      <c r="K763" s="149">
        <v>34031</v>
      </c>
      <c r="L763" s="147">
        <v>5</v>
      </c>
      <c r="M763" s="157">
        <v>17.329999999999998</v>
      </c>
      <c r="N763" s="9" t="s">
        <v>1859</v>
      </c>
      <c r="O763" s="147" t="s">
        <v>0</v>
      </c>
    </row>
    <row r="764" spans="9:15" ht="12.95" customHeight="1" x14ac:dyDescent="0.25">
      <c r="I764" s="93">
        <f t="shared" si="41"/>
        <v>763</v>
      </c>
      <c r="J764" s="7" t="s">
        <v>1172</v>
      </c>
      <c r="K764" s="149">
        <v>34250</v>
      </c>
      <c r="L764" s="147">
        <v>5</v>
      </c>
      <c r="M764" s="157">
        <v>17.329999999999998</v>
      </c>
      <c r="N764" s="9" t="s">
        <v>1859</v>
      </c>
      <c r="O764" s="147" t="s">
        <v>0</v>
      </c>
    </row>
    <row r="765" spans="9:15" ht="12.95" customHeight="1" x14ac:dyDescent="0.25">
      <c r="I765" s="93">
        <f t="shared" si="41"/>
        <v>764</v>
      </c>
      <c r="J765" s="7" t="s">
        <v>1173</v>
      </c>
      <c r="K765" s="149">
        <v>34395</v>
      </c>
      <c r="L765" s="147">
        <v>5</v>
      </c>
      <c r="M765" s="157">
        <v>15</v>
      </c>
      <c r="N765" s="9" t="s">
        <v>1859</v>
      </c>
      <c r="O765" s="147" t="s">
        <v>0</v>
      </c>
    </row>
    <row r="766" spans="9:15" ht="12.95" customHeight="1" x14ac:dyDescent="0.25">
      <c r="I766" s="93">
        <f t="shared" si="41"/>
        <v>765</v>
      </c>
      <c r="J766" s="7" t="s">
        <v>1174</v>
      </c>
      <c r="K766" s="149">
        <v>34402</v>
      </c>
      <c r="L766" s="147">
        <v>5</v>
      </c>
      <c r="M766" s="157">
        <v>15</v>
      </c>
      <c r="N766" s="9" t="s">
        <v>1859</v>
      </c>
      <c r="O766" s="147" t="s">
        <v>0</v>
      </c>
    </row>
    <row r="767" spans="9:15" ht="12.95" customHeight="1" x14ac:dyDescent="0.25">
      <c r="I767" s="93">
        <f t="shared" si="41"/>
        <v>766</v>
      </c>
      <c r="J767" s="7" t="s">
        <v>1175</v>
      </c>
      <c r="K767" s="149">
        <v>34411</v>
      </c>
      <c r="L767" s="147">
        <v>5</v>
      </c>
      <c r="M767" s="157">
        <v>15</v>
      </c>
      <c r="N767" s="9" t="s">
        <v>1859</v>
      </c>
      <c r="O767" s="147" t="s">
        <v>0</v>
      </c>
    </row>
    <row r="768" spans="9:15" ht="12.95" customHeight="1" x14ac:dyDescent="0.25">
      <c r="I768" s="93">
        <f t="shared" si="41"/>
        <v>767</v>
      </c>
      <c r="J768" s="7" t="s">
        <v>1176</v>
      </c>
      <c r="K768" s="149">
        <v>34417</v>
      </c>
      <c r="L768" s="147">
        <v>5</v>
      </c>
      <c r="M768" s="157">
        <v>15</v>
      </c>
      <c r="N768" s="9" t="s">
        <v>1859</v>
      </c>
      <c r="O768" s="147" t="s">
        <v>0</v>
      </c>
    </row>
    <row r="769" spans="9:15" ht="12.95" customHeight="1" x14ac:dyDescent="0.25">
      <c r="I769" s="93">
        <f t="shared" si="41"/>
        <v>768</v>
      </c>
      <c r="J769" s="7" t="s">
        <v>1177</v>
      </c>
      <c r="K769" s="149">
        <v>60349</v>
      </c>
      <c r="L769" s="147">
        <v>5</v>
      </c>
      <c r="M769" s="157">
        <v>13.72</v>
      </c>
      <c r="N769" s="9" t="s">
        <v>1859</v>
      </c>
      <c r="O769" s="147" t="s">
        <v>0</v>
      </c>
    </row>
    <row r="770" spans="9:15" ht="12.95" customHeight="1" x14ac:dyDescent="0.25">
      <c r="I770" s="93">
        <f t="shared" si="41"/>
        <v>769</v>
      </c>
      <c r="J770" s="7" t="s">
        <v>1178</v>
      </c>
      <c r="K770" s="149">
        <v>60376</v>
      </c>
      <c r="L770" s="147">
        <v>5</v>
      </c>
      <c r="M770" s="157">
        <v>11.7</v>
      </c>
      <c r="N770" s="9" t="s">
        <v>1859</v>
      </c>
      <c r="O770" s="147" t="s">
        <v>0</v>
      </c>
    </row>
    <row r="771" spans="9:15" ht="12.95" customHeight="1" x14ac:dyDescent="0.25">
      <c r="I771" s="93">
        <f t="shared" si="41"/>
        <v>770</v>
      </c>
      <c r="J771" s="7" t="s">
        <v>1179</v>
      </c>
      <c r="K771" s="149">
        <v>60546</v>
      </c>
      <c r="L771" s="147">
        <v>12</v>
      </c>
      <c r="M771" s="157">
        <v>12.49</v>
      </c>
      <c r="N771" s="9" t="s">
        <v>1779</v>
      </c>
      <c r="O771" s="147" t="s">
        <v>0</v>
      </c>
    </row>
    <row r="772" spans="9:15" ht="12.95" customHeight="1" x14ac:dyDescent="0.25">
      <c r="I772" s="93">
        <f t="shared" si="41"/>
        <v>771</v>
      </c>
      <c r="J772" s="7" t="s">
        <v>1180</v>
      </c>
      <c r="K772" s="149">
        <v>60547</v>
      </c>
      <c r="L772" s="147">
        <v>12</v>
      </c>
      <c r="M772" s="157">
        <v>12.49</v>
      </c>
      <c r="N772" s="9" t="s">
        <v>1779</v>
      </c>
      <c r="O772" s="147" t="s">
        <v>0</v>
      </c>
    </row>
    <row r="773" spans="9:15" ht="12.95" customHeight="1" x14ac:dyDescent="0.25">
      <c r="I773" s="93">
        <f t="shared" ref="I773:I836" si="42">IF(J773="","",I772+1)</f>
        <v>772</v>
      </c>
      <c r="J773" s="7" t="s">
        <v>1181</v>
      </c>
      <c r="K773" s="149">
        <v>62469</v>
      </c>
      <c r="L773" s="147">
        <v>5</v>
      </c>
      <c r="M773" s="157">
        <v>6.62</v>
      </c>
      <c r="N773" s="9" t="s">
        <v>1859</v>
      </c>
      <c r="O773" s="147" t="s">
        <v>0</v>
      </c>
    </row>
    <row r="774" spans="9:15" ht="12.95" customHeight="1" x14ac:dyDescent="0.25">
      <c r="I774" s="93">
        <f t="shared" si="42"/>
        <v>773</v>
      </c>
      <c r="J774" s="7" t="s">
        <v>1182</v>
      </c>
      <c r="K774" s="149">
        <v>62517</v>
      </c>
      <c r="L774" s="147">
        <v>5</v>
      </c>
      <c r="M774" s="157">
        <v>8.3800000000000008</v>
      </c>
      <c r="N774" s="9" t="s">
        <v>1859</v>
      </c>
      <c r="O774" s="147" t="s">
        <v>0</v>
      </c>
    </row>
    <row r="775" spans="9:15" ht="12.95" customHeight="1" x14ac:dyDescent="0.25">
      <c r="I775" s="93">
        <f t="shared" si="42"/>
        <v>774</v>
      </c>
      <c r="J775" s="7" t="s">
        <v>1183</v>
      </c>
      <c r="K775" s="149">
        <v>62618</v>
      </c>
      <c r="L775" s="147">
        <v>12</v>
      </c>
      <c r="M775" s="157">
        <v>11.7</v>
      </c>
      <c r="N775" s="9" t="s">
        <v>1779</v>
      </c>
      <c r="O775" s="147" t="s">
        <v>0</v>
      </c>
    </row>
    <row r="776" spans="9:15" ht="12.95" customHeight="1" x14ac:dyDescent="0.25">
      <c r="I776" s="93">
        <f t="shared" si="42"/>
        <v>775</v>
      </c>
      <c r="J776" s="7" t="s">
        <v>1184</v>
      </c>
      <c r="K776" s="149">
        <v>63031</v>
      </c>
      <c r="L776" s="147">
        <v>5</v>
      </c>
      <c r="M776" s="157">
        <v>12.99</v>
      </c>
      <c r="N776" s="9" t="s">
        <v>1859</v>
      </c>
      <c r="O776" s="147" t="s">
        <v>0</v>
      </c>
    </row>
    <row r="777" spans="9:15" ht="12.95" customHeight="1" x14ac:dyDescent="0.25">
      <c r="I777" s="93">
        <f t="shared" si="42"/>
        <v>776</v>
      </c>
      <c r="J777" s="7" t="s">
        <v>1185</v>
      </c>
      <c r="K777" s="149">
        <v>63033</v>
      </c>
      <c r="L777" s="147">
        <v>5</v>
      </c>
      <c r="M777" s="157">
        <v>20.079999999999998</v>
      </c>
      <c r="N777" s="9" t="s">
        <v>1859</v>
      </c>
      <c r="O777" s="147" t="s">
        <v>0</v>
      </c>
    </row>
    <row r="778" spans="9:15" ht="12.95" customHeight="1" x14ac:dyDescent="0.25">
      <c r="I778" s="93">
        <f t="shared" si="42"/>
        <v>777</v>
      </c>
      <c r="J778" s="7" t="s">
        <v>1186</v>
      </c>
      <c r="K778" s="149">
        <v>63306</v>
      </c>
      <c r="L778" s="147">
        <v>5</v>
      </c>
      <c r="M778" s="157">
        <v>6.23</v>
      </c>
      <c r="N778" s="9" t="s">
        <v>1859</v>
      </c>
      <c r="O778" s="147" t="s">
        <v>0</v>
      </c>
    </row>
    <row r="779" spans="9:15" ht="12.95" customHeight="1" x14ac:dyDescent="0.25">
      <c r="I779" s="93">
        <f t="shared" si="42"/>
        <v>778</v>
      </c>
      <c r="J779" s="7" t="s">
        <v>1187</v>
      </c>
      <c r="K779" s="150">
        <v>257060</v>
      </c>
      <c r="L779" s="147">
        <v>5</v>
      </c>
      <c r="M779" s="157">
        <v>4.05</v>
      </c>
      <c r="N779" s="9" t="s">
        <v>1859</v>
      </c>
      <c r="O779" s="147" t="s">
        <v>0</v>
      </c>
    </row>
    <row r="780" spans="9:15" ht="12.95" customHeight="1" x14ac:dyDescent="0.25">
      <c r="I780" s="93">
        <f t="shared" si="42"/>
        <v>779</v>
      </c>
      <c r="J780" s="7" t="s">
        <v>1188</v>
      </c>
      <c r="K780" s="150">
        <v>257065</v>
      </c>
      <c r="L780" s="147">
        <v>5</v>
      </c>
      <c r="M780" s="157">
        <v>4.87</v>
      </c>
      <c r="N780" s="9" t="s">
        <v>1859</v>
      </c>
      <c r="O780" s="147" t="s">
        <v>0</v>
      </c>
    </row>
    <row r="781" spans="9:15" ht="12.95" customHeight="1" x14ac:dyDescent="0.25">
      <c r="I781" s="93">
        <f t="shared" si="42"/>
        <v>780</v>
      </c>
      <c r="J781" s="7" t="s">
        <v>1189</v>
      </c>
      <c r="K781" s="150">
        <v>260071</v>
      </c>
      <c r="L781" s="147">
        <v>5</v>
      </c>
      <c r="M781" s="157">
        <v>12.82</v>
      </c>
      <c r="N781" s="9" t="s">
        <v>1859</v>
      </c>
      <c r="O781" s="147" t="s">
        <v>0</v>
      </c>
    </row>
    <row r="782" spans="9:15" ht="12.95" customHeight="1" x14ac:dyDescent="0.25">
      <c r="I782" s="93">
        <f t="shared" si="42"/>
        <v>781</v>
      </c>
      <c r="J782" s="7" t="s">
        <v>1190</v>
      </c>
      <c r="K782" s="150">
        <v>260096</v>
      </c>
      <c r="L782" s="147">
        <v>5</v>
      </c>
      <c r="M782" s="157">
        <v>8.77</v>
      </c>
      <c r="N782" s="9" t="s">
        <v>1859</v>
      </c>
      <c r="O782" s="147" t="s">
        <v>0</v>
      </c>
    </row>
    <row r="783" spans="9:15" ht="12.95" customHeight="1" x14ac:dyDescent="0.25">
      <c r="I783" s="93">
        <f t="shared" si="42"/>
        <v>782</v>
      </c>
      <c r="J783" s="7" t="s">
        <v>1191</v>
      </c>
      <c r="K783" s="150">
        <v>370083</v>
      </c>
      <c r="L783" s="147">
        <v>5</v>
      </c>
      <c r="M783" s="157">
        <v>8.77</v>
      </c>
      <c r="N783" s="9" t="s">
        <v>1859</v>
      </c>
      <c r="O783" s="147" t="s">
        <v>0</v>
      </c>
    </row>
    <row r="784" spans="9:15" ht="12.95" customHeight="1" x14ac:dyDescent="0.25">
      <c r="I784" s="93">
        <f t="shared" si="42"/>
        <v>783</v>
      </c>
      <c r="J784" s="7" t="s">
        <v>1192</v>
      </c>
      <c r="K784" s="150">
        <v>764800</v>
      </c>
      <c r="L784" s="147">
        <v>5</v>
      </c>
      <c r="M784" s="157">
        <v>9.91</v>
      </c>
      <c r="N784" s="9" t="s">
        <v>1859</v>
      </c>
      <c r="O784" s="147" t="s">
        <v>0</v>
      </c>
    </row>
    <row r="785" spans="9:15" ht="12.95" customHeight="1" x14ac:dyDescent="0.25">
      <c r="I785" s="93">
        <f t="shared" si="42"/>
        <v>784</v>
      </c>
      <c r="J785" s="7" t="s">
        <v>1193</v>
      </c>
      <c r="K785" s="150">
        <v>775732</v>
      </c>
      <c r="L785" s="147">
        <v>5</v>
      </c>
      <c r="M785" s="157">
        <v>13.42</v>
      </c>
      <c r="N785" s="9" t="s">
        <v>1859</v>
      </c>
      <c r="O785" s="147" t="s">
        <v>0</v>
      </c>
    </row>
    <row r="786" spans="9:15" ht="12.95" customHeight="1" x14ac:dyDescent="0.25">
      <c r="I786" s="93">
        <f t="shared" si="42"/>
        <v>785</v>
      </c>
      <c r="J786" s="7" t="s">
        <v>1194</v>
      </c>
      <c r="K786" s="150">
        <v>805310</v>
      </c>
      <c r="L786" s="147">
        <v>5</v>
      </c>
      <c r="M786" s="157">
        <v>14</v>
      </c>
      <c r="N786" s="9" t="s">
        <v>1859</v>
      </c>
      <c r="O786" s="147" t="s">
        <v>0</v>
      </c>
    </row>
    <row r="787" spans="9:15" ht="12.95" customHeight="1" x14ac:dyDescent="0.25">
      <c r="I787" s="93">
        <f t="shared" si="42"/>
        <v>786</v>
      </c>
      <c r="J787" s="7" t="s">
        <v>1195</v>
      </c>
      <c r="K787" s="150">
        <v>818310</v>
      </c>
      <c r="L787" s="147">
        <v>5</v>
      </c>
      <c r="M787" s="157">
        <v>12.32</v>
      </c>
      <c r="N787" s="9" t="s">
        <v>1859</v>
      </c>
      <c r="O787" s="147" t="s">
        <v>0</v>
      </c>
    </row>
    <row r="788" spans="9:15" ht="12.95" customHeight="1" x14ac:dyDescent="0.25">
      <c r="I788" s="93">
        <f t="shared" si="42"/>
        <v>787</v>
      </c>
      <c r="J788" s="7" t="s">
        <v>1196</v>
      </c>
      <c r="K788" s="150">
        <v>819310</v>
      </c>
      <c r="L788" s="147">
        <v>5</v>
      </c>
      <c r="M788" s="157">
        <v>10.92</v>
      </c>
      <c r="N788" s="9" t="s">
        <v>1859</v>
      </c>
      <c r="O788" s="147" t="s">
        <v>0</v>
      </c>
    </row>
    <row r="789" spans="9:15" ht="12.95" customHeight="1" x14ac:dyDescent="0.25">
      <c r="I789" s="93">
        <f t="shared" si="42"/>
        <v>788</v>
      </c>
      <c r="J789" s="7" t="s">
        <v>1197</v>
      </c>
      <c r="K789" s="150">
        <v>843010</v>
      </c>
      <c r="L789" s="147">
        <v>5</v>
      </c>
      <c r="M789" s="157">
        <v>20.38</v>
      </c>
      <c r="N789" s="9" t="s">
        <v>1859</v>
      </c>
      <c r="O789" s="147" t="s">
        <v>0</v>
      </c>
    </row>
    <row r="790" spans="9:15" ht="12.95" customHeight="1" x14ac:dyDescent="0.25">
      <c r="I790" s="93">
        <f t="shared" si="42"/>
        <v>789</v>
      </c>
      <c r="J790" s="7" t="s">
        <v>1198</v>
      </c>
      <c r="K790" s="150">
        <v>852211</v>
      </c>
      <c r="L790" s="147">
        <v>5</v>
      </c>
      <c r="M790" s="157">
        <v>9.69</v>
      </c>
      <c r="N790" s="9" t="s">
        <v>1859</v>
      </c>
      <c r="O790" s="147" t="s">
        <v>0</v>
      </c>
    </row>
    <row r="791" spans="9:15" ht="12.95" customHeight="1" x14ac:dyDescent="0.25">
      <c r="I791" s="93">
        <f t="shared" si="42"/>
        <v>790</v>
      </c>
      <c r="J791" s="10" t="s">
        <v>1207</v>
      </c>
      <c r="K791" s="147">
        <v>533223</v>
      </c>
      <c r="L791" s="147">
        <v>6</v>
      </c>
      <c r="M791" s="156">
        <v>12.870999999999999</v>
      </c>
      <c r="N791" s="9" t="s">
        <v>1859</v>
      </c>
      <c r="O791" s="147" t="s">
        <v>3</v>
      </c>
    </row>
    <row r="792" spans="9:15" ht="12.95" customHeight="1" x14ac:dyDescent="0.25">
      <c r="I792" s="93">
        <f t="shared" si="42"/>
        <v>791</v>
      </c>
      <c r="J792" s="10" t="s">
        <v>1208</v>
      </c>
      <c r="K792" s="147">
        <v>576194</v>
      </c>
      <c r="L792" s="147">
        <v>6</v>
      </c>
      <c r="M792" s="156">
        <v>8.0707500000000003</v>
      </c>
      <c r="N792" s="9" t="s">
        <v>1859</v>
      </c>
      <c r="O792" s="147" t="s">
        <v>3</v>
      </c>
    </row>
    <row r="793" spans="9:15" ht="12.95" customHeight="1" x14ac:dyDescent="0.25">
      <c r="I793" s="93">
        <f t="shared" si="42"/>
        <v>792</v>
      </c>
      <c r="J793" s="10" t="s">
        <v>1209</v>
      </c>
      <c r="K793" s="147">
        <v>577570</v>
      </c>
      <c r="L793" s="147">
        <v>6</v>
      </c>
      <c r="M793" s="156">
        <v>6.8574999999999999</v>
      </c>
      <c r="N793" s="9" t="s">
        <v>1859</v>
      </c>
      <c r="O793" s="147" t="s">
        <v>3</v>
      </c>
    </row>
    <row r="794" spans="9:15" ht="12.95" customHeight="1" x14ac:dyDescent="0.25">
      <c r="I794" s="93">
        <f t="shared" si="42"/>
        <v>793</v>
      </c>
      <c r="J794" s="10" t="s">
        <v>1210</v>
      </c>
      <c r="K794" s="147">
        <v>578198</v>
      </c>
      <c r="L794" s="147">
        <v>6</v>
      </c>
      <c r="M794" s="156">
        <v>9.6005000000000003</v>
      </c>
      <c r="N794" s="9" t="s">
        <v>1859</v>
      </c>
      <c r="O794" s="147" t="s">
        <v>3</v>
      </c>
    </row>
    <row r="795" spans="9:15" ht="12.95" customHeight="1" x14ac:dyDescent="0.25">
      <c r="I795" s="93">
        <f t="shared" si="42"/>
        <v>794</v>
      </c>
      <c r="J795" s="10" t="s">
        <v>1211</v>
      </c>
      <c r="K795" s="147">
        <v>578734</v>
      </c>
      <c r="L795" s="147">
        <v>6</v>
      </c>
      <c r="M795" s="156">
        <v>5.3804999999999996</v>
      </c>
      <c r="N795" s="9" t="s">
        <v>1859</v>
      </c>
      <c r="O795" s="147" t="s">
        <v>3</v>
      </c>
    </row>
    <row r="796" spans="9:15" ht="12.95" customHeight="1" x14ac:dyDescent="0.25">
      <c r="I796" s="93">
        <f t="shared" si="42"/>
        <v>795</v>
      </c>
      <c r="J796" s="10" t="s">
        <v>1212</v>
      </c>
      <c r="K796" s="147">
        <v>572265</v>
      </c>
      <c r="L796" s="147">
        <v>6</v>
      </c>
      <c r="M796" s="156">
        <v>11.499500000000001</v>
      </c>
      <c r="N796" s="9" t="s">
        <v>1859</v>
      </c>
      <c r="O796" s="147" t="s">
        <v>3</v>
      </c>
    </row>
    <row r="797" spans="9:15" ht="12.95" customHeight="1" x14ac:dyDescent="0.25">
      <c r="I797" s="93">
        <f t="shared" si="42"/>
        <v>796</v>
      </c>
      <c r="J797" s="10" t="s">
        <v>1213</v>
      </c>
      <c r="K797" s="147">
        <v>564132</v>
      </c>
      <c r="L797" s="147">
        <v>6</v>
      </c>
      <c r="M797" s="156">
        <v>6.4354999999999993</v>
      </c>
      <c r="N797" s="9" t="s">
        <v>1859</v>
      </c>
      <c r="O797" s="147" t="s">
        <v>3</v>
      </c>
    </row>
    <row r="798" spans="9:15" ht="12.95" customHeight="1" x14ac:dyDescent="0.25">
      <c r="I798" s="93">
        <f t="shared" si="42"/>
        <v>797</v>
      </c>
      <c r="J798" s="10" t="s">
        <v>1214</v>
      </c>
      <c r="K798" s="147">
        <v>574295</v>
      </c>
      <c r="L798" s="147">
        <v>6</v>
      </c>
      <c r="M798" s="156">
        <v>3.5342500000000001</v>
      </c>
      <c r="N798" s="9" t="s">
        <v>1859</v>
      </c>
      <c r="O798" s="147" t="s">
        <v>3</v>
      </c>
    </row>
    <row r="799" spans="9:15" ht="12.95" customHeight="1" x14ac:dyDescent="0.25">
      <c r="I799" s="93">
        <f t="shared" si="42"/>
        <v>798</v>
      </c>
      <c r="J799" s="10" t="s">
        <v>1215</v>
      </c>
      <c r="K799" s="147">
        <v>574297</v>
      </c>
      <c r="L799" s="147">
        <v>6</v>
      </c>
      <c r="M799" s="156">
        <v>3.5342500000000001</v>
      </c>
      <c r="N799" s="9" t="s">
        <v>1859</v>
      </c>
      <c r="O799" s="147" t="s">
        <v>3</v>
      </c>
    </row>
    <row r="800" spans="9:15" ht="12.95" customHeight="1" x14ac:dyDescent="0.25">
      <c r="I800" s="93">
        <f t="shared" si="42"/>
        <v>799</v>
      </c>
      <c r="J800" s="10" t="s">
        <v>1216</v>
      </c>
      <c r="K800" s="147">
        <v>578228</v>
      </c>
      <c r="L800" s="147">
        <v>6</v>
      </c>
      <c r="M800" s="156">
        <v>5.2222499999999998</v>
      </c>
      <c r="N800" s="9" t="s">
        <v>1859</v>
      </c>
      <c r="O800" s="147" t="s">
        <v>3</v>
      </c>
    </row>
    <row r="801" spans="9:15" ht="12.95" customHeight="1" x14ac:dyDescent="0.25">
      <c r="I801" s="93">
        <f t="shared" si="42"/>
        <v>800</v>
      </c>
      <c r="J801" s="10" t="s">
        <v>1217</v>
      </c>
      <c r="K801" s="147">
        <v>567981</v>
      </c>
      <c r="L801" s="147">
        <v>6</v>
      </c>
      <c r="M801" s="156">
        <v>8.3345000000000002</v>
      </c>
      <c r="N801" s="9" t="s">
        <v>1859</v>
      </c>
      <c r="O801" s="147" t="s">
        <v>3</v>
      </c>
    </row>
    <row r="802" spans="9:15" ht="12.95" customHeight="1" x14ac:dyDescent="0.25">
      <c r="I802" s="93">
        <f t="shared" si="42"/>
        <v>801</v>
      </c>
      <c r="J802" s="10" t="s">
        <v>1218</v>
      </c>
      <c r="K802" s="147">
        <v>576376</v>
      </c>
      <c r="L802" s="147">
        <v>6</v>
      </c>
      <c r="M802" s="156">
        <v>9.1784999999999997</v>
      </c>
      <c r="N802" s="9" t="s">
        <v>1859</v>
      </c>
      <c r="O802" s="147" t="s">
        <v>3</v>
      </c>
    </row>
    <row r="803" spans="9:15" ht="12.95" customHeight="1" x14ac:dyDescent="0.25">
      <c r="I803" s="93">
        <f t="shared" si="42"/>
        <v>802</v>
      </c>
      <c r="J803" s="10" t="s">
        <v>1219</v>
      </c>
      <c r="K803" s="147">
        <v>576378</v>
      </c>
      <c r="L803" s="147">
        <v>6</v>
      </c>
      <c r="M803" s="156">
        <v>9.1784999999999997</v>
      </c>
      <c r="N803" s="9" t="s">
        <v>1859</v>
      </c>
      <c r="O803" s="147" t="s">
        <v>3</v>
      </c>
    </row>
    <row r="804" spans="9:15" ht="12.95" customHeight="1" x14ac:dyDescent="0.25">
      <c r="I804" s="93">
        <f t="shared" si="42"/>
        <v>803</v>
      </c>
      <c r="J804" s="10" t="s">
        <v>1220</v>
      </c>
      <c r="K804" s="147">
        <v>574291</v>
      </c>
      <c r="L804" s="147">
        <v>6</v>
      </c>
      <c r="M804" s="156">
        <v>8.1234999999999999</v>
      </c>
      <c r="N804" s="9" t="s">
        <v>1859</v>
      </c>
      <c r="O804" s="147" t="s">
        <v>3</v>
      </c>
    </row>
    <row r="805" spans="9:15" ht="12.95" customHeight="1" x14ac:dyDescent="0.25">
      <c r="I805" s="93">
        <f t="shared" si="42"/>
        <v>804</v>
      </c>
      <c r="J805" s="10" t="s">
        <v>1221</v>
      </c>
      <c r="K805" s="147">
        <v>576348</v>
      </c>
      <c r="L805" s="147">
        <v>6</v>
      </c>
      <c r="M805" s="156">
        <v>3.6924999999999999</v>
      </c>
      <c r="N805" s="9" t="s">
        <v>1859</v>
      </c>
      <c r="O805" s="147" t="s">
        <v>3</v>
      </c>
    </row>
    <row r="806" spans="9:15" ht="12.95" customHeight="1" x14ac:dyDescent="0.25">
      <c r="I806" s="93">
        <f t="shared" si="42"/>
        <v>805</v>
      </c>
      <c r="J806" s="10" t="s">
        <v>1222</v>
      </c>
      <c r="K806" s="147">
        <v>513809</v>
      </c>
      <c r="L806" s="147">
        <v>6</v>
      </c>
      <c r="M806" s="156">
        <v>6.2245000000000008</v>
      </c>
      <c r="N806" s="9" t="s">
        <v>1859</v>
      </c>
      <c r="O806" s="147" t="s">
        <v>3</v>
      </c>
    </row>
    <row r="807" spans="9:15" ht="12.95" customHeight="1" x14ac:dyDescent="0.25">
      <c r="I807" s="93">
        <f t="shared" si="42"/>
        <v>806</v>
      </c>
      <c r="J807" s="10" t="s">
        <v>1223</v>
      </c>
      <c r="K807" s="147">
        <v>400018</v>
      </c>
      <c r="L807" s="147">
        <v>6</v>
      </c>
      <c r="M807" s="156">
        <v>15.297499999999999</v>
      </c>
      <c r="N807" s="9" t="s">
        <v>1859</v>
      </c>
      <c r="O807" s="147" t="s">
        <v>3</v>
      </c>
    </row>
    <row r="808" spans="9:15" ht="12.95" customHeight="1" x14ac:dyDescent="0.25">
      <c r="I808" s="93">
        <f t="shared" si="42"/>
        <v>807</v>
      </c>
      <c r="J808" s="10" t="s">
        <v>1224</v>
      </c>
      <c r="K808" s="147">
        <v>576661</v>
      </c>
      <c r="L808" s="147">
        <v>6</v>
      </c>
      <c r="M808" s="156">
        <v>3.6924999999999999</v>
      </c>
      <c r="N808" s="9" t="s">
        <v>1859</v>
      </c>
      <c r="O808" s="147" t="s">
        <v>3</v>
      </c>
    </row>
    <row r="809" spans="9:15" ht="12.95" customHeight="1" x14ac:dyDescent="0.25">
      <c r="I809" s="93">
        <f t="shared" si="42"/>
        <v>808</v>
      </c>
      <c r="J809" s="10" t="s">
        <v>1225</v>
      </c>
      <c r="K809" s="147">
        <v>560071</v>
      </c>
      <c r="L809" s="147">
        <v>6</v>
      </c>
      <c r="M809" s="156">
        <v>5.9079999999999995</v>
      </c>
      <c r="N809" s="9" t="s">
        <v>1859</v>
      </c>
      <c r="O809" s="147" t="s">
        <v>3</v>
      </c>
    </row>
    <row r="810" spans="9:15" ht="12.95" customHeight="1" x14ac:dyDescent="0.25">
      <c r="I810" s="93">
        <f t="shared" si="42"/>
        <v>809</v>
      </c>
      <c r="J810" s="10" t="s">
        <v>1226</v>
      </c>
      <c r="K810" s="147">
        <v>574283</v>
      </c>
      <c r="L810" s="147">
        <v>6</v>
      </c>
      <c r="M810" s="156">
        <v>3.42875</v>
      </c>
      <c r="N810" s="9" t="s">
        <v>1859</v>
      </c>
      <c r="O810" s="147" t="s">
        <v>3</v>
      </c>
    </row>
    <row r="811" spans="9:15" ht="12.95" customHeight="1" x14ac:dyDescent="0.25">
      <c r="I811" s="93">
        <f t="shared" si="42"/>
        <v>810</v>
      </c>
      <c r="J811" s="10" t="s">
        <v>1227</v>
      </c>
      <c r="K811" s="147">
        <v>374000</v>
      </c>
      <c r="L811" s="147">
        <v>6</v>
      </c>
      <c r="M811" s="156">
        <v>2.79575</v>
      </c>
      <c r="N811" s="9" t="s">
        <v>1859</v>
      </c>
      <c r="O811" s="147" t="s">
        <v>3</v>
      </c>
    </row>
    <row r="812" spans="9:15" ht="12.95" customHeight="1" x14ac:dyDescent="0.25">
      <c r="I812" s="93">
        <f t="shared" si="42"/>
        <v>811</v>
      </c>
      <c r="J812" s="10" t="s">
        <v>1228</v>
      </c>
      <c r="K812" s="147">
        <v>572266</v>
      </c>
      <c r="L812" s="147">
        <v>6</v>
      </c>
      <c r="M812" s="156">
        <v>10.022500000000001</v>
      </c>
      <c r="N812" s="9" t="s">
        <v>1859</v>
      </c>
      <c r="O812" s="147" t="s">
        <v>3</v>
      </c>
    </row>
    <row r="813" spans="9:15" ht="12.95" customHeight="1" x14ac:dyDescent="0.25">
      <c r="I813" s="93">
        <f t="shared" si="42"/>
        <v>812</v>
      </c>
      <c r="J813" s="10" t="s">
        <v>1229</v>
      </c>
      <c r="K813" s="147">
        <v>576383</v>
      </c>
      <c r="L813" s="147">
        <v>6</v>
      </c>
      <c r="M813" s="156">
        <v>8.6509999999999998</v>
      </c>
      <c r="N813" s="9" t="s">
        <v>1859</v>
      </c>
      <c r="O813" s="147" t="s">
        <v>3</v>
      </c>
    </row>
    <row r="814" spans="9:15" ht="12.95" customHeight="1" x14ac:dyDescent="0.25">
      <c r="I814" s="93">
        <f t="shared" si="42"/>
        <v>813</v>
      </c>
      <c r="J814" s="10" t="s">
        <v>1230</v>
      </c>
      <c r="K814" s="147">
        <v>576664</v>
      </c>
      <c r="L814" s="147">
        <v>6</v>
      </c>
      <c r="M814" s="156">
        <v>8.3872499999999999</v>
      </c>
      <c r="N814" s="9" t="s">
        <v>1859</v>
      </c>
      <c r="O814" s="147" t="s">
        <v>3</v>
      </c>
    </row>
    <row r="815" spans="9:15" ht="12.95" customHeight="1" x14ac:dyDescent="0.25">
      <c r="I815" s="93">
        <f t="shared" si="42"/>
        <v>814</v>
      </c>
      <c r="J815" s="10" t="s">
        <v>1231</v>
      </c>
      <c r="K815" s="147">
        <v>576822</v>
      </c>
      <c r="L815" s="147">
        <v>6</v>
      </c>
      <c r="M815" s="156">
        <v>8.3872499999999999</v>
      </c>
      <c r="N815" s="9" t="s">
        <v>1859</v>
      </c>
      <c r="O815" s="147" t="s">
        <v>3</v>
      </c>
    </row>
    <row r="816" spans="9:15" ht="12.95" customHeight="1" x14ac:dyDescent="0.25">
      <c r="I816" s="93">
        <f t="shared" si="42"/>
        <v>815</v>
      </c>
      <c r="J816" s="10" t="s">
        <v>1232</v>
      </c>
      <c r="K816" s="147">
        <v>568409</v>
      </c>
      <c r="L816" s="147">
        <v>6</v>
      </c>
      <c r="M816" s="156">
        <v>4.1672500000000001</v>
      </c>
      <c r="N816" s="9" t="s">
        <v>1859</v>
      </c>
      <c r="O816" s="147" t="s">
        <v>3</v>
      </c>
    </row>
    <row r="817" spans="8:15" ht="12.95" customHeight="1" x14ac:dyDescent="0.25">
      <c r="I817" s="93">
        <f t="shared" si="42"/>
        <v>816</v>
      </c>
      <c r="J817" s="10" t="s">
        <v>1233</v>
      </c>
      <c r="K817" s="147">
        <v>578337</v>
      </c>
      <c r="L817" s="147">
        <v>6</v>
      </c>
      <c r="M817" s="156">
        <v>9.3895</v>
      </c>
      <c r="N817" s="9" t="s">
        <v>1859</v>
      </c>
      <c r="O817" s="147" t="s">
        <v>3</v>
      </c>
    </row>
    <row r="818" spans="8:15" ht="12.95" customHeight="1" x14ac:dyDescent="0.25">
      <c r="I818" s="93">
        <f t="shared" si="42"/>
        <v>817</v>
      </c>
      <c r="J818" s="10" t="s">
        <v>1234</v>
      </c>
      <c r="K818" s="147">
        <v>576374</v>
      </c>
      <c r="L818" s="147">
        <v>6</v>
      </c>
      <c r="M818" s="156">
        <v>5.6970000000000001</v>
      </c>
      <c r="N818" s="9" t="s">
        <v>1859</v>
      </c>
      <c r="O818" s="147" t="s">
        <v>3</v>
      </c>
    </row>
    <row r="819" spans="8:15" ht="12.95" customHeight="1" x14ac:dyDescent="0.25">
      <c r="I819" s="93">
        <f t="shared" si="42"/>
        <v>818</v>
      </c>
      <c r="J819" s="10" t="s">
        <v>1235</v>
      </c>
      <c r="K819" s="147">
        <v>574285</v>
      </c>
      <c r="L819" s="147">
        <v>6</v>
      </c>
      <c r="M819" s="156">
        <v>6.5410000000000004</v>
      </c>
      <c r="N819" s="9" t="s">
        <v>1859</v>
      </c>
      <c r="O819" s="147" t="s">
        <v>3</v>
      </c>
    </row>
    <row r="820" spans="8:15" ht="12.95" customHeight="1" x14ac:dyDescent="0.25">
      <c r="I820" s="93">
        <f t="shared" si="42"/>
        <v>819</v>
      </c>
      <c r="J820" s="10" t="s">
        <v>1236</v>
      </c>
      <c r="K820" s="147">
        <v>563917</v>
      </c>
      <c r="L820" s="147">
        <v>6</v>
      </c>
      <c r="M820" s="156">
        <v>6.6464999999999996</v>
      </c>
      <c r="N820" s="9" t="s">
        <v>1859</v>
      </c>
      <c r="O820" s="147" t="s">
        <v>3</v>
      </c>
    </row>
    <row r="821" spans="8:15" ht="12.95" customHeight="1" x14ac:dyDescent="0.25">
      <c r="I821" s="93">
        <f t="shared" si="42"/>
        <v>820</v>
      </c>
      <c r="J821" s="10" t="s">
        <v>1237</v>
      </c>
      <c r="K821" s="147">
        <v>541871</v>
      </c>
      <c r="L821" s="147">
        <v>13</v>
      </c>
      <c r="M821" s="156">
        <v>8.5455000000000005</v>
      </c>
      <c r="N821" s="8" t="s">
        <v>1779</v>
      </c>
      <c r="O821" s="147" t="s">
        <v>3</v>
      </c>
    </row>
    <row r="822" spans="8:15" ht="12.95" customHeight="1" x14ac:dyDescent="0.25">
      <c r="I822" s="93">
        <f t="shared" si="42"/>
        <v>821</v>
      </c>
      <c r="J822" s="10" t="s">
        <v>1238</v>
      </c>
      <c r="K822" s="147">
        <v>543681</v>
      </c>
      <c r="L822" s="147">
        <v>13</v>
      </c>
      <c r="M822" s="156">
        <v>11.9215</v>
      </c>
      <c r="N822" s="8" t="s">
        <v>1779</v>
      </c>
      <c r="O822" s="147" t="s">
        <v>3</v>
      </c>
    </row>
    <row r="823" spans="8:15" ht="12.95" customHeight="1" x14ac:dyDescent="0.25">
      <c r="I823" s="93">
        <f t="shared" si="42"/>
        <v>822</v>
      </c>
      <c r="J823" s="10" t="s">
        <v>1239</v>
      </c>
      <c r="K823" s="147">
        <v>543820</v>
      </c>
      <c r="L823" s="147">
        <v>13</v>
      </c>
      <c r="M823" s="156">
        <v>18.462499999999999</v>
      </c>
      <c r="N823" s="8" t="s">
        <v>1779</v>
      </c>
      <c r="O823" s="147" t="s">
        <v>3</v>
      </c>
    </row>
    <row r="824" spans="8:15" ht="12.95" customHeight="1" x14ac:dyDescent="0.25">
      <c r="I824" s="93">
        <f t="shared" si="42"/>
        <v>823</v>
      </c>
      <c r="J824" s="10" t="s">
        <v>1240</v>
      </c>
      <c r="K824" s="147">
        <v>543782</v>
      </c>
      <c r="L824" s="147">
        <v>13</v>
      </c>
      <c r="M824" s="156">
        <v>22.788</v>
      </c>
      <c r="N824" s="8" t="s">
        <v>1779</v>
      </c>
      <c r="O824" s="147" t="s">
        <v>3</v>
      </c>
    </row>
    <row r="825" spans="8:15" ht="12.95" customHeight="1" x14ac:dyDescent="0.25">
      <c r="I825" s="93">
        <f t="shared" si="42"/>
        <v>824</v>
      </c>
      <c r="J825" s="10" t="s">
        <v>1241</v>
      </c>
      <c r="K825" s="147">
        <v>543606</v>
      </c>
      <c r="L825" s="147">
        <v>13</v>
      </c>
      <c r="M825" s="156">
        <v>9.4422499999999996</v>
      </c>
      <c r="N825" s="8" t="s">
        <v>1779</v>
      </c>
      <c r="O825" s="147" t="s">
        <v>3</v>
      </c>
    </row>
    <row r="826" spans="8:15" ht="12.95" customHeight="1" x14ac:dyDescent="0.25">
      <c r="I826" s="93">
        <f t="shared" si="42"/>
        <v>825</v>
      </c>
      <c r="J826" s="10" t="s">
        <v>1242</v>
      </c>
      <c r="K826" s="147">
        <v>543609</v>
      </c>
      <c r="L826" s="147">
        <v>13</v>
      </c>
      <c r="M826" s="156">
        <v>8.3872499999999999</v>
      </c>
      <c r="N826" s="8" t="s">
        <v>1779</v>
      </c>
      <c r="O826" s="147" t="s">
        <v>3</v>
      </c>
    </row>
    <row r="827" spans="8:15" ht="12.95" customHeight="1" x14ac:dyDescent="0.25">
      <c r="I827" s="93">
        <f t="shared" si="42"/>
        <v>826</v>
      </c>
      <c r="J827" s="10" t="s">
        <v>1243</v>
      </c>
      <c r="K827" s="147">
        <v>540095</v>
      </c>
      <c r="L827" s="147">
        <v>13</v>
      </c>
      <c r="M827" s="156">
        <v>11.077500000000001</v>
      </c>
      <c r="N827" s="8" t="s">
        <v>1779</v>
      </c>
      <c r="O827" s="147" t="s">
        <v>3</v>
      </c>
    </row>
    <row r="828" spans="8:15" ht="12.95" customHeight="1" x14ac:dyDescent="0.25">
      <c r="I828" s="93">
        <f t="shared" si="42"/>
        <v>827</v>
      </c>
      <c r="J828" s="10" t="s">
        <v>1244</v>
      </c>
      <c r="K828" s="147">
        <v>541684</v>
      </c>
      <c r="L828" s="147">
        <v>13</v>
      </c>
      <c r="M828" s="156">
        <v>7.7014999999999993</v>
      </c>
      <c r="N828" s="8" t="s">
        <v>1779</v>
      </c>
      <c r="O828" s="147" t="s">
        <v>3</v>
      </c>
    </row>
    <row r="829" spans="8:15" ht="12.95" customHeight="1" x14ac:dyDescent="0.25">
      <c r="I829" s="93">
        <f t="shared" si="42"/>
        <v>828</v>
      </c>
      <c r="J829" s="10" t="s">
        <v>1245</v>
      </c>
      <c r="K829" s="147">
        <v>540734</v>
      </c>
      <c r="L829" s="147">
        <v>13</v>
      </c>
      <c r="M829" s="156">
        <v>17.882249999999999</v>
      </c>
      <c r="N829" s="8" t="s">
        <v>1779</v>
      </c>
      <c r="O829" s="147" t="s">
        <v>3</v>
      </c>
    </row>
    <row r="830" spans="8:15" ht="12.95" customHeight="1" x14ac:dyDescent="0.25">
      <c r="I830" s="93">
        <f t="shared" si="42"/>
        <v>829</v>
      </c>
      <c r="J830" s="10" t="s">
        <v>1246</v>
      </c>
      <c r="K830" s="147">
        <v>541669</v>
      </c>
      <c r="L830" s="147">
        <v>13</v>
      </c>
      <c r="M830" s="156">
        <v>12.554500000000001</v>
      </c>
      <c r="N830" s="8" t="s">
        <v>1779</v>
      </c>
      <c r="O830" s="147" t="s">
        <v>3</v>
      </c>
    </row>
    <row r="831" spans="8:15" ht="12.95" customHeight="1" x14ac:dyDescent="0.25">
      <c r="I831" s="93">
        <f t="shared" si="42"/>
        <v>830</v>
      </c>
      <c r="J831" s="10" t="s">
        <v>1247</v>
      </c>
      <c r="K831" s="147">
        <v>541870</v>
      </c>
      <c r="L831" s="147">
        <v>13</v>
      </c>
      <c r="M831" s="156">
        <v>11.499500000000001</v>
      </c>
      <c r="N831" s="8" t="s">
        <v>1779</v>
      </c>
      <c r="O831" s="147" t="s">
        <v>3</v>
      </c>
    </row>
    <row r="832" spans="8:15" ht="12.95" customHeight="1" x14ac:dyDescent="0.25">
      <c r="H832" s="104"/>
      <c r="I832" s="93">
        <f t="shared" si="42"/>
        <v>831</v>
      </c>
      <c r="J832" s="12" t="s">
        <v>1258</v>
      </c>
      <c r="K832" s="147">
        <v>30556</v>
      </c>
      <c r="L832" s="147">
        <v>19</v>
      </c>
      <c r="M832" s="156">
        <v>24.629000000000001</v>
      </c>
      <c r="N832" s="8" t="s">
        <v>1779</v>
      </c>
      <c r="O832" s="147" t="s">
        <v>1277</v>
      </c>
    </row>
    <row r="833" spans="8:15" ht="12.95" customHeight="1" x14ac:dyDescent="0.25">
      <c r="H833" s="104"/>
      <c r="I833" s="93">
        <f t="shared" si="42"/>
        <v>832</v>
      </c>
      <c r="J833" s="12" t="s">
        <v>1259</v>
      </c>
      <c r="K833" s="147">
        <v>99382</v>
      </c>
      <c r="L833" s="147">
        <v>19</v>
      </c>
      <c r="M833" s="156">
        <v>11.779</v>
      </c>
      <c r="N833" s="8" t="s">
        <v>1779</v>
      </c>
      <c r="O833" s="147" t="s">
        <v>1277</v>
      </c>
    </row>
    <row r="834" spans="8:15" ht="12.95" customHeight="1" x14ac:dyDescent="0.25">
      <c r="H834" s="104"/>
      <c r="I834" s="93">
        <f t="shared" si="42"/>
        <v>833</v>
      </c>
      <c r="J834" s="12" t="s">
        <v>1260</v>
      </c>
      <c r="K834" s="147">
        <v>99009</v>
      </c>
      <c r="L834" s="147">
        <v>19</v>
      </c>
      <c r="M834" s="156">
        <v>12.315</v>
      </c>
      <c r="N834" s="8" t="s">
        <v>1779</v>
      </c>
      <c r="O834" s="147" t="s">
        <v>1277</v>
      </c>
    </row>
    <row r="835" spans="8:15" ht="12.95" customHeight="1" x14ac:dyDescent="0.25">
      <c r="H835" s="104"/>
      <c r="I835" s="93">
        <f t="shared" si="42"/>
        <v>834</v>
      </c>
      <c r="J835" s="12" t="s">
        <v>1261</v>
      </c>
      <c r="K835" s="147">
        <v>30278</v>
      </c>
      <c r="L835" s="147">
        <v>19</v>
      </c>
      <c r="M835" s="156">
        <v>14.885</v>
      </c>
      <c r="N835" s="8" t="s">
        <v>1779</v>
      </c>
      <c r="O835" s="147" t="s">
        <v>1277</v>
      </c>
    </row>
    <row r="836" spans="8:15" ht="12.95" customHeight="1" x14ac:dyDescent="0.25">
      <c r="H836" s="104"/>
      <c r="I836" s="93">
        <f t="shared" si="42"/>
        <v>835</v>
      </c>
      <c r="J836" s="12" t="s">
        <v>1262</v>
      </c>
      <c r="K836" s="147">
        <v>30753</v>
      </c>
      <c r="L836" s="147">
        <v>19</v>
      </c>
      <c r="M836" s="156">
        <v>16.277000000000001</v>
      </c>
      <c r="N836" s="8" t="s">
        <v>1779</v>
      </c>
      <c r="O836" s="147" t="s">
        <v>1277</v>
      </c>
    </row>
    <row r="837" spans="8:15" ht="12.95" customHeight="1" x14ac:dyDescent="0.25">
      <c r="H837" s="104"/>
      <c r="I837" s="93">
        <f t="shared" ref="I837:I900" si="43">IF(J837="","",I836+1)</f>
        <v>836</v>
      </c>
      <c r="J837" s="12" t="s">
        <v>1263</v>
      </c>
      <c r="K837" s="147">
        <v>99381</v>
      </c>
      <c r="L837" s="147">
        <v>19</v>
      </c>
      <c r="M837" s="156">
        <v>12.315</v>
      </c>
      <c r="N837" s="8" t="s">
        <v>1779</v>
      </c>
      <c r="O837" s="147" t="s">
        <v>1277</v>
      </c>
    </row>
    <row r="838" spans="8:15" ht="12.95" customHeight="1" x14ac:dyDescent="0.25">
      <c r="H838" s="104"/>
      <c r="I838" s="93">
        <f t="shared" si="43"/>
        <v>837</v>
      </c>
      <c r="J838" s="12" t="s">
        <v>1264</v>
      </c>
      <c r="K838" s="147">
        <v>30415</v>
      </c>
      <c r="L838" s="147">
        <v>19</v>
      </c>
      <c r="M838" s="156">
        <v>11.694000000000001</v>
      </c>
      <c r="N838" s="8" t="s">
        <v>1779</v>
      </c>
      <c r="O838" s="147" t="s">
        <v>1277</v>
      </c>
    </row>
    <row r="839" spans="8:15" ht="12.95" customHeight="1" x14ac:dyDescent="0.25">
      <c r="H839" s="104"/>
      <c r="I839" s="93">
        <f t="shared" si="43"/>
        <v>838</v>
      </c>
      <c r="J839" s="12" t="s">
        <v>1265</v>
      </c>
      <c r="K839" s="147">
        <v>30325</v>
      </c>
      <c r="L839" s="147">
        <v>19</v>
      </c>
      <c r="M839" s="156">
        <v>13.920999999999999</v>
      </c>
      <c r="N839" s="8" t="s">
        <v>1779</v>
      </c>
      <c r="O839" s="147" t="s">
        <v>1277</v>
      </c>
    </row>
    <row r="840" spans="8:15" ht="12.95" customHeight="1" x14ac:dyDescent="0.25">
      <c r="H840" s="104"/>
      <c r="I840" s="93">
        <f t="shared" si="43"/>
        <v>839</v>
      </c>
      <c r="J840" s="12" t="s">
        <v>1266</v>
      </c>
      <c r="K840" s="147">
        <v>99008</v>
      </c>
      <c r="L840" s="147">
        <v>19</v>
      </c>
      <c r="M840" s="156">
        <v>10.708</v>
      </c>
      <c r="N840" s="8" t="s">
        <v>1779</v>
      </c>
      <c r="O840" s="147" t="s">
        <v>1277</v>
      </c>
    </row>
    <row r="841" spans="8:15" ht="12.95" customHeight="1" x14ac:dyDescent="0.25">
      <c r="H841" s="104"/>
      <c r="I841" s="93">
        <f t="shared" si="43"/>
        <v>840</v>
      </c>
      <c r="J841" s="12" t="s">
        <v>1267</v>
      </c>
      <c r="K841" s="147">
        <v>30810</v>
      </c>
      <c r="L841" s="147">
        <v>19</v>
      </c>
      <c r="M841" s="156">
        <v>13.385999999999999</v>
      </c>
      <c r="N841" s="8" t="s">
        <v>1779</v>
      </c>
      <c r="O841" s="147" t="s">
        <v>1277</v>
      </c>
    </row>
    <row r="842" spans="8:15" ht="12.95" customHeight="1" x14ac:dyDescent="0.2">
      <c r="I842" s="93">
        <f t="shared" si="43"/>
        <v>841</v>
      </c>
      <c r="J842" s="12" t="s">
        <v>1284</v>
      </c>
      <c r="K842" s="151">
        <v>77234</v>
      </c>
      <c r="L842" s="147">
        <v>3</v>
      </c>
      <c r="M842" s="158">
        <v>8.9290000000000003</v>
      </c>
      <c r="N842" s="31" t="s">
        <v>1859</v>
      </c>
      <c r="O842" s="147" t="s">
        <v>1</v>
      </c>
    </row>
    <row r="843" spans="8:15" ht="12.95" customHeight="1" x14ac:dyDescent="0.2">
      <c r="I843" s="93">
        <f t="shared" si="43"/>
        <v>842</v>
      </c>
      <c r="J843" s="12" t="s">
        <v>1285</v>
      </c>
      <c r="K843" s="151">
        <v>75378</v>
      </c>
      <c r="L843" s="147">
        <v>3</v>
      </c>
      <c r="M843" s="158">
        <v>9.984</v>
      </c>
      <c r="N843" s="31" t="s">
        <v>1859</v>
      </c>
      <c r="O843" s="147" t="s">
        <v>1</v>
      </c>
    </row>
    <row r="844" spans="8:15" ht="12.95" customHeight="1" x14ac:dyDescent="0.2">
      <c r="I844" s="93">
        <f t="shared" si="43"/>
        <v>843</v>
      </c>
      <c r="J844" s="29" t="s">
        <v>1286</v>
      </c>
      <c r="K844" s="151">
        <v>71482</v>
      </c>
      <c r="L844" s="147">
        <v>3</v>
      </c>
      <c r="M844" s="158">
        <v>11.221</v>
      </c>
      <c r="N844" s="31" t="s">
        <v>1859</v>
      </c>
      <c r="O844" s="147" t="s">
        <v>1</v>
      </c>
    </row>
    <row r="845" spans="8:15" ht="12.95" customHeight="1" x14ac:dyDescent="0.2">
      <c r="I845" s="93">
        <f t="shared" si="43"/>
        <v>844</v>
      </c>
      <c r="J845" s="12" t="s">
        <v>1287</v>
      </c>
      <c r="K845" s="151">
        <v>73757</v>
      </c>
      <c r="L845" s="147">
        <v>3</v>
      </c>
      <c r="M845" s="158">
        <v>12.01</v>
      </c>
      <c r="N845" s="31" t="s">
        <v>1859</v>
      </c>
      <c r="O845" s="147" t="s">
        <v>1</v>
      </c>
    </row>
    <row r="846" spans="8:15" ht="12.95" customHeight="1" x14ac:dyDescent="0.2">
      <c r="I846" s="93">
        <f t="shared" si="43"/>
        <v>845</v>
      </c>
      <c r="J846" s="29" t="s">
        <v>1288</v>
      </c>
      <c r="K846" s="151">
        <v>33132</v>
      </c>
      <c r="L846" s="147">
        <v>3</v>
      </c>
      <c r="M846" s="158">
        <v>11.183</v>
      </c>
      <c r="N846" s="31" t="s">
        <v>1859</v>
      </c>
      <c r="O846" s="147" t="s">
        <v>1</v>
      </c>
    </row>
    <row r="847" spans="8:15" ht="12.95" customHeight="1" x14ac:dyDescent="0.2">
      <c r="I847" s="93">
        <f t="shared" si="43"/>
        <v>846</v>
      </c>
      <c r="J847" s="29" t="s">
        <v>1289</v>
      </c>
      <c r="K847" s="151">
        <v>38301</v>
      </c>
      <c r="L847" s="147">
        <v>3</v>
      </c>
      <c r="M847" s="158">
        <v>9.0109999999999992</v>
      </c>
      <c r="N847" s="31" t="s">
        <v>1859</v>
      </c>
      <c r="O847" s="147" t="s">
        <v>1</v>
      </c>
    </row>
    <row r="848" spans="8:15" ht="12.95" customHeight="1" x14ac:dyDescent="0.2">
      <c r="I848" s="93">
        <f t="shared" si="43"/>
        <v>847</v>
      </c>
      <c r="J848" s="12" t="s">
        <v>1290</v>
      </c>
      <c r="K848" s="151">
        <v>75379</v>
      </c>
      <c r="L848" s="147">
        <v>3</v>
      </c>
      <c r="M848" s="158">
        <v>10.183</v>
      </c>
      <c r="N848" s="31" t="s">
        <v>1859</v>
      </c>
      <c r="O848" s="147" t="s">
        <v>1</v>
      </c>
    </row>
    <row r="849" spans="9:15" ht="12.95" customHeight="1" x14ac:dyDescent="0.2">
      <c r="I849" s="93">
        <f t="shared" si="43"/>
        <v>848</v>
      </c>
      <c r="J849" s="29" t="s">
        <v>1291</v>
      </c>
      <c r="K849" s="151">
        <v>38191</v>
      </c>
      <c r="L849" s="147">
        <v>3</v>
      </c>
      <c r="M849" s="158">
        <v>9.452</v>
      </c>
      <c r="N849" s="31" t="s">
        <v>1859</v>
      </c>
      <c r="O849" s="147" t="s">
        <v>1</v>
      </c>
    </row>
    <row r="850" spans="9:15" ht="12.95" customHeight="1" x14ac:dyDescent="0.2">
      <c r="I850" s="93">
        <f t="shared" si="43"/>
        <v>849</v>
      </c>
      <c r="J850" s="29" t="s">
        <v>1292</v>
      </c>
      <c r="K850" s="151">
        <v>42571</v>
      </c>
      <c r="L850" s="147">
        <v>3</v>
      </c>
      <c r="M850" s="158">
        <v>11.212999999999999</v>
      </c>
      <c r="N850" s="31" t="s">
        <v>1859</v>
      </c>
      <c r="O850" s="147" t="s">
        <v>1</v>
      </c>
    </row>
    <row r="851" spans="9:15" ht="12.95" customHeight="1" x14ac:dyDescent="0.2">
      <c r="I851" s="93">
        <f t="shared" si="43"/>
        <v>850</v>
      </c>
      <c r="J851" s="29" t="s">
        <v>1293</v>
      </c>
      <c r="K851" s="151">
        <v>70971</v>
      </c>
      <c r="L851" s="147">
        <v>3</v>
      </c>
      <c r="M851" s="158">
        <v>9.0960000000000001</v>
      </c>
      <c r="N851" s="31" t="s">
        <v>1859</v>
      </c>
      <c r="O851" s="147" t="s">
        <v>1</v>
      </c>
    </row>
    <row r="852" spans="9:15" ht="12.95" customHeight="1" x14ac:dyDescent="0.2">
      <c r="I852" s="93">
        <f t="shared" si="43"/>
        <v>851</v>
      </c>
      <c r="J852" s="29" t="s">
        <v>1294</v>
      </c>
      <c r="K852" s="151">
        <v>79509</v>
      </c>
      <c r="L852" s="147">
        <v>3</v>
      </c>
      <c r="M852" s="158">
        <v>9.3659999999999997</v>
      </c>
      <c r="N852" s="31" t="s">
        <v>1859</v>
      </c>
      <c r="O852" s="147" t="s">
        <v>1</v>
      </c>
    </row>
    <row r="853" spans="9:15" ht="12.95" customHeight="1" x14ac:dyDescent="0.2">
      <c r="I853" s="93">
        <f t="shared" si="43"/>
        <v>852</v>
      </c>
      <c r="J853" s="12" t="s">
        <v>1295</v>
      </c>
      <c r="K853" s="151">
        <v>79511</v>
      </c>
      <c r="L853" s="147">
        <v>3</v>
      </c>
      <c r="M853" s="158">
        <v>6.8879999999999999</v>
      </c>
      <c r="N853" s="31" t="s">
        <v>1859</v>
      </c>
      <c r="O853" s="147" t="s">
        <v>1</v>
      </c>
    </row>
    <row r="854" spans="9:15" ht="12.95" customHeight="1" x14ac:dyDescent="0.2">
      <c r="I854" s="93">
        <f t="shared" si="43"/>
        <v>853</v>
      </c>
      <c r="J854" s="29" t="s">
        <v>1296</v>
      </c>
      <c r="K854" s="151">
        <v>34137</v>
      </c>
      <c r="L854" s="147">
        <v>3</v>
      </c>
      <c r="M854" s="158">
        <v>11.938000000000001</v>
      </c>
      <c r="N854" s="31" t="s">
        <v>1859</v>
      </c>
      <c r="O854" s="147" t="s">
        <v>1</v>
      </c>
    </row>
    <row r="855" spans="9:15" ht="12.95" customHeight="1" x14ac:dyDescent="0.2">
      <c r="I855" s="93">
        <f t="shared" si="43"/>
        <v>854</v>
      </c>
      <c r="J855" s="29" t="s">
        <v>1297</v>
      </c>
      <c r="K855" s="151">
        <v>72368</v>
      </c>
      <c r="L855" s="147">
        <v>3</v>
      </c>
      <c r="M855" s="158">
        <v>15.02</v>
      </c>
      <c r="N855" s="31" t="s">
        <v>1859</v>
      </c>
      <c r="O855" s="147" t="s">
        <v>1</v>
      </c>
    </row>
    <row r="856" spans="9:15" ht="12.95" customHeight="1" x14ac:dyDescent="0.2">
      <c r="I856" s="93">
        <f t="shared" si="43"/>
        <v>855</v>
      </c>
      <c r="J856" s="29" t="s">
        <v>1298</v>
      </c>
      <c r="K856" s="151">
        <v>6058</v>
      </c>
      <c r="L856" s="147">
        <v>3</v>
      </c>
      <c r="M856" s="158">
        <v>7.6260000000000003</v>
      </c>
      <c r="N856" s="31" t="s">
        <v>1859</v>
      </c>
      <c r="O856" s="147" t="s">
        <v>1</v>
      </c>
    </row>
    <row r="857" spans="9:15" ht="12.95" customHeight="1" x14ac:dyDescent="0.2">
      <c r="I857" s="93">
        <f t="shared" si="43"/>
        <v>856</v>
      </c>
      <c r="J857" s="12" t="s">
        <v>1299</v>
      </c>
      <c r="K857" s="151">
        <v>30710</v>
      </c>
      <c r="L857" s="147">
        <v>3</v>
      </c>
      <c r="M857" s="158">
        <v>4.62</v>
      </c>
      <c r="N857" s="31" t="s">
        <v>1859</v>
      </c>
      <c r="O857" s="147" t="s">
        <v>1</v>
      </c>
    </row>
    <row r="858" spans="9:15" ht="12.95" customHeight="1" x14ac:dyDescent="0.2">
      <c r="I858" s="93">
        <f t="shared" si="43"/>
        <v>857</v>
      </c>
      <c r="J858" s="12" t="s">
        <v>1299</v>
      </c>
      <c r="K858" s="151">
        <v>78405</v>
      </c>
      <c r="L858" s="147">
        <v>3</v>
      </c>
      <c r="M858" s="158">
        <v>5.335</v>
      </c>
      <c r="N858" s="31" t="s">
        <v>1859</v>
      </c>
      <c r="O858" s="147" t="s">
        <v>1</v>
      </c>
    </row>
    <row r="859" spans="9:15" ht="12.95" customHeight="1" x14ac:dyDescent="0.2">
      <c r="I859" s="93">
        <f t="shared" si="43"/>
        <v>858</v>
      </c>
      <c r="J859" s="29" t="s">
        <v>1300</v>
      </c>
      <c r="K859" s="151" t="s">
        <v>1513</v>
      </c>
      <c r="L859" s="147">
        <v>3</v>
      </c>
      <c r="M859" s="158" t="s">
        <v>1517</v>
      </c>
      <c r="N859" s="31" t="s">
        <v>1859</v>
      </c>
      <c r="O859" s="147" t="s">
        <v>1</v>
      </c>
    </row>
    <row r="860" spans="9:15" ht="12.95" customHeight="1" x14ac:dyDescent="0.2">
      <c r="I860" s="93">
        <f t="shared" si="43"/>
        <v>859</v>
      </c>
      <c r="J860" s="29" t="s">
        <v>1301</v>
      </c>
      <c r="K860" s="151" t="s">
        <v>1514</v>
      </c>
      <c r="L860" s="147">
        <v>3</v>
      </c>
      <c r="M860" s="158" t="s">
        <v>1517</v>
      </c>
      <c r="N860" s="31" t="s">
        <v>1859</v>
      </c>
      <c r="O860" s="147" t="s">
        <v>1</v>
      </c>
    </row>
    <row r="861" spans="9:15" ht="12.95" customHeight="1" x14ac:dyDescent="0.2">
      <c r="I861" s="93">
        <f t="shared" si="43"/>
        <v>860</v>
      </c>
      <c r="J861" s="29" t="s">
        <v>1302</v>
      </c>
      <c r="K861" s="151">
        <v>30718</v>
      </c>
      <c r="L861" s="147">
        <v>3</v>
      </c>
      <c r="M861" s="158">
        <v>5.0030000000000001</v>
      </c>
      <c r="N861" s="31" t="s">
        <v>1859</v>
      </c>
      <c r="O861" s="147" t="s">
        <v>1</v>
      </c>
    </row>
    <row r="862" spans="9:15" ht="12.95" customHeight="1" x14ac:dyDescent="0.2">
      <c r="I862" s="93">
        <f t="shared" si="43"/>
        <v>861</v>
      </c>
      <c r="J862" s="12" t="s">
        <v>1303</v>
      </c>
      <c r="K862" s="151">
        <v>30714</v>
      </c>
      <c r="L862" s="147">
        <v>3</v>
      </c>
      <c r="M862" s="158">
        <v>4.9779999999999998</v>
      </c>
      <c r="N862" s="31" t="s">
        <v>1859</v>
      </c>
      <c r="O862" s="147" t="s">
        <v>1</v>
      </c>
    </row>
    <row r="863" spans="9:15" ht="12.95" customHeight="1" x14ac:dyDescent="0.2">
      <c r="I863" s="93">
        <f t="shared" si="43"/>
        <v>862</v>
      </c>
      <c r="J863" s="29" t="s">
        <v>1304</v>
      </c>
      <c r="K863" s="151">
        <v>33685</v>
      </c>
      <c r="L863" s="147">
        <v>3</v>
      </c>
      <c r="M863" s="158">
        <v>10.337999999999999</v>
      </c>
      <c r="N863" s="31" t="s">
        <v>1859</v>
      </c>
      <c r="O863" s="147" t="s">
        <v>1</v>
      </c>
    </row>
    <row r="864" spans="9:15" ht="12.95" customHeight="1" x14ac:dyDescent="0.2">
      <c r="I864" s="93">
        <f t="shared" si="43"/>
        <v>863</v>
      </c>
      <c r="J864" s="29" t="s">
        <v>1305</v>
      </c>
      <c r="K864" s="151">
        <v>30551</v>
      </c>
      <c r="L864" s="147">
        <v>3</v>
      </c>
      <c r="M864" s="158">
        <v>3.363</v>
      </c>
      <c r="N864" s="31" t="s">
        <v>1859</v>
      </c>
      <c r="O864" s="147" t="s">
        <v>1</v>
      </c>
    </row>
    <row r="865" spans="9:15" ht="12.95" customHeight="1" x14ac:dyDescent="0.2">
      <c r="I865" s="93">
        <f t="shared" si="43"/>
        <v>864</v>
      </c>
      <c r="J865" s="29" t="s">
        <v>1306</v>
      </c>
      <c r="K865" s="151">
        <v>76578</v>
      </c>
      <c r="L865" s="147">
        <v>3</v>
      </c>
      <c r="M865" s="158">
        <v>4.4850000000000003</v>
      </c>
      <c r="N865" s="31" t="s">
        <v>1859</v>
      </c>
      <c r="O865" s="147" t="s">
        <v>1</v>
      </c>
    </row>
    <row r="866" spans="9:15" ht="12.95" customHeight="1" x14ac:dyDescent="0.2">
      <c r="I866" s="93">
        <f t="shared" si="43"/>
        <v>865</v>
      </c>
      <c r="J866" s="29" t="s">
        <v>1307</v>
      </c>
      <c r="K866" s="151">
        <v>70268</v>
      </c>
      <c r="L866" s="147">
        <v>3</v>
      </c>
      <c r="M866" s="158">
        <v>5.444</v>
      </c>
      <c r="N866" s="31" t="s">
        <v>1859</v>
      </c>
      <c r="O866" s="147" t="s">
        <v>1</v>
      </c>
    </row>
    <row r="867" spans="9:15" ht="12.95" customHeight="1" x14ac:dyDescent="0.2">
      <c r="I867" s="93">
        <f t="shared" si="43"/>
        <v>866</v>
      </c>
      <c r="J867" s="29" t="s">
        <v>1308</v>
      </c>
      <c r="K867" s="151">
        <v>38911</v>
      </c>
      <c r="L867" s="147">
        <v>3</v>
      </c>
      <c r="M867" s="158">
        <v>6.3209999999999997</v>
      </c>
      <c r="N867" s="31" t="s">
        <v>1859</v>
      </c>
      <c r="O867" s="147" t="s">
        <v>1</v>
      </c>
    </row>
    <row r="868" spans="9:15" ht="12.95" customHeight="1" x14ac:dyDescent="0.2">
      <c r="I868" s="93">
        <f t="shared" si="43"/>
        <v>867</v>
      </c>
      <c r="J868" s="29" t="s">
        <v>1309</v>
      </c>
      <c r="K868" s="151">
        <v>30998</v>
      </c>
      <c r="L868" s="147">
        <v>3</v>
      </c>
      <c r="M868" s="158">
        <v>6.8310000000000004</v>
      </c>
      <c r="N868" s="31" t="s">
        <v>1859</v>
      </c>
      <c r="O868" s="147" t="s">
        <v>1</v>
      </c>
    </row>
    <row r="869" spans="9:15" ht="12.95" customHeight="1" x14ac:dyDescent="0.2">
      <c r="I869" s="93">
        <f t="shared" si="43"/>
        <v>868</v>
      </c>
      <c r="J869" s="12" t="s">
        <v>1310</v>
      </c>
      <c r="K869" s="151">
        <v>35722</v>
      </c>
      <c r="L869" s="147">
        <v>3</v>
      </c>
      <c r="M869" s="158">
        <v>3.3889999999999998</v>
      </c>
      <c r="N869" s="31" t="s">
        <v>1859</v>
      </c>
      <c r="O869" s="147" t="s">
        <v>1</v>
      </c>
    </row>
    <row r="870" spans="9:15" ht="12.95" customHeight="1" x14ac:dyDescent="0.2">
      <c r="I870" s="93">
        <f t="shared" si="43"/>
        <v>869</v>
      </c>
      <c r="J870" s="29" t="s">
        <v>1311</v>
      </c>
      <c r="K870" s="151">
        <v>74632</v>
      </c>
      <c r="L870" s="147">
        <v>3</v>
      </c>
      <c r="M870" s="158">
        <v>3.3879999999999999</v>
      </c>
      <c r="N870" s="31" t="s">
        <v>1859</v>
      </c>
      <c r="O870" s="147" t="s">
        <v>1</v>
      </c>
    </row>
    <row r="871" spans="9:15" ht="12.95" customHeight="1" x14ac:dyDescent="0.2">
      <c r="I871" s="93">
        <f t="shared" si="43"/>
        <v>870</v>
      </c>
      <c r="J871" s="29" t="s">
        <v>1312</v>
      </c>
      <c r="K871" s="151">
        <v>39959</v>
      </c>
      <c r="L871" s="147">
        <v>3</v>
      </c>
      <c r="M871" s="158">
        <v>7.0490000000000004</v>
      </c>
      <c r="N871" s="31" t="s">
        <v>1859</v>
      </c>
      <c r="O871" s="147" t="s">
        <v>1</v>
      </c>
    </row>
    <row r="872" spans="9:15" ht="12.95" customHeight="1" x14ac:dyDescent="0.2">
      <c r="I872" s="93">
        <f t="shared" si="43"/>
        <v>871</v>
      </c>
      <c r="J872" s="29" t="s">
        <v>1313</v>
      </c>
      <c r="K872" s="151">
        <v>35039</v>
      </c>
      <c r="L872" s="147">
        <v>3</v>
      </c>
      <c r="M872" s="158">
        <v>7.8760000000000003</v>
      </c>
      <c r="N872" s="31" t="s">
        <v>1859</v>
      </c>
      <c r="O872" s="147" t="s">
        <v>1</v>
      </c>
    </row>
    <row r="873" spans="9:15" ht="12.95" customHeight="1" x14ac:dyDescent="0.2">
      <c r="I873" s="93">
        <f t="shared" si="43"/>
        <v>872</v>
      </c>
      <c r="J873" s="29" t="s">
        <v>1314</v>
      </c>
      <c r="K873" s="151">
        <v>73484</v>
      </c>
      <c r="L873" s="147">
        <v>3</v>
      </c>
      <c r="M873" s="158" t="s">
        <v>1517</v>
      </c>
      <c r="N873" s="31" t="s">
        <v>1859</v>
      </c>
      <c r="O873" s="147" t="s">
        <v>1</v>
      </c>
    </row>
    <row r="874" spans="9:15" ht="12.95" customHeight="1" x14ac:dyDescent="0.2">
      <c r="I874" s="93">
        <f t="shared" si="43"/>
        <v>873</v>
      </c>
      <c r="J874" s="29" t="s">
        <v>1315</v>
      </c>
      <c r="K874" s="151">
        <v>36169</v>
      </c>
      <c r="L874" s="147">
        <v>3</v>
      </c>
      <c r="M874" s="158">
        <v>4.2160000000000002</v>
      </c>
      <c r="N874" s="31" t="s">
        <v>1859</v>
      </c>
      <c r="O874" s="147" t="s">
        <v>1</v>
      </c>
    </row>
    <row r="875" spans="9:15" ht="12.95" customHeight="1" x14ac:dyDescent="0.2">
      <c r="I875" s="93">
        <f t="shared" si="43"/>
        <v>874</v>
      </c>
      <c r="J875" s="29" t="s">
        <v>1316</v>
      </c>
      <c r="K875" s="151">
        <v>36167</v>
      </c>
      <c r="L875" s="147">
        <v>3</v>
      </c>
      <c r="M875" s="158">
        <v>4.2160000000000002</v>
      </c>
      <c r="N875" s="31" t="s">
        <v>1859</v>
      </c>
      <c r="O875" s="147" t="s">
        <v>1</v>
      </c>
    </row>
    <row r="876" spans="9:15" ht="12.95" customHeight="1" x14ac:dyDescent="0.2">
      <c r="I876" s="93">
        <f t="shared" si="43"/>
        <v>875</v>
      </c>
      <c r="J876" s="29" t="s">
        <v>1317</v>
      </c>
      <c r="K876" s="151">
        <v>71271</v>
      </c>
      <c r="L876" s="147">
        <v>3</v>
      </c>
      <c r="M876" s="158">
        <v>4.33</v>
      </c>
      <c r="N876" s="31" t="s">
        <v>1859</v>
      </c>
      <c r="O876" s="147" t="s">
        <v>1</v>
      </c>
    </row>
    <row r="877" spans="9:15" ht="12.95" customHeight="1" x14ac:dyDescent="0.2">
      <c r="I877" s="93">
        <f t="shared" si="43"/>
        <v>876</v>
      </c>
      <c r="J877" s="12" t="s">
        <v>1318</v>
      </c>
      <c r="K877" s="151">
        <v>32940</v>
      </c>
      <c r="L877" s="147">
        <v>3</v>
      </c>
      <c r="M877" s="158">
        <v>3.3380000000000001</v>
      </c>
      <c r="N877" s="31" t="s">
        <v>1859</v>
      </c>
      <c r="O877" s="147" t="s">
        <v>1</v>
      </c>
    </row>
    <row r="878" spans="9:15" ht="12.95" customHeight="1" x14ac:dyDescent="0.2">
      <c r="I878" s="93">
        <f t="shared" si="43"/>
        <v>877</v>
      </c>
      <c r="J878" s="29" t="s">
        <v>1319</v>
      </c>
      <c r="K878" s="151">
        <v>71812</v>
      </c>
      <c r="L878" s="147">
        <v>3</v>
      </c>
      <c r="M878" s="158">
        <v>7.4740000000000002</v>
      </c>
      <c r="N878" s="31" t="s">
        <v>1859</v>
      </c>
      <c r="O878" s="147" t="s">
        <v>1</v>
      </c>
    </row>
    <row r="879" spans="9:15" ht="12.95" customHeight="1" x14ac:dyDescent="0.2">
      <c r="I879" s="93">
        <f t="shared" si="43"/>
        <v>878</v>
      </c>
      <c r="J879" s="12" t="s">
        <v>1320</v>
      </c>
      <c r="K879" s="151">
        <v>37884</v>
      </c>
      <c r="L879" s="147">
        <v>3</v>
      </c>
      <c r="M879" s="158">
        <v>3.165</v>
      </c>
      <c r="N879" s="31" t="s">
        <v>1859</v>
      </c>
      <c r="O879" s="147" t="s">
        <v>1</v>
      </c>
    </row>
    <row r="880" spans="9:15" ht="12.95" customHeight="1" x14ac:dyDescent="0.2">
      <c r="I880" s="93">
        <f t="shared" si="43"/>
        <v>879</v>
      </c>
      <c r="J880" s="12" t="s">
        <v>1321</v>
      </c>
      <c r="K880" s="151">
        <v>31019</v>
      </c>
      <c r="L880" s="147">
        <v>3</v>
      </c>
      <c r="M880" s="158">
        <v>3.67</v>
      </c>
      <c r="N880" s="31" t="s">
        <v>1859</v>
      </c>
      <c r="O880" s="147" t="s">
        <v>1</v>
      </c>
    </row>
    <row r="881" spans="9:15" ht="12.95" customHeight="1" x14ac:dyDescent="0.2">
      <c r="I881" s="93">
        <f t="shared" si="43"/>
        <v>880</v>
      </c>
      <c r="J881" s="29" t="s">
        <v>1322</v>
      </c>
      <c r="K881" s="151">
        <v>70572</v>
      </c>
      <c r="L881" s="147">
        <v>3</v>
      </c>
      <c r="M881" s="158">
        <v>6.3920000000000003</v>
      </c>
      <c r="N881" s="31" t="s">
        <v>1859</v>
      </c>
      <c r="O881" s="147" t="s">
        <v>1</v>
      </c>
    </row>
    <row r="882" spans="9:15" ht="12.95" customHeight="1" x14ac:dyDescent="0.2">
      <c r="I882" s="93">
        <f t="shared" si="43"/>
        <v>881</v>
      </c>
      <c r="J882" s="29" t="s">
        <v>1323</v>
      </c>
      <c r="K882" s="151">
        <v>36698</v>
      </c>
      <c r="L882" s="147">
        <v>3</v>
      </c>
      <c r="M882" s="158">
        <v>5.12</v>
      </c>
      <c r="N882" s="31" t="s">
        <v>1859</v>
      </c>
      <c r="O882" s="147" t="s">
        <v>1</v>
      </c>
    </row>
    <row r="883" spans="9:15" ht="12.95" customHeight="1" x14ac:dyDescent="0.2">
      <c r="I883" s="93">
        <f t="shared" si="43"/>
        <v>882</v>
      </c>
      <c r="J883" s="12" t="s">
        <v>1324</v>
      </c>
      <c r="K883" s="148">
        <v>5311</v>
      </c>
      <c r="L883" s="147">
        <v>3</v>
      </c>
      <c r="M883" s="158">
        <v>3.5310000000000001</v>
      </c>
      <c r="N883" s="31" t="s">
        <v>1859</v>
      </c>
      <c r="O883" s="147" t="s">
        <v>1</v>
      </c>
    </row>
    <row r="884" spans="9:15" ht="12.95" customHeight="1" x14ac:dyDescent="0.2">
      <c r="I884" s="93">
        <f t="shared" si="43"/>
        <v>883</v>
      </c>
      <c r="J884" s="29" t="s">
        <v>1325</v>
      </c>
      <c r="K884" s="151">
        <v>73645</v>
      </c>
      <c r="L884" s="147">
        <v>3</v>
      </c>
      <c r="M884" s="158">
        <v>7.8019999999999996</v>
      </c>
      <c r="N884" s="31" t="s">
        <v>1859</v>
      </c>
      <c r="O884" s="147" t="s">
        <v>1</v>
      </c>
    </row>
    <row r="885" spans="9:15" ht="12.95" customHeight="1" x14ac:dyDescent="0.2">
      <c r="I885" s="93">
        <f t="shared" si="43"/>
        <v>884</v>
      </c>
      <c r="J885" s="29" t="s">
        <v>1326</v>
      </c>
      <c r="K885" s="151">
        <v>39396</v>
      </c>
      <c r="L885" s="147">
        <v>3</v>
      </c>
      <c r="M885" s="158">
        <v>3.9470000000000001</v>
      </c>
      <c r="N885" s="31" t="s">
        <v>1859</v>
      </c>
      <c r="O885" s="147" t="s">
        <v>1</v>
      </c>
    </row>
    <row r="886" spans="9:15" ht="12.95" customHeight="1" x14ac:dyDescent="0.2">
      <c r="I886" s="93">
        <f t="shared" si="43"/>
        <v>885</v>
      </c>
      <c r="J886" s="29" t="s">
        <v>1327</v>
      </c>
      <c r="K886" s="151">
        <v>76513</v>
      </c>
      <c r="L886" s="147">
        <v>3</v>
      </c>
      <c r="M886" s="158">
        <v>8.5419999999999998</v>
      </c>
      <c r="N886" s="31" t="s">
        <v>1859</v>
      </c>
      <c r="O886" s="147" t="s">
        <v>1</v>
      </c>
    </row>
    <row r="887" spans="9:15" ht="12.95" customHeight="1" x14ac:dyDescent="0.2">
      <c r="I887" s="93">
        <f t="shared" si="43"/>
        <v>886</v>
      </c>
      <c r="J887" s="29" t="s">
        <v>1328</v>
      </c>
      <c r="K887" s="151">
        <v>76478</v>
      </c>
      <c r="L887" s="147">
        <v>3</v>
      </c>
      <c r="M887" s="158">
        <v>7.6639999999999997</v>
      </c>
      <c r="N887" s="31" t="s">
        <v>1859</v>
      </c>
      <c r="O887" s="147" t="s">
        <v>1</v>
      </c>
    </row>
    <row r="888" spans="9:15" ht="12.95" customHeight="1" x14ac:dyDescent="0.2">
      <c r="I888" s="93">
        <f t="shared" si="43"/>
        <v>887</v>
      </c>
      <c r="J888" s="29" t="s">
        <v>1329</v>
      </c>
      <c r="K888" s="151">
        <v>75485</v>
      </c>
      <c r="L888" s="147">
        <v>3</v>
      </c>
      <c r="M888" s="158">
        <v>5.2460000000000004</v>
      </c>
      <c r="N888" s="31" t="s">
        <v>1859</v>
      </c>
      <c r="O888" s="147" t="s">
        <v>1</v>
      </c>
    </row>
    <row r="889" spans="9:15" ht="12.95" customHeight="1" x14ac:dyDescent="0.2">
      <c r="I889" s="93">
        <f t="shared" si="43"/>
        <v>888</v>
      </c>
      <c r="J889" s="29" t="s">
        <v>1330</v>
      </c>
      <c r="K889" s="151">
        <v>79528</v>
      </c>
      <c r="L889" s="147">
        <v>3</v>
      </c>
      <c r="M889" s="158">
        <v>8.9760000000000009</v>
      </c>
      <c r="N889" s="31" t="s">
        <v>1859</v>
      </c>
      <c r="O889" s="147" t="s">
        <v>1</v>
      </c>
    </row>
    <row r="890" spans="9:15" ht="12.95" customHeight="1" x14ac:dyDescent="0.2">
      <c r="I890" s="93">
        <f t="shared" si="43"/>
        <v>889</v>
      </c>
      <c r="J890" s="29" t="s">
        <v>1331</v>
      </c>
      <c r="K890" s="151">
        <v>75151</v>
      </c>
      <c r="L890" s="147">
        <v>3</v>
      </c>
      <c r="M890" s="158">
        <v>6.149</v>
      </c>
      <c r="N890" s="31" t="s">
        <v>1859</v>
      </c>
      <c r="O890" s="147" t="s">
        <v>1</v>
      </c>
    </row>
    <row r="891" spans="9:15" ht="12.95" customHeight="1" x14ac:dyDescent="0.2">
      <c r="I891" s="93">
        <f t="shared" si="43"/>
        <v>890</v>
      </c>
      <c r="J891" s="29" t="s">
        <v>1332</v>
      </c>
      <c r="K891" s="151">
        <v>75597</v>
      </c>
      <c r="L891" s="147">
        <v>3</v>
      </c>
      <c r="M891" s="158">
        <v>9.1039999999999992</v>
      </c>
      <c r="N891" s="31" t="s">
        <v>1859</v>
      </c>
      <c r="O891" s="147" t="s">
        <v>1</v>
      </c>
    </row>
    <row r="892" spans="9:15" ht="12.95" customHeight="1" x14ac:dyDescent="0.2">
      <c r="I892" s="93">
        <f t="shared" si="43"/>
        <v>891</v>
      </c>
      <c r="J892" s="29" t="s">
        <v>1333</v>
      </c>
      <c r="K892" s="151">
        <v>37940</v>
      </c>
      <c r="L892" s="147">
        <v>3</v>
      </c>
      <c r="M892" s="158">
        <v>4.8840000000000003</v>
      </c>
      <c r="N892" s="31" t="s">
        <v>1859</v>
      </c>
      <c r="O892" s="147" t="s">
        <v>1</v>
      </c>
    </row>
    <row r="893" spans="9:15" ht="12.95" customHeight="1" x14ac:dyDescent="0.2">
      <c r="I893" s="93">
        <f t="shared" si="43"/>
        <v>892</v>
      </c>
      <c r="J893" s="29" t="s">
        <v>1334</v>
      </c>
      <c r="K893" s="151">
        <v>72610</v>
      </c>
      <c r="L893" s="147">
        <v>3</v>
      </c>
      <c r="M893" s="158">
        <v>19.395</v>
      </c>
      <c r="N893" s="31" t="s">
        <v>1859</v>
      </c>
      <c r="O893" s="147" t="s">
        <v>1</v>
      </c>
    </row>
    <row r="894" spans="9:15" ht="12.95" customHeight="1" x14ac:dyDescent="0.2">
      <c r="I894" s="93">
        <f t="shared" si="43"/>
        <v>893</v>
      </c>
      <c r="J894" s="12" t="s">
        <v>1335</v>
      </c>
      <c r="K894" s="151">
        <v>78116</v>
      </c>
      <c r="L894" s="147">
        <v>3</v>
      </c>
      <c r="M894" s="158">
        <v>8.6750000000000007</v>
      </c>
      <c r="N894" s="31" t="s">
        <v>1859</v>
      </c>
      <c r="O894" s="147" t="s">
        <v>1</v>
      </c>
    </row>
    <row r="895" spans="9:15" ht="12.95" customHeight="1" x14ac:dyDescent="0.2">
      <c r="I895" s="93">
        <f t="shared" si="43"/>
        <v>894</v>
      </c>
      <c r="J895" s="29" t="s">
        <v>1336</v>
      </c>
      <c r="K895" s="151">
        <v>38880</v>
      </c>
      <c r="L895" s="147">
        <v>3</v>
      </c>
      <c r="M895" s="158">
        <v>4.5670000000000002</v>
      </c>
      <c r="N895" s="31" t="s">
        <v>1859</v>
      </c>
      <c r="O895" s="147" t="s">
        <v>1</v>
      </c>
    </row>
    <row r="896" spans="9:15" ht="12.95" customHeight="1" x14ac:dyDescent="0.2">
      <c r="I896" s="93">
        <f t="shared" si="43"/>
        <v>895</v>
      </c>
      <c r="J896" s="12" t="s">
        <v>1337</v>
      </c>
      <c r="K896" s="151">
        <v>76507</v>
      </c>
      <c r="L896" s="147">
        <v>3</v>
      </c>
      <c r="M896" s="158">
        <v>3.03</v>
      </c>
      <c r="N896" s="31" t="s">
        <v>1859</v>
      </c>
      <c r="O896" s="147" t="s">
        <v>1</v>
      </c>
    </row>
    <row r="897" spans="9:15" ht="12.95" customHeight="1" x14ac:dyDescent="0.2">
      <c r="I897" s="93">
        <f t="shared" si="43"/>
        <v>896</v>
      </c>
      <c r="J897" s="29" t="s">
        <v>1338</v>
      </c>
      <c r="K897" s="151">
        <v>76561</v>
      </c>
      <c r="L897" s="147">
        <v>3</v>
      </c>
      <c r="M897" s="158">
        <v>4.5750000000000002</v>
      </c>
      <c r="N897" s="31" t="s">
        <v>1859</v>
      </c>
      <c r="O897" s="147" t="s">
        <v>1</v>
      </c>
    </row>
    <row r="898" spans="9:15" ht="12.95" customHeight="1" x14ac:dyDescent="0.2">
      <c r="I898" s="93">
        <f t="shared" si="43"/>
        <v>897</v>
      </c>
      <c r="J898" s="29" t="s">
        <v>1339</v>
      </c>
      <c r="K898" s="151">
        <v>71892</v>
      </c>
      <c r="L898" s="147">
        <v>3</v>
      </c>
      <c r="M898" s="158">
        <v>4.742</v>
      </c>
      <c r="N898" s="31" t="s">
        <v>1859</v>
      </c>
      <c r="O898" s="147" t="s">
        <v>1</v>
      </c>
    </row>
    <row r="899" spans="9:15" ht="12.95" customHeight="1" x14ac:dyDescent="0.2">
      <c r="I899" s="93">
        <f t="shared" si="43"/>
        <v>898</v>
      </c>
      <c r="J899" s="29" t="s">
        <v>1340</v>
      </c>
      <c r="K899" s="151">
        <v>75151</v>
      </c>
      <c r="L899" s="147">
        <v>3</v>
      </c>
      <c r="M899" s="158">
        <v>6.149</v>
      </c>
      <c r="N899" s="31" t="s">
        <v>1859</v>
      </c>
      <c r="O899" s="147" t="s">
        <v>1</v>
      </c>
    </row>
    <row r="900" spans="9:15" ht="12.95" customHeight="1" x14ac:dyDescent="0.2">
      <c r="I900" s="93">
        <f t="shared" si="43"/>
        <v>899</v>
      </c>
      <c r="J900" s="29" t="s">
        <v>1341</v>
      </c>
      <c r="K900" s="151">
        <v>75662</v>
      </c>
      <c r="L900" s="147">
        <v>3</v>
      </c>
      <c r="M900" s="158">
        <v>6.95</v>
      </c>
      <c r="N900" s="31" t="s">
        <v>1859</v>
      </c>
      <c r="O900" s="147" t="s">
        <v>1</v>
      </c>
    </row>
    <row r="901" spans="9:15" ht="12.95" customHeight="1" x14ac:dyDescent="0.2">
      <c r="I901" s="93">
        <f t="shared" ref="I901:I964" si="44">IF(J901="","",I900+1)</f>
        <v>900</v>
      </c>
      <c r="J901" s="29" t="s">
        <v>1342</v>
      </c>
      <c r="K901" s="151">
        <v>36697</v>
      </c>
      <c r="L901" s="147">
        <v>3</v>
      </c>
      <c r="M901" s="158">
        <v>4.99</v>
      </c>
      <c r="N901" s="31" t="s">
        <v>1859</v>
      </c>
      <c r="O901" s="147" t="s">
        <v>1</v>
      </c>
    </row>
    <row r="902" spans="9:15" ht="12.95" customHeight="1" x14ac:dyDescent="0.2">
      <c r="I902" s="93">
        <f t="shared" si="44"/>
        <v>901</v>
      </c>
      <c r="J902" s="29" t="s">
        <v>1343</v>
      </c>
      <c r="K902" s="151">
        <v>37161</v>
      </c>
      <c r="L902" s="147">
        <v>3</v>
      </c>
      <c r="M902" s="158">
        <v>6.069</v>
      </c>
      <c r="N902" s="31" t="s">
        <v>1859</v>
      </c>
      <c r="O902" s="147" t="s">
        <v>1</v>
      </c>
    </row>
    <row r="903" spans="9:15" ht="12.95" customHeight="1" x14ac:dyDescent="0.2">
      <c r="I903" s="93">
        <f t="shared" si="44"/>
        <v>902</v>
      </c>
      <c r="J903" s="29" t="s">
        <v>1344</v>
      </c>
      <c r="K903" s="151">
        <v>72625</v>
      </c>
      <c r="L903" s="147">
        <v>3</v>
      </c>
      <c r="M903" s="158">
        <v>5.7220000000000004</v>
      </c>
      <c r="N903" s="31" t="s">
        <v>1859</v>
      </c>
      <c r="O903" s="147" t="s">
        <v>1</v>
      </c>
    </row>
    <row r="904" spans="9:15" ht="12.95" customHeight="1" x14ac:dyDescent="0.2">
      <c r="I904" s="93">
        <f t="shared" si="44"/>
        <v>903</v>
      </c>
      <c r="J904" s="29" t="s">
        <v>1345</v>
      </c>
      <c r="K904" s="151">
        <v>75599</v>
      </c>
      <c r="L904" s="147">
        <v>3</v>
      </c>
      <c r="M904" s="158">
        <v>14.82</v>
      </c>
      <c r="N904" s="31" t="s">
        <v>1859</v>
      </c>
      <c r="O904" s="147" t="s">
        <v>1</v>
      </c>
    </row>
    <row r="905" spans="9:15" ht="12.95" customHeight="1" x14ac:dyDescent="0.2">
      <c r="I905" s="93">
        <f t="shared" si="44"/>
        <v>904</v>
      </c>
      <c r="J905" s="29" t="s">
        <v>1346</v>
      </c>
      <c r="K905" s="151">
        <v>30468</v>
      </c>
      <c r="L905" s="147">
        <v>3</v>
      </c>
      <c r="M905" s="158">
        <v>10.66</v>
      </c>
      <c r="N905" s="31" t="s">
        <v>1859</v>
      </c>
      <c r="O905" s="147" t="s">
        <v>1</v>
      </c>
    </row>
    <row r="906" spans="9:15" ht="12.95" customHeight="1" x14ac:dyDescent="0.2">
      <c r="I906" s="93">
        <f t="shared" si="44"/>
        <v>905</v>
      </c>
      <c r="J906" s="32" t="s">
        <v>1636</v>
      </c>
      <c r="K906" s="151">
        <v>72969</v>
      </c>
      <c r="L906" s="147">
        <v>3</v>
      </c>
      <c r="M906" s="158">
        <v>8.1590000000000007</v>
      </c>
      <c r="N906" s="31" t="s">
        <v>1859</v>
      </c>
      <c r="O906" s="147" t="s">
        <v>1</v>
      </c>
    </row>
    <row r="907" spans="9:15" ht="12.95" customHeight="1" x14ac:dyDescent="0.2">
      <c r="I907" s="93">
        <f t="shared" si="44"/>
        <v>906</v>
      </c>
      <c r="J907" s="32" t="s">
        <v>1637</v>
      </c>
      <c r="K907" s="151">
        <v>73239</v>
      </c>
      <c r="L907" s="147">
        <v>3</v>
      </c>
      <c r="M907" s="158">
        <v>13.71</v>
      </c>
      <c r="N907" s="31" t="s">
        <v>1859</v>
      </c>
      <c r="O907" s="147" t="s">
        <v>1</v>
      </c>
    </row>
    <row r="908" spans="9:15" ht="12.95" customHeight="1" x14ac:dyDescent="0.2">
      <c r="I908" s="93">
        <f t="shared" si="44"/>
        <v>907</v>
      </c>
      <c r="J908" s="32" t="s">
        <v>1638</v>
      </c>
      <c r="K908" s="151">
        <v>76963</v>
      </c>
      <c r="L908" s="147">
        <v>3</v>
      </c>
      <c r="M908" s="158">
        <v>9.3330000000000002</v>
      </c>
      <c r="N908" s="31" t="s">
        <v>1859</v>
      </c>
      <c r="O908" s="147" t="s">
        <v>1</v>
      </c>
    </row>
    <row r="909" spans="9:15" ht="12.95" customHeight="1" x14ac:dyDescent="0.2">
      <c r="I909" s="93">
        <f t="shared" si="44"/>
        <v>908</v>
      </c>
      <c r="J909" s="32" t="s">
        <v>1639</v>
      </c>
      <c r="K909" s="151">
        <v>75144</v>
      </c>
      <c r="L909" s="147">
        <v>3</v>
      </c>
      <c r="M909" s="158">
        <v>6.0190000000000001</v>
      </c>
      <c r="N909" s="31" t="s">
        <v>1859</v>
      </c>
      <c r="O909" s="147" t="s">
        <v>1</v>
      </c>
    </row>
    <row r="910" spans="9:15" ht="12.95" customHeight="1" x14ac:dyDescent="0.2">
      <c r="I910" s="93">
        <f t="shared" si="44"/>
        <v>909</v>
      </c>
      <c r="J910" s="32" t="s">
        <v>1640</v>
      </c>
      <c r="K910" s="151">
        <v>77252</v>
      </c>
      <c r="L910" s="147">
        <v>3</v>
      </c>
      <c r="M910" s="158">
        <v>8.8409999999999993</v>
      </c>
      <c r="N910" s="31" t="s">
        <v>1859</v>
      </c>
      <c r="O910" s="147" t="s">
        <v>1</v>
      </c>
    </row>
    <row r="911" spans="9:15" ht="12.95" customHeight="1" x14ac:dyDescent="0.2">
      <c r="I911" s="93">
        <f t="shared" si="44"/>
        <v>910</v>
      </c>
      <c r="J911" s="32" t="s">
        <v>1641</v>
      </c>
      <c r="K911" s="151">
        <v>75987</v>
      </c>
      <c r="L911" s="147">
        <v>3</v>
      </c>
      <c r="M911" s="158">
        <v>9.6</v>
      </c>
      <c r="N911" s="31" t="s">
        <v>1859</v>
      </c>
      <c r="O911" s="147" t="s">
        <v>1</v>
      </c>
    </row>
    <row r="912" spans="9:15" ht="12.95" customHeight="1" x14ac:dyDescent="0.2">
      <c r="I912" s="93">
        <f t="shared" si="44"/>
        <v>911</v>
      </c>
      <c r="J912" s="32" t="s">
        <v>1642</v>
      </c>
      <c r="K912" s="151">
        <v>32964</v>
      </c>
      <c r="L912" s="147">
        <v>3</v>
      </c>
      <c r="M912" s="158">
        <v>8.0410000000000004</v>
      </c>
      <c r="N912" s="31" t="s">
        <v>1859</v>
      </c>
      <c r="O912" s="147" t="s">
        <v>1</v>
      </c>
    </row>
    <row r="913" spans="9:15" ht="12.95" customHeight="1" x14ac:dyDescent="0.2">
      <c r="I913" s="93">
        <f t="shared" si="44"/>
        <v>912</v>
      </c>
      <c r="J913" s="32" t="s">
        <v>1643</v>
      </c>
      <c r="K913" s="151">
        <v>73743</v>
      </c>
      <c r="L913" s="147">
        <v>3</v>
      </c>
      <c r="M913" s="158">
        <v>6.6929999999999996</v>
      </c>
      <c r="N913" s="31" t="s">
        <v>1859</v>
      </c>
      <c r="O913" s="147" t="s">
        <v>1</v>
      </c>
    </row>
    <row r="914" spans="9:15" ht="12.95" customHeight="1" x14ac:dyDescent="0.2">
      <c r="I914" s="93">
        <f t="shared" si="44"/>
        <v>913</v>
      </c>
      <c r="J914" s="29" t="s">
        <v>1347</v>
      </c>
      <c r="K914" s="151">
        <v>73640</v>
      </c>
      <c r="L914" s="147">
        <v>3</v>
      </c>
      <c r="M914" s="158">
        <v>0.73</v>
      </c>
      <c r="N914" s="31" t="s">
        <v>1859</v>
      </c>
      <c r="O914" s="147" t="s">
        <v>1</v>
      </c>
    </row>
    <row r="915" spans="9:15" ht="12.95" customHeight="1" x14ac:dyDescent="0.2">
      <c r="I915" s="93">
        <f t="shared" si="44"/>
        <v>914</v>
      </c>
      <c r="J915" s="29" t="s">
        <v>1348</v>
      </c>
      <c r="K915" s="151">
        <v>71694</v>
      </c>
      <c r="L915" s="147">
        <v>3</v>
      </c>
      <c r="M915" s="158">
        <v>4.4409999999999998</v>
      </c>
      <c r="N915" s="31" t="s">
        <v>1859</v>
      </c>
      <c r="O915" s="147" t="s">
        <v>1</v>
      </c>
    </row>
    <row r="916" spans="9:15" ht="12.95" customHeight="1" x14ac:dyDescent="0.2">
      <c r="I916" s="93">
        <f t="shared" si="44"/>
        <v>915</v>
      </c>
      <c r="J916" s="29" t="s">
        <v>1349</v>
      </c>
      <c r="K916" s="151">
        <v>32934</v>
      </c>
      <c r="L916" s="147">
        <v>3</v>
      </c>
      <c r="M916" s="158">
        <v>5.5759999999999996</v>
      </c>
      <c r="N916" s="31" t="s">
        <v>1859</v>
      </c>
      <c r="O916" s="147" t="s">
        <v>1</v>
      </c>
    </row>
    <row r="917" spans="9:15" ht="12.95" customHeight="1" x14ac:dyDescent="0.2">
      <c r="I917" s="93">
        <f t="shared" si="44"/>
        <v>916</v>
      </c>
      <c r="J917" s="29" t="s">
        <v>1350</v>
      </c>
      <c r="K917" s="151">
        <v>76283</v>
      </c>
      <c r="L917" s="147">
        <v>3</v>
      </c>
      <c r="M917" s="158">
        <v>3.6389999999999998</v>
      </c>
      <c r="N917" s="31" t="s">
        <v>1859</v>
      </c>
      <c r="O917" s="147" t="s">
        <v>1</v>
      </c>
    </row>
    <row r="918" spans="9:15" ht="12.95" customHeight="1" x14ac:dyDescent="0.2">
      <c r="I918" s="93">
        <f t="shared" si="44"/>
        <v>917</v>
      </c>
      <c r="J918" s="12" t="s">
        <v>1351</v>
      </c>
      <c r="K918" s="151">
        <v>78445</v>
      </c>
      <c r="L918" s="147">
        <v>3</v>
      </c>
      <c r="M918" s="158">
        <v>3.778</v>
      </c>
      <c r="N918" s="31" t="s">
        <v>1859</v>
      </c>
      <c r="O918" s="147" t="s">
        <v>1</v>
      </c>
    </row>
    <row r="919" spans="9:15" ht="12.95" customHeight="1" x14ac:dyDescent="0.2">
      <c r="I919" s="93">
        <f t="shared" si="44"/>
        <v>918</v>
      </c>
      <c r="J919" s="29" t="s">
        <v>1352</v>
      </c>
      <c r="K919" s="151">
        <v>6767</v>
      </c>
      <c r="L919" s="147">
        <v>3</v>
      </c>
      <c r="M919" s="158">
        <v>4.6760000000000002</v>
      </c>
      <c r="N919" s="31" t="s">
        <v>1859</v>
      </c>
      <c r="O919" s="147" t="s">
        <v>1</v>
      </c>
    </row>
    <row r="920" spans="9:15" ht="12.95" customHeight="1" x14ac:dyDescent="0.2">
      <c r="I920" s="93">
        <f t="shared" si="44"/>
        <v>919</v>
      </c>
      <c r="J920" s="29" t="s">
        <v>1353</v>
      </c>
      <c r="K920" s="151">
        <v>76737</v>
      </c>
      <c r="L920" s="147">
        <v>3</v>
      </c>
      <c r="M920" s="158">
        <v>2.677</v>
      </c>
      <c r="N920" s="31" t="s">
        <v>1859</v>
      </c>
      <c r="O920" s="147" t="s">
        <v>1</v>
      </c>
    </row>
    <row r="921" spans="9:15" ht="12.95" customHeight="1" x14ac:dyDescent="0.2">
      <c r="I921" s="93">
        <f t="shared" si="44"/>
        <v>920</v>
      </c>
      <c r="J921" s="12" t="s">
        <v>1354</v>
      </c>
      <c r="K921" s="151">
        <v>37156</v>
      </c>
      <c r="L921" s="147">
        <v>3</v>
      </c>
      <c r="M921" s="158">
        <v>2.7709999999999999</v>
      </c>
      <c r="N921" s="31" t="s">
        <v>1859</v>
      </c>
      <c r="O921" s="147" t="s">
        <v>1</v>
      </c>
    </row>
    <row r="922" spans="9:15" ht="12.95" customHeight="1" x14ac:dyDescent="0.2">
      <c r="I922" s="93">
        <f t="shared" si="44"/>
        <v>921</v>
      </c>
      <c r="J922" s="29" t="s">
        <v>1355</v>
      </c>
      <c r="K922" s="151">
        <v>75173</v>
      </c>
      <c r="L922" s="147">
        <v>3</v>
      </c>
      <c r="M922" s="158">
        <v>4.8310000000000004</v>
      </c>
      <c r="N922" s="31" t="s">
        <v>1859</v>
      </c>
      <c r="O922" s="147" t="s">
        <v>1</v>
      </c>
    </row>
    <row r="923" spans="9:15" ht="12.95" customHeight="1" x14ac:dyDescent="0.2">
      <c r="I923" s="93">
        <f t="shared" si="44"/>
        <v>922</v>
      </c>
      <c r="J923" s="29" t="s">
        <v>1356</v>
      </c>
      <c r="K923" s="151">
        <v>72525</v>
      </c>
      <c r="L923" s="147">
        <v>3</v>
      </c>
      <c r="M923" s="158">
        <v>3.52</v>
      </c>
      <c r="N923" s="31" t="s">
        <v>1859</v>
      </c>
      <c r="O923" s="147" t="s">
        <v>1</v>
      </c>
    </row>
    <row r="924" spans="9:15" ht="12.95" customHeight="1" x14ac:dyDescent="0.2">
      <c r="I924" s="93">
        <f t="shared" si="44"/>
        <v>923</v>
      </c>
      <c r="J924" s="29" t="s">
        <v>1357</v>
      </c>
      <c r="K924" s="151">
        <v>36981</v>
      </c>
      <c r="L924" s="147">
        <v>3</v>
      </c>
      <c r="M924" s="158">
        <v>3.3290000000000002</v>
      </c>
      <c r="N924" s="31" t="s">
        <v>1859</v>
      </c>
      <c r="O924" s="147" t="s">
        <v>1</v>
      </c>
    </row>
    <row r="925" spans="9:15" ht="12.95" customHeight="1" x14ac:dyDescent="0.2">
      <c r="I925" s="93">
        <f t="shared" si="44"/>
        <v>924</v>
      </c>
      <c r="J925" s="29" t="s">
        <v>1358</v>
      </c>
      <c r="K925" s="151">
        <v>36219</v>
      </c>
      <c r="L925" s="147">
        <v>3</v>
      </c>
      <c r="M925" s="158">
        <v>4.5999999999999996</v>
      </c>
      <c r="N925" s="31" t="s">
        <v>1859</v>
      </c>
      <c r="O925" s="147" t="s">
        <v>1</v>
      </c>
    </row>
    <row r="926" spans="9:15" ht="12.95" customHeight="1" x14ac:dyDescent="0.2">
      <c r="I926" s="93">
        <f t="shared" si="44"/>
        <v>925</v>
      </c>
      <c r="J926" s="29" t="s">
        <v>1359</v>
      </c>
      <c r="K926" s="151">
        <v>36220</v>
      </c>
      <c r="L926" s="147">
        <v>3</v>
      </c>
      <c r="M926" s="158">
        <v>4.5</v>
      </c>
      <c r="N926" s="31" t="s">
        <v>1859</v>
      </c>
      <c r="O926" s="147" t="s">
        <v>1</v>
      </c>
    </row>
    <row r="927" spans="9:15" ht="12.95" customHeight="1" x14ac:dyDescent="0.2">
      <c r="I927" s="93">
        <f t="shared" si="44"/>
        <v>926</v>
      </c>
      <c r="J927" s="12" t="s">
        <v>1360</v>
      </c>
      <c r="K927" s="151">
        <v>30701</v>
      </c>
      <c r="L927" s="147">
        <v>3</v>
      </c>
      <c r="M927" s="158">
        <v>5.8339999999999996</v>
      </c>
      <c r="N927" s="31" t="s">
        <v>1859</v>
      </c>
      <c r="O927" s="147" t="s">
        <v>1</v>
      </c>
    </row>
    <row r="928" spans="9:15" ht="12.95" customHeight="1" x14ac:dyDescent="0.2">
      <c r="I928" s="93">
        <f t="shared" si="44"/>
        <v>927</v>
      </c>
      <c r="J928" s="29" t="s">
        <v>1361</v>
      </c>
      <c r="K928" s="151">
        <v>7730</v>
      </c>
      <c r="L928" s="147">
        <v>3</v>
      </c>
      <c r="M928" s="158">
        <v>4.665</v>
      </c>
      <c r="N928" s="31" t="s">
        <v>1859</v>
      </c>
      <c r="O928" s="147" t="s">
        <v>1</v>
      </c>
    </row>
    <row r="929" spans="9:15" ht="12.95" customHeight="1" x14ac:dyDescent="0.2">
      <c r="I929" s="93">
        <f t="shared" si="44"/>
        <v>928</v>
      </c>
      <c r="J929" s="29" t="s">
        <v>1362</v>
      </c>
      <c r="K929" s="151">
        <v>7729</v>
      </c>
      <c r="L929" s="147">
        <v>3</v>
      </c>
      <c r="M929" s="158">
        <v>4.7170000000000005</v>
      </c>
      <c r="N929" s="31" t="s">
        <v>1859</v>
      </c>
      <c r="O929" s="147" t="s">
        <v>1</v>
      </c>
    </row>
    <row r="930" spans="9:15" ht="12.95" customHeight="1" x14ac:dyDescent="0.2">
      <c r="I930" s="93">
        <f t="shared" si="44"/>
        <v>929</v>
      </c>
      <c r="J930" s="12" t="s">
        <v>1363</v>
      </c>
      <c r="K930" s="151">
        <v>77904</v>
      </c>
      <c r="L930" s="147">
        <v>3</v>
      </c>
      <c r="M930" s="158">
        <v>5.4130000000000003</v>
      </c>
      <c r="N930" s="31" t="s">
        <v>1859</v>
      </c>
      <c r="O930" s="147" t="s">
        <v>1</v>
      </c>
    </row>
    <row r="931" spans="9:15" ht="12.95" customHeight="1" x14ac:dyDescent="0.2">
      <c r="I931" s="93">
        <f t="shared" si="44"/>
        <v>930</v>
      </c>
      <c r="J931" s="29" t="s">
        <v>1364</v>
      </c>
      <c r="K931" s="151">
        <v>38509</v>
      </c>
      <c r="L931" s="147">
        <v>3</v>
      </c>
      <c r="M931" s="158">
        <v>0.73899999999999999</v>
      </c>
      <c r="N931" s="31" t="s">
        <v>1859</v>
      </c>
      <c r="O931" s="147" t="s">
        <v>1</v>
      </c>
    </row>
    <row r="932" spans="9:15" ht="12.95" customHeight="1" x14ac:dyDescent="0.2">
      <c r="I932" s="93">
        <f t="shared" si="44"/>
        <v>931</v>
      </c>
      <c r="J932" s="12" t="s">
        <v>1365</v>
      </c>
      <c r="K932" s="151">
        <v>37551</v>
      </c>
      <c r="L932" s="147">
        <v>3</v>
      </c>
      <c r="M932" s="158">
        <v>0.49</v>
      </c>
      <c r="N932" s="31" t="s">
        <v>1859</v>
      </c>
      <c r="O932" s="147" t="s">
        <v>1</v>
      </c>
    </row>
    <row r="933" spans="9:15" ht="12.95" customHeight="1" x14ac:dyDescent="0.2">
      <c r="I933" s="93">
        <f t="shared" si="44"/>
        <v>932</v>
      </c>
      <c r="J933" s="29" t="s">
        <v>1366</v>
      </c>
      <c r="K933" s="151">
        <v>37553</v>
      </c>
      <c r="L933" s="147">
        <v>3</v>
      </c>
      <c r="M933" s="158">
        <v>0.34</v>
      </c>
      <c r="N933" s="31" t="s">
        <v>1859</v>
      </c>
      <c r="O933" s="147" t="s">
        <v>1</v>
      </c>
    </row>
    <row r="934" spans="9:15" ht="12.95" customHeight="1" x14ac:dyDescent="0.2">
      <c r="I934" s="93">
        <f t="shared" si="44"/>
        <v>933</v>
      </c>
      <c r="J934" s="29" t="s">
        <v>1367</v>
      </c>
      <c r="K934" s="151">
        <v>76343</v>
      </c>
      <c r="L934" s="147">
        <v>3</v>
      </c>
      <c r="M934" s="158">
        <v>5.8179999999999996</v>
      </c>
      <c r="N934" s="31" t="s">
        <v>1859</v>
      </c>
      <c r="O934" s="147" t="s">
        <v>1</v>
      </c>
    </row>
    <row r="935" spans="9:15" ht="12.95" customHeight="1" x14ac:dyDescent="0.2">
      <c r="I935" s="93">
        <f t="shared" si="44"/>
        <v>934</v>
      </c>
      <c r="J935" s="29" t="s">
        <v>1368</v>
      </c>
      <c r="K935" s="151">
        <v>4461</v>
      </c>
      <c r="L935" s="147">
        <v>3</v>
      </c>
      <c r="M935" s="158">
        <v>1.5369999999999999</v>
      </c>
      <c r="N935" s="31" t="s">
        <v>1859</v>
      </c>
      <c r="O935" s="147" t="s">
        <v>1</v>
      </c>
    </row>
    <row r="936" spans="9:15" ht="12.95" customHeight="1" x14ac:dyDescent="0.2">
      <c r="I936" s="93">
        <f t="shared" si="44"/>
        <v>935</v>
      </c>
      <c r="J936" s="29" t="s">
        <v>1369</v>
      </c>
      <c r="K936" s="151">
        <v>33717</v>
      </c>
      <c r="L936" s="147">
        <v>3</v>
      </c>
      <c r="M936" s="158">
        <v>1.0349999999999999</v>
      </c>
      <c r="N936" s="31" t="s">
        <v>1859</v>
      </c>
      <c r="O936" s="147" t="s">
        <v>1</v>
      </c>
    </row>
    <row r="937" spans="9:15" ht="12.95" customHeight="1" x14ac:dyDescent="0.2">
      <c r="I937" s="93">
        <f t="shared" si="44"/>
        <v>936</v>
      </c>
      <c r="J937" s="29" t="s">
        <v>1370</v>
      </c>
      <c r="K937" s="151">
        <v>38884</v>
      </c>
      <c r="L937" s="147">
        <v>3</v>
      </c>
      <c r="M937" s="158">
        <v>0.78400000000000003</v>
      </c>
      <c r="N937" s="31" t="s">
        <v>1859</v>
      </c>
      <c r="O937" s="147" t="s">
        <v>1</v>
      </c>
    </row>
    <row r="938" spans="9:15" ht="12.95" customHeight="1" x14ac:dyDescent="0.2">
      <c r="I938" s="93">
        <f t="shared" si="44"/>
        <v>937</v>
      </c>
      <c r="J938" s="29" t="s">
        <v>1371</v>
      </c>
      <c r="K938" s="151">
        <v>39619</v>
      </c>
      <c r="L938" s="147">
        <v>3</v>
      </c>
      <c r="M938" s="158">
        <v>1.113</v>
      </c>
      <c r="N938" s="31" t="s">
        <v>1859</v>
      </c>
      <c r="O938" s="147" t="s">
        <v>1</v>
      </c>
    </row>
    <row r="939" spans="9:15" ht="12.95" customHeight="1" x14ac:dyDescent="0.2">
      <c r="I939" s="93">
        <f t="shared" si="44"/>
        <v>938</v>
      </c>
      <c r="J939" s="29" t="s">
        <v>1372</v>
      </c>
      <c r="K939" s="151">
        <v>35183</v>
      </c>
      <c r="L939" s="147">
        <v>3</v>
      </c>
      <c r="M939" s="158">
        <v>1.843</v>
      </c>
      <c r="N939" s="31" t="s">
        <v>1859</v>
      </c>
      <c r="O939" s="147" t="s">
        <v>1</v>
      </c>
    </row>
    <row r="940" spans="9:15" ht="12.95" customHeight="1" x14ac:dyDescent="0.2">
      <c r="I940" s="93">
        <f t="shared" si="44"/>
        <v>939</v>
      </c>
      <c r="J940" s="29" t="s">
        <v>1373</v>
      </c>
      <c r="K940" s="151">
        <v>38894</v>
      </c>
      <c r="L940" s="147">
        <v>3</v>
      </c>
      <c r="M940" s="158">
        <v>1.0389999999999999</v>
      </c>
      <c r="N940" s="31" t="s">
        <v>1859</v>
      </c>
      <c r="O940" s="147" t="s">
        <v>1</v>
      </c>
    </row>
    <row r="941" spans="9:15" ht="12.95" customHeight="1" x14ac:dyDescent="0.2">
      <c r="I941" s="93">
        <f t="shared" si="44"/>
        <v>940</v>
      </c>
      <c r="J941" s="29" t="s">
        <v>1374</v>
      </c>
      <c r="K941" s="151">
        <v>38885</v>
      </c>
      <c r="L941" s="147">
        <v>3</v>
      </c>
      <c r="M941" s="158">
        <v>0.85399999999999998</v>
      </c>
      <c r="N941" s="31" t="s">
        <v>1859</v>
      </c>
      <c r="O941" s="147" t="s">
        <v>1</v>
      </c>
    </row>
    <row r="942" spans="9:15" ht="12.95" customHeight="1" x14ac:dyDescent="0.2">
      <c r="I942" s="93">
        <f t="shared" si="44"/>
        <v>941</v>
      </c>
      <c r="J942" s="29" t="s">
        <v>1375</v>
      </c>
      <c r="K942" s="151">
        <v>38892</v>
      </c>
      <c r="L942" s="147">
        <v>3</v>
      </c>
      <c r="M942" s="158">
        <v>1.0740000000000001</v>
      </c>
      <c r="N942" s="31" t="s">
        <v>1859</v>
      </c>
      <c r="O942" s="147" t="s">
        <v>1</v>
      </c>
    </row>
    <row r="943" spans="9:15" ht="12.95" customHeight="1" x14ac:dyDescent="0.2">
      <c r="I943" s="93">
        <f t="shared" si="44"/>
        <v>942</v>
      </c>
      <c r="J943" s="29" t="s">
        <v>1376</v>
      </c>
      <c r="K943" s="151">
        <v>39380</v>
      </c>
      <c r="L943" s="147">
        <v>3</v>
      </c>
      <c r="M943" s="158">
        <v>1.5439999999999998</v>
      </c>
      <c r="N943" s="31" t="s">
        <v>1859</v>
      </c>
      <c r="O943" s="147" t="s">
        <v>1</v>
      </c>
    </row>
    <row r="944" spans="9:15" ht="12.95" customHeight="1" x14ac:dyDescent="0.2">
      <c r="I944" s="93">
        <f t="shared" si="44"/>
        <v>943</v>
      </c>
      <c r="J944" s="12" t="s">
        <v>1377</v>
      </c>
      <c r="K944" s="151">
        <v>38890</v>
      </c>
      <c r="L944" s="147">
        <v>3</v>
      </c>
      <c r="M944" s="158">
        <v>1.0329999999999999</v>
      </c>
      <c r="N944" s="31" t="s">
        <v>1859</v>
      </c>
      <c r="O944" s="147" t="s">
        <v>1</v>
      </c>
    </row>
    <row r="945" spans="9:15" ht="12.95" customHeight="1" x14ac:dyDescent="0.2">
      <c r="I945" s="93">
        <f t="shared" si="44"/>
        <v>944</v>
      </c>
      <c r="J945" s="29" t="s">
        <v>1378</v>
      </c>
      <c r="K945" s="151">
        <v>31258</v>
      </c>
      <c r="L945" s="147">
        <v>3</v>
      </c>
      <c r="M945" s="158">
        <v>1.9119999999999999</v>
      </c>
      <c r="N945" s="31" t="s">
        <v>1859</v>
      </c>
      <c r="O945" s="147" t="s">
        <v>1</v>
      </c>
    </row>
    <row r="946" spans="9:15" ht="12.95" customHeight="1" x14ac:dyDescent="0.2">
      <c r="I946" s="93">
        <f t="shared" si="44"/>
        <v>945</v>
      </c>
      <c r="J946" s="29" t="s">
        <v>1379</v>
      </c>
      <c r="K946" s="151">
        <v>36748</v>
      </c>
      <c r="L946" s="147">
        <v>3</v>
      </c>
      <c r="M946" s="158">
        <v>4.673</v>
      </c>
      <c r="N946" s="31" t="s">
        <v>1859</v>
      </c>
      <c r="O946" s="147" t="s">
        <v>1</v>
      </c>
    </row>
    <row r="947" spans="9:15" ht="12.95" customHeight="1" x14ac:dyDescent="0.2">
      <c r="I947" s="93">
        <f t="shared" si="44"/>
        <v>946</v>
      </c>
      <c r="J947" s="12" t="s">
        <v>1380</v>
      </c>
      <c r="K947" s="151">
        <v>39596</v>
      </c>
      <c r="L947" s="147">
        <v>3</v>
      </c>
      <c r="M947" s="158">
        <v>1.042</v>
      </c>
      <c r="N947" s="31" t="s">
        <v>1859</v>
      </c>
      <c r="O947" s="147" t="s">
        <v>1</v>
      </c>
    </row>
    <row r="948" spans="9:15" ht="12.95" customHeight="1" x14ac:dyDescent="0.2">
      <c r="I948" s="93">
        <f t="shared" si="44"/>
        <v>947</v>
      </c>
      <c r="J948" s="29" t="s">
        <v>1381</v>
      </c>
      <c r="K948" s="151">
        <v>31571</v>
      </c>
      <c r="L948" s="147">
        <v>3</v>
      </c>
      <c r="M948" s="158">
        <v>0.85699999999999998</v>
      </c>
      <c r="N948" s="31" t="s">
        <v>1859</v>
      </c>
      <c r="O948" s="147" t="s">
        <v>1</v>
      </c>
    </row>
    <row r="949" spans="9:15" ht="12.95" customHeight="1" x14ac:dyDescent="0.2">
      <c r="I949" s="93">
        <f t="shared" si="44"/>
        <v>948</v>
      </c>
      <c r="J949" s="29" t="s">
        <v>1382</v>
      </c>
      <c r="K949" s="151">
        <v>39598</v>
      </c>
      <c r="L949" s="147">
        <v>3</v>
      </c>
      <c r="M949" s="158">
        <v>2.863</v>
      </c>
      <c r="N949" s="31" t="s">
        <v>1859</v>
      </c>
      <c r="O949" s="147" t="s">
        <v>1</v>
      </c>
    </row>
    <row r="950" spans="9:15" ht="12.95" customHeight="1" x14ac:dyDescent="0.2">
      <c r="I950" s="93">
        <f t="shared" si="44"/>
        <v>949</v>
      </c>
      <c r="J950" s="29" t="s">
        <v>1383</v>
      </c>
      <c r="K950" s="151">
        <v>39116</v>
      </c>
      <c r="L950" s="147">
        <v>3</v>
      </c>
      <c r="M950" s="158">
        <v>5.4740000000000002</v>
      </c>
      <c r="N950" s="31" t="s">
        <v>1859</v>
      </c>
      <c r="O950" s="147" t="s">
        <v>1</v>
      </c>
    </row>
    <row r="951" spans="9:15" ht="12.95" customHeight="1" x14ac:dyDescent="0.2">
      <c r="I951" s="93">
        <f t="shared" si="44"/>
        <v>950</v>
      </c>
      <c r="J951" s="29" t="s">
        <v>1384</v>
      </c>
      <c r="K951" s="151">
        <v>70817</v>
      </c>
      <c r="L951" s="147">
        <v>3</v>
      </c>
      <c r="M951" s="158">
        <v>2.0499999999999998</v>
      </c>
      <c r="N951" s="31" t="s">
        <v>1859</v>
      </c>
      <c r="O951" s="147" t="s">
        <v>1</v>
      </c>
    </row>
    <row r="952" spans="9:15" ht="12.95" customHeight="1" x14ac:dyDescent="0.2">
      <c r="I952" s="93">
        <f t="shared" si="44"/>
        <v>951</v>
      </c>
      <c r="J952" s="29" t="s">
        <v>1385</v>
      </c>
      <c r="K952" s="151">
        <v>70016</v>
      </c>
      <c r="L952" s="147">
        <v>3</v>
      </c>
      <c r="M952" s="158">
        <v>1.7210000000000001</v>
      </c>
      <c r="N952" s="31" t="s">
        <v>1859</v>
      </c>
      <c r="O952" s="147" t="s">
        <v>1</v>
      </c>
    </row>
    <row r="953" spans="9:15" ht="12.95" customHeight="1" x14ac:dyDescent="0.2">
      <c r="I953" s="93">
        <f t="shared" si="44"/>
        <v>952</v>
      </c>
      <c r="J953" s="29" t="s">
        <v>1386</v>
      </c>
      <c r="K953" s="151">
        <v>38893</v>
      </c>
      <c r="L953" s="147">
        <v>3</v>
      </c>
      <c r="M953" s="158">
        <v>1.204</v>
      </c>
      <c r="N953" s="31" t="s">
        <v>1859</v>
      </c>
      <c r="O953" s="147" t="s">
        <v>1</v>
      </c>
    </row>
    <row r="954" spans="9:15" ht="12.95" customHeight="1" x14ac:dyDescent="0.2">
      <c r="I954" s="93">
        <f t="shared" si="44"/>
        <v>953</v>
      </c>
      <c r="J954" s="29" t="s">
        <v>1387</v>
      </c>
      <c r="K954" s="151">
        <v>39603</v>
      </c>
      <c r="L954" s="147">
        <v>3</v>
      </c>
      <c r="M954" s="158">
        <v>1.1439999999999999</v>
      </c>
      <c r="N954" s="31" t="s">
        <v>1859</v>
      </c>
      <c r="O954" s="147" t="s">
        <v>1</v>
      </c>
    </row>
    <row r="955" spans="9:15" ht="12.95" customHeight="1" x14ac:dyDescent="0.2">
      <c r="I955" s="93">
        <f t="shared" si="44"/>
        <v>954</v>
      </c>
      <c r="J955" s="29" t="s">
        <v>1388</v>
      </c>
      <c r="K955" s="151">
        <v>39594</v>
      </c>
      <c r="L955" s="147">
        <v>3</v>
      </c>
      <c r="M955" s="158">
        <v>0.97399999999999998</v>
      </c>
      <c r="N955" s="31" t="s">
        <v>1859</v>
      </c>
      <c r="O955" s="147" t="s">
        <v>1</v>
      </c>
    </row>
    <row r="956" spans="9:15" ht="12.95" customHeight="1" x14ac:dyDescent="0.2">
      <c r="I956" s="93">
        <f t="shared" si="44"/>
        <v>955</v>
      </c>
      <c r="J956" s="29" t="s">
        <v>1389</v>
      </c>
      <c r="K956" s="151">
        <v>39599</v>
      </c>
      <c r="L956" s="147">
        <v>3</v>
      </c>
      <c r="M956" s="158">
        <v>1.044</v>
      </c>
      <c r="N956" s="31" t="s">
        <v>1859</v>
      </c>
      <c r="O956" s="147" t="s">
        <v>1</v>
      </c>
    </row>
    <row r="957" spans="9:15" ht="12.95" customHeight="1" x14ac:dyDescent="0.2">
      <c r="I957" s="93">
        <f t="shared" si="44"/>
        <v>956</v>
      </c>
      <c r="J957" s="29" t="s">
        <v>1390</v>
      </c>
      <c r="K957" s="151">
        <v>38902</v>
      </c>
      <c r="L957" s="147">
        <v>3</v>
      </c>
      <c r="M957" s="158">
        <v>1.0209999999999999</v>
      </c>
      <c r="N957" s="31" t="s">
        <v>1859</v>
      </c>
      <c r="O957" s="147" t="s">
        <v>1</v>
      </c>
    </row>
    <row r="958" spans="9:15" ht="12.95" customHeight="1" x14ac:dyDescent="0.2">
      <c r="I958" s="93">
        <f t="shared" si="44"/>
        <v>957</v>
      </c>
      <c r="J958" s="29" t="s">
        <v>1391</v>
      </c>
      <c r="K958" s="151">
        <v>38904</v>
      </c>
      <c r="L958" s="147">
        <v>3</v>
      </c>
      <c r="M958" s="158">
        <v>1.0960000000000001</v>
      </c>
      <c r="N958" s="31" t="s">
        <v>1859</v>
      </c>
      <c r="O958" s="147" t="s">
        <v>1</v>
      </c>
    </row>
    <row r="959" spans="9:15" ht="12.95" customHeight="1" x14ac:dyDescent="0.2">
      <c r="I959" s="93">
        <f t="shared" si="44"/>
        <v>958</v>
      </c>
      <c r="J959" s="29" t="s">
        <v>1392</v>
      </c>
      <c r="K959" s="151">
        <v>39622</v>
      </c>
      <c r="L959" s="147">
        <v>3</v>
      </c>
      <c r="M959" s="158">
        <v>3.61</v>
      </c>
      <c r="N959" s="31" t="s">
        <v>1859</v>
      </c>
      <c r="O959" s="147" t="s">
        <v>1</v>
      </c>
    </row>
    <row r="960" spans="9:15" ht="12.95" customHeight="1" x14ac:dyDescent="0.2">
      <c r="I960" s="93">
        <f t="shared" si="44"/>
        <v>959</v>
      </c>
      <c r="J960" s="29" t="s">
        <v>1393</v>
      </c>
      <c r="K960" s="151">
        <v>39438</v>
      </c>
      <c r="L960" s="147">
        <v>3</v>
      </c>
      <c r="M960" s="158">
        <v>3.2509999999999999</v>
      </c>
      <c r="N960" s="31" t="s">
        <v>1859</v>
      </c>
      <c r="O960" s="147" t="s">
        <v>1</v>
      </c>
    </row>
    <row r="961" spans="9:15" ht="12.95" customHeight="1" x14ac:dyDescent="0.2">
      <c r="I961" s="93">
        <f t="shared" si="44"/>
        <v>960</v>
      </c>
      <c r="J961" s="12" t="s">
        <v>1394</v>
      </c>
      <c r="K961" s="151">
        <v>38900</v>
      </c>
      <c r="L961" s="147">
        <v>3</v>
      </c>
      <c r="M961" s="158">
        <v>0.90400000000000003</v>
      </c>
      <c r="N961" s="31" t="s">
        <v>1859</v>
      </c>
      <c r="O961" s="147" t="s">
        <v>1</v>
      </c>
    </row>
    <row r="962" spans="9:15" ht="12.95" customHeight="1" x14ac:dyDescent="0.2">
      <c r="I962" s="93">
        <f t="shared" si="44"/>
        <v>961</v>
      </c>
      <c r="J962" s="29" t="s">
        <v>1395</v>
      </c>
      <c r="K962" s="151">
        <v>31577</v>
      </c>
      <c r="L962" s="147">
        <v>3</v>
      </c>
      <c r="M962" s="158">
        <v>0.81</v>
      </c>
      <c r="N962" s="31" t="s">
        <v>1859</v>
      </c>
      <c r="O962" s="147" t="s">
        <v>1</v>
      </c>
    </row>
    <row r="963" spans="9:15" ht="12.95" customHeight="1" x14ac:dyDescent="0.2">
      <c r="I963" s="93">
        <f t="shared" si="44"/>
        <v>962</v>
      </c>
      <c r="J963" s="29" t="s">
        <v>1396</v>
      </c>
      <c r="K963" s="151">
        <v>38887</v>
      </c>
      <c r="L963" s="147">
        <v>3</v>
      </c>
      <c r="M963" s="158">
        <v>1.399</v>
      </c>
      <c r="N963" s="31" t="s">
        <v>1859</v>
      </c>
      <c r="O963" s="147" t="s">
        <v>1</v>
      </c>
    </row>
    <row r="964" spans="9:15" ht="12.95" customHeight="1" x14ac:dyDescent="0.2">
      <c r="I964" s="93">
        <f t="shared" si="44"/>
        <v>963</v>
      </c>
      <c r="J964" s="29" t="s">
        <v>1397</v>
      </c>
      <c r="K964" s="151">
        <v>35547</v>
      </c>
      <c r="L964" s="147">
        <v>3</v>
      </c>
      <c r="M964" s="158">
        <v>1.329</v>
      </c>
      <c r="N964" s="31" t="s">
        <v>1859</v>
      </c>
      <c r="O964" s="147" t="s">
        <v>1</v>
      </c>
    </row>
    <row r="965" spans="9:15" ht="12.95" customHeight="1" x14ac:dyDescent="0.2">
      <c r="I965" s="93">
        <f t="shared" ref="I965:I1028" si="45">IF(J965="","",I964+1)</f>
        <v>964</v>
      </c>
      <c r="J965" s="29" t="s">
        <v>1398</v>
      </c>
      <c r="K965" s="151">
        <v>39595</v>
      </c>
      <c r="L965" s="147">
        <v>3</v>
      </c>
      <c r="M965" s="158">
        <v>1.1639999999999999</v>
      </c>
      <c r="N965" s="31" t="s">
        <v>1859</v>
      </c>
      <c r="O965" s="147" t="s">
        <v>1</v>
      </c>
    </row>
    <row r="966" spans="9:15" ht="12.95" customHeight="1" x14ac:dyDescent="0.2">
      <c r="I966" s="93">
        <f t="shared" si="45"/>
        <v>965</v>
      </c>
      <c r="J966" s="29" t="s">
        <v>1399</v>
      </c>
      <c r="K966" s="151">
        <v>38883</v>
      </c>
      <c r="L966" s="147">
        <v>3</v>
      </c>
      <c r="M966" s="158">
        <v>1.254</v>
      </c>
      <c r="N966" s="31" t="s">
        <v>1859</v>
      </c>
      <c r="O966" s="147" t="s">
        <v>1</v>
      </c>
    </row>
    <row r="967" spans="9:15" ht="12.95" customHeight="1" x14ac:dyDescent="0.2">
      <c r="I967" s="93">
        <f t="shared" si="45"/>
        <v>966</v>
      </c>
      <c r="J967" s="29" t="s">
        <v>1400</v>
      </c>
      <c r="K967" s="151">
        <v>70008</v>
      </c>
      <c r="L967" s="147">
        <v>3</v>
      </c>
      <c r="M967" s="158">
        <v>2.61</v>
      </c>
      <c r="N967" s="31" t="s">
        <v>1859</v>
      </c>
      <c r="O967" s="147" t="s">
        <v>1</v>
      </c>
    </row>
    <row r="968" spans="9:15" ht="12.95" customHeight="1" x14ac:dyDescent="0.2">
      <c r="I968" s="93">
        <f t="shared" si="45"/>
        <v>967</v>
      </c>
      <c r="J968" s="29" t="s">
        <v>1401</v>
      </c>
      <c r="K968" s="151">
        <v>39035</v>
      </c>
      <c r="L968" s="147">
        <v>3</v>
      </c>
      <c r="M968" s="158">
        <v>1.5369999999999999</v>
      </c>
      <c r="N968" s="31" t="s">
        <v>1859</v>
      </c>
      <c r="O968" s="147" t="s">
        <v>1</v>
      </c>
    </row>
    <row r="969" spans="9:15" ht="12.95" customHeight="1" x14ac:dyDescent="0.2">
      <c r="I969" s="93">
        <f t="shared" si="45"/>
        <v>968</v>
      </c>
      <c r="J969" s="29" t="s">
        <v>1402</v>
      </c>
      <c r="K969" s="151">
        <v>73530</v>
      </c>
      <c r="L969" s="147">
        <v>3</v>
      </c>
      <c r="M969" s="158" t="s">
        <v>1517</v>
      </c>
      <c r="N969" s="31" t="s">
        <v>1859</v>
      </c>
      <c r="O969" s="147" t="s">
        <v>1</v>
      </c>
    </row>
    <row r="970" spans="9:15" ht="12.95" customHeight="1" x14ac:dyDescent="0.2">
      <c r="I970" s="93">
        <f t="shared" si="45"/>
        <v>969</v>
      </c>
      <c r="J970" s="29" t="s">
        <v>1403</v>
      </c>
      <c r="K970" s="151">
        <v>76681</v>
      </c>
      <c r="L970" s="147">
        <v>3</v>
      </c>
      <c r="M970" s="158">
        <v>1.3109999999999999</v>
      </c>
      <c r="N970" s="31" t="s">
        <v>1859</v>
      </c>
      <c r="O970" s="147" t="s">
        <v>1</v>
      </c>
    </row>
    <row r="971" spans="9:15" ht="12.95" customHeight="1" x14ac:dyDescent="0.2">
      <c r="I971" s="93">
        <f t="shared" si="45"/>
        <v>970</v>
      </c>
      <c r="J971" s="29" t="s">
        <v>1404</v>
      </c>
      <c r="K971" s="151">
        <v>39034</v>
      </c>
      <c r="L971" s="147">
        <v>3</v>
      </c>
      <c r="M971" s="158">
        <v>1.3819999999999999</v>
      </c>
      <c r="N971" s="31" t="s">
        <v>1859</v>
      </c>
      <c r="O971" s="147" t="s">
        <v>1</v>
      </c>
    </row>
    <row r="972" spans="9:15" ht="12.95" customHeight="1" x14ac:dyDescent="0.2">
      <c r="I972" s="93">
        <f t="shared" si="45"/>
        <v>971</v>
      </c>
      <c r="J972" s="29" t="s">
        <v>1405</v>
      </c>
      <c r="K972" s="151">
        <v>39606</v>
      </c>
      <c r="L972" s="147">
        <v>3</v>
      </c>
      <c r="M972" s="158">
        <v>0.95399999999999996</v>
      </c>
      <c r="N972" s="31" t="s">
        <v>1859</v>
      </c>
      <c r="O972" s="147" t="s">
        <v>1</v>
      </c>
    </row>
    <row r="973" spans="9:15" ht="12.95" customHeight="1" x14ac:dyDescent="0.2">
      <c r="I973" s="93">
        <f t="shared" si="45"/>
        <v>972</v>
      </c>
      <c r="J973" s="29" t="s">
        <v>1406</v>
      </c>
      <c r="K973" s="151">
        <v>73307</v>
      </c>
      <c r="L973" s="147">
        <v>3</v>
      </c>
      <c r="M973" s="158">
        <v>1.522</v>
      </c>
      <c r="N973" s="31" t="s">
        <v>1859</v>
      </c>
      <c r="O973" s="147" t="s">
        <v>1</v>
      </c>
    </row>
    <row r="974" spans="9:15" ht="12.95" customHeight="1" x14ac:dyDescent="0.2">
      <c r="I974" s="93">
        <f t="shared" si="45"/>
        <v>973</v>
      </c>
      <c r="J974" s="29" t="s">
        <v>1407</v>
      </c>
      <c r="K974" s="151">
        <v>70752</v>
      </c>
      <c r="L974" s="147">
        <v>3</v>
      </c>
      <c r="M974" s="158">
        <v>1.2390000000000001</v>
      </c>
      <c r="N974" s="31" t="s">
        <v>1859</v>
      </c>
      <c r="O974" s="147" t="s">
        <v>1</v>
      </c>
    </row>
    <row r="975" spans="9:15" ht="12.95" customHeight="1" x14ac:dyDescent="0.2">
      <c r="I975" s="93">
        <f t="shared" si="45"/>
        <v>974</v>
      </c>
      <c r="J975" s="12" t="s">
        <v>1408</v>
      </c>
      <c r="K975" s="151">
        <v>74580</v>
      </c>
      <c r="L975" s="147">
        <v>3</v>
      </c>
      <c r="M975" s="158">
        <v>1.585</v>
      </c>
      <c r="N975" s="31" t="s">
        <v>1859</v>
      </c>
      <c r="O975" s="147" t="s">
        <v>1</v>
      </c>
    </row>
    <row r="976" spans="9:15" ht="12.95" customHeight="1" x14ac:dyDescent="0.2">
      <c r="I976" s="93">
        <f t="shared" si="45"/>
        <v>975</v>
      </c>
      <c r="J976" s="29" t="s">
        <v>1409</v>
      </c>
      <c r="K976" s="151">
        <v>38897</v>
      </c>
      <c r="L976" s="147">
        <v>3</v>
      </c>
      <c r="M976" s="158">
        <v>1.1020000000000001</v>
      </c>
      <c r="N976" s="31" t="s">
        <v>1859</v>
      </c>
      <c r="O976" s="147" t="s">
        <v>1</v>
      </c>
    </row>
    <row r="977" spans="9:15" ht="12.95" customHeight="1" x14ac:dyDescent="0.2">
      <c r="I977" s="93">
        <f t="shared" si="45"/>
        <v>976</v>
      </c>
      <c r="J977" s="29" t="s">
        <v>1410</v>
      </c>
      <c r="K977" s="151">
        <v>39607</v>
      </c>
      <c r="L977" s="147">
        <v>3</v>
      </c>
      <c r="M977" s="158">
        <v>2.8420000000000001</v>
      </c>
      <c r="N977" s="31" t="s">
        <v>1859</v>
      </c>
      <c r="O977" s="147" t="s">
        <v>1</v>
      </c>
    </row>
    <row r="978" spans="9:15" ht="12.95" customHeight="1" x14ac:dyDescent="0.2">
      <c r="I978" s="93">
        <f t="shared" si="45"/>
        <v>977</v>
      </c>
      <c r="J978" s="12" t="s">
        <v>1411</v>
      </c>
      <c r="K978" s="151">
        <v>76480</v>
      </c>
      <c r="L978" s="147">
        <v>3</v>
      </c>
      <c r="M978" s="158">
        <v>1.339</v>
      </c>
      <c r="N978" s="31" t="s">
        <v>1859</v>
      </c>
      <c r="O978" s="147" t="s">
        <v>1</v>
      </c>
    </row>
    <row r="979" spans="9:15" ht="12.95" customHeight="1" x14ac:dyDescent="0.2">
      <c r="I979" s="93">
        <f t="shared" si="45"/>
        <v>978</v>
      </c>
      <c r="J979" s="12" t="s">
        <v>1412</v>
      </c>
      <c r="K979" s="151">
        <v>32868</v>
      </c>
      <c r="L979" s="147">
        <v>3</v>
      </c>
      <c r="M979" s="158">
        <v>1.43</v>
      </c>
      <c r="N979" s="31" t="s">
        <v>1859</v>
      </c>
      <c r="O979" s="147" t="s">
        <v>1</v>
      </c>
    </row>
    <row r="980" spans="9:15" ht="12.95" customHeight="1" x14ac:dyDescent="0.2">
      <c r="I980" s="93">
        <f t="shared" si="45"/>
        <v>979</v>
      </c>
      <c r="J980" s="29" t="s">
        <v>1413</v>
      </c>
      <c r="K980" s="151">
        <v>39609</v>
      </c>
      <c r="L980" s="147">
        <v>3</v>
      </c>
      <c r="M980" s="158">
        <v>1.5309999999999999</v>
      </c>
      <c r="N980" s="31" t="s">
        <v>1859</v>
      </c>
      <c r="O980" s="147" t="s">
        <v>1</v>
      </c>
    </row>
    <row r="981" spans="9:15" ht="12.95" customHeight="1" x14ac:dyDescent="0.2">
      <c r="I981" s="93">
        <f t="shared" si="45"/>
        <v>980</v>
      </c>
      <c r="J981" s="29" t="s">
        <v>1414</v>
      </c>
      <c r="K981" s="151">
        <v>39448</v>
      </c>
      <c r="L981" s="147">
        <v>3</v>
      </c>
      <c r="M981" s="158">
        <v>1.587</v>
      </c>
      <c r="N981" s="31" t="s">
        <v>1859</v>
      </c>
      <c r="O981" s="147" t="s">
        <v>1</v>
      </c>
    </row>
    <row r="982" spans="9:15" ht="12.95" customHeight="1" x14ac:dyDescent="0.2">
      <c r="I982" s="93">
        <f t="shared" si="45"/>
        <v>981</v>
      </c>
      <c r="J982" s="29" t="s">
        <v>1415</v>
      </c>
      <c r="K982" s="151">
        <v>39610</v>
      </c>
      <c r="L982" s="147">
        <v>3</v>
      </c>
      <c r="M982" s="158">
        <v>1.548</v>
      </c>
      <c r="N982" s="31" t="s">
        <v>1859</v>
      </c>
      <c r="O982" s="147" t="s">
        <v>1</v>
      </c>
    </row>
    <row r="983" spans="9:15" ht="12.95" customHeight="1" x14ac:dyDescent="0.2">
      <c r="I983" s="93">
        <f t="shared" si="45"/>
        <v>982</v>
      </c>
      <c r="J983" s="29" t="s">
        <v>1416</v>
      </c>
      <c r="K983" s="151">
        <v>39611</v>
      </c>
      <c r="L983" s="147">
        <v>3</v>
      </c>
      <c r="M983" s="158">
        <v>1.55</v>
      </c>
      <c r="N983" s="31" t="s">
        <v>1859</v>
      </c>
      <c r="O983" s="147" t="s">
        <v>1</v>
      </c>
    </row>
    <row r="984" spans="9:15" ht="12.95" customHeight="1" x14ac:dyDescent="0.2">
      <c r="I984" s="93">
        <f t="shared" si="45"/>
        <v>983</v>
      </c>
      <c r="J984" s="12" t="s">
        <v>1417</v>
      </c>
      <c r="K984" s="151">
        <v>70281</v>
      </c>
      <c r="L984" s="147">
        <v>3</v>
      </c>
      <c r="M984" s="158">
        <v>1.2450000000000001</v>
      </c>
      <c r="N984" s="31" t="s">
        <v>1859</v>
      </c>
      <c r="O984" s="147" t="s">
        <v>1</v>
      </c>
    </row>
    <row r="985" spans="9:15" ht="12.95" customHeight="1" x14ac:dyDescent="0.2">
      <c r="I985" s="93">
        <f t="shared" si="45"/>
        <v>984</v>
      </c>
      <c r="J985" s="12" t="s">
        <v>1418</v>
      </c>
      <c r="K985" s="151">
        <v>70282</v>
      </c>
      <c r="L985" s="147">
        <v>3</v>
      </c>
      <c r="M985" s="158">
        <v>0.95599999999999996</v>
      </c>
      <c r="N985" s="31" t="s">
        <v>1859</v>
      </c>
      <c r="O985" s="147" t="s">
        <v>1</v>
      </c>
    </row>
    <row r="986" spans="9:15" ht="12.95" customHeight="1" x14ac:dyDescent="0.2">
      <c r="I986" s="93">
        <f t="shared" si="45"/>
        <v>985</v>
      </c>
      <c r="J986" s="12" t="s">
        <v>1419</v>
      </c>
      <c r="K986" s="151">
        <v>70280</v>
      </c>
      <c r="L986" s="147">
        <v>3</v>
      </c>
      <c r="M986" s="158">
        <v>0.99399999999999999</v>
      </c>
      <c r="N986" s="31" t="s">
        <v>1859</v>
      </c>
      <c r="O986" s="147" t="s">
        <v>1</v>
      </c>
    </row>
    <row r="987" spans="9:15" ht="12.95" customHeight="1" x14ac:dyDescent="0.2">
      <c r="I987" s="93">
        <f t="shared" si="45"/>
        <v>986</v>
      </c>
      <c r="J987" s="29" t="s">
        <v>1420</v>
      </c>
      <c r="K987" s="151">
        <v>70758</v>
      </c>
      <c r="L987" s="147">
        <v>3</v>
      </c>
      <c r="M987" s="158">
        <v>1.7229999999999999</v>
      </c>
      <c r="N987" s="31" t="s">
        <v>1859</v>
      </c>
      <c r="O987" s="147" t="s">
        <v>1</v>
      </c>
    </row>
    <row r="988" spans="9:15" ht="12.95" customHeight="1" x14ac:dyDescent="0.2">
      <c r="I988" s="93">
        <f t="shared" si="45"/>
        <v>987</v>
      </c>
      <c r="J988" s="29" t="s">
        <v>1421</v>
      </c>
      <c r="K988" s="151">
        <v>36578</v>
      </c>
      <c r="L988" s="147">
        <v>3</v>
      </c>
      <c r="M988" s="158">
        <v>3.153</v>
      </c>
      <c r="N988" s="31" t="s">
        <v>1859</v>
      </c>
      <c r="O988" s="147" t="s">
        <v>1</v>
      </c>
    </row>
    <row r="989" spans="9:15" ht="12.95" customHeight="1" x14ac:dyDescent="0.2">
      <c r="I989" s="93">
        <f t="shared" si="45"/>
        <v>988</v>
      </c>
      <c r="J989" s="29" t="s">
        <v>1422</v>
      </c>
      <c r="K989" s="151">
        <v>38895</v>
      </c>
      <c r="L989" s="147">
        <v>3</v>
      </c>
      <c r="M989" s="158">
        <v>1.774</v>
      </c>
      <c r="N989" s="31" t="s">
        <v>1859</v>
      </c>
      <c r="O989" s="147" t="s">
        <v>1</v>
      </c>
    </row>
    <row r="990" spans="9:15" ht="12.95" customHeight="1" x14ac:dyDescent="0.2">
      <c r="I990" s="93">
        <f t="shared" si="45"/>
        <v>989</v>
      </c>
      <c r="J990" s="12" t="s">
        <v>1423</v>
      </c>
      <c r="K990" s="151">
        <v>30032</v>
      </c>
      <c r="L990" s="147">
        <v>3</v>
      </c>
      <c r="M990" s="158">
        <v>1.0999999999999999</v>
      </c>
      <c r="N990" s="31" t="s">
        <v>1859</v>
      </c>
      <c r="O990" s="147" t="s">
        <v>1</v>
      </c>
    </row>
    <row r="991" spans="9:15" ht="12.95" customHeight="1" x14ac:dyDescent="0.2">
      <c r="I991" s="93">
        <f t="shared" si="45"/>
        <v>990</v>
      </c>
      <c r="J991" s="29" t="s">
        <v>1424</v>
      </c>
      <c r="K991" s="151">
        <v>76936</v>
      </c>
      <c r="L991" s="147">
        <v>3</v>
      </c>
      <c r="M991" s="158">
        <v>2.7829999999999999</v>
      </c>
      <c r="N991" s="31" t="s">
        <v>1859</v>
      </c>
      <c r="O991" s="147" t="s">
        <v>1</v>
      </c>
    </row>
    <row r="992" spans="9:15" ht="12.95" customHeight="1" x14ac:dyDescent="0.2">
      <c r="I992" s="93">
        <f t="shared" si="45"/>
        <v>991</v>
      </c>
      <c r="J992" s="29" t="s">
        <v>1425</v>
      </c>
      <c r="K992" s="151">
        <v>71167</v>
      </c>
      <c r="L992" s="147">
        <v>3</v>
      </c>
      <c r="M992" s="158">
        <v>3.9540000000000002</v>
      </c>
      <c r="N992" s="31" t="s">
        <v>1859</v>
      </c>
      <c r="O992" s="147" t="s">
        <v>1</v>
      </c>
    </row>
    <row r="993" spans="9:15" ht="12.95" customHeight="1" x14ac:dyDescent="0.2">
      <c r="I993" s="93">
        <f t="shared" si="45"/>
        <v>992</v>
      </c>
      <c r="J993" s="29" t="s">
        <v>1426</v>
      </c>
      <c r="K993" s="151">
        <v>71168</v>
      </c>
      <c r="L993" s="147">
        <v>3</v>
      </c>
      <c r="M993" s="158">
        <v>3.9039999999999999</v>
      </c>
      <c r="N993" s="31" t="s">
        <v>1859</v>
      </c>
      <c r="O993" s="147" t="s">
        <v>1</v>
      </c>
    </row>
    <row r="994" spans="9:15" ht="12.95" customHeight="1" x14ac:dyDescent="0.2">
      <c r="I994" s="93">
        <f t="shared" si="45"/>
        <v>993</v>
      </c>
      <c r="J994" s="29" t="s">
        <v>1427</v>
      </c>
      <c r="K994" s="151">
        <v>77374</v>
      </c>
      <c r="L994" s="147">
        <v>3</v>
      </c>
      <c r="M994" s="158">
        <v>2.4529999999999998</v>
      </c>
      <c r="N994" s="31" t="s">
        <v>1859</v>
      </c>
      <c r="O994" s="147" t="s">
        <v>1</v>
      </c>
    </row>
    <row r="995" spans="9:15" ht="12.95" customHeight="1" x14ac:dyDescent="0.2">
      <c r="I995" s="93">
        <f t="shared" si="45"/>
        <v>994</v>
      </c>
      <c r="J995" s="29" t="s">
        <v>1428</v>
      </c>
      <c r="K995" s="151">
        <v>37492</v>
      </c>
      <c r="L995" s="147">
        <v>3</v>
      </c>
      <c r="M995" s="158">
        <v>4.3129999999999997</v>
      </c>
      <c r="N995" s="31" t="s">
        <v>1859</v>
      </c>
      <c r="O995" s="147" t="s">
        <v>1</v>
      </c>
    </row>
    <row r="996" spans="9:15" ht="12.95" customHeight="1" x14ac:dyDescent="0.2">
      <c r="I996" s="93">
        <f t="shared" si="45"/>
        <v>995</v>
      </c>
      <c r="J996" s="29" t="s">
        <v>1429</v>
      </c>
      <c r="K996" s="151">
        <v>70276</v>
      </c>
      <c r="L996" s="147">
        <v>3</v>
      </c>
      <c r="M996" s="158">
        <v>2.06</v>
      </c>
      <c r="N996" s="31" t="s">
        <v>1859</v>
      </c>
      <c r="O996" s="147" t="s">
        <v>1</v>
      </c>
    </row>
    <row r="997" spans="9:15" ht="12.95" customHeight="1" x14ac:dyDescent="0.2">
      <c r="I997" s="93">
        <f t="shared" si="45"/>
        <v>996</v>
      </c>
      <c r="J997" s="29" t="s">
        <v>1430</v>
      </c>
      <c r="K997" s="151">
        <v>71166</v>
      </c>
      <c r="L997" s="147">
        <v>3</v>
      </c>
      <c r="M997" s="158">
        <v>2.6640000000000001</v>
      </c>
      <c r="N997" s="31" t="s">
        <v>1859</v>
      </c>
      <c r="O997" s="147" t="s">
        <v>1</v>
      </c>
    </row>
    <row r="998" spans="9:15" ht="12.95" customHeight="1" x14ac:dyDescent="0.2">
      <c r="I998" s="93">
        <f t="shared" si="45"/>
        <v>997</v>
      </c>
      <c r="J998" s="29" t="s">
        <v>1431</v>
      </c>
      <c r="K998" s="151">
        <v>74321</v>
      </c>
      <c r="L998" s="147">
        <v>3</v>
      </c>
      <c r="M998" s="158">
        <v>19.361000000000001</v>
      </c>
      <c r="N998" s="31" t="s">
        <v>1859</v>
      </c>
      <c r="O998" s="147" t="s">
        <v>1</v>
      </c>
    </row>
    <row r="999" spans="9:15" ht="12.95" customHeight="1" x14ac:dyDescent="0.2">
      <c r="I999" s="93">
        <f t="shared" si="45"/>
        <v>998</v>
      </c>
      <c r="J999" s="29" t="s">
        <v>1432</v>
      </c>
      <c r="K999" s="151">
        <v>74931</v>
      </c>
      <c r="L999" s="147">
        <v>3</v>
      </c>
      <c r="M999" s="158">
        <v>20.426000000000002</v>
      </c>
      <c r="N999" s="31" t="s">
        <v>1859</v>
      </c>
      <c r="O999" s="147" t="s">
        <v>1</v>
      </c>
    </row>
    <row r="1000" spans="9:15" ht="12.95" customHeight="1" x14ac:dyDescent="0.2">
      <c r="I1000" s="93">
        <f t="shared" si="45"/>
        <v>999</v>
      </c>
      <c r="J1000" s="29" t="s">
        <v>1433</v>
      </c>
      <c r="K1000" s="151">
        <v>73750</v>
      </c>
      <c r="L1000" s="147">
        <v>3</v>
      </c>
      <c r="M1000" s="158">
        <v>17.218</v>
      </c>
      <c r="N1000" s="31" t="s">
        <v>1859</v>
      </c>
      <c r="O1000" s="147" t="s">
        <v>1</v>
      </c>
    </row>
    <row r="1001" spans="9:15" ht="12.95" customHeight="1" x14ac:dyDescent="0.2">
      <c r="I1001" s="93">
        <f t="shared" si="45"/>
        <v>1000</v>
      </c>
      <c r="J1001" s="29" t="s">
        <v>1434</v>
      </c>
      <c r="K1001" s="151">
        <v>73639</v>
      </c>
      <c r="L1001" s="147">
        <v>3</v>
      </c>
      <c r="M1001" s="158">
        <v>1.8909999999999998</v>
      </c>
      <c r="N1001" s="31" t="s">
        <v>1859</v>
      </c>
      <c r="O1001" s="147" t="s">
        <v>1</v>
      </c>
    </row>
    <row r="1002" spans="9:15" ht="12.95" customHeight="1" x14ac:dyDescent="0.2">
      <c r="I1002" s="93">
        <f t="shared" si="45"/>
        <v>1001</v>
      </c>
      <c r="J1002" s="29" t="s">
        <v>1435</v>
      </c>
      <c r="K1002" s="151">
        <v>4459</v>
      </c>
      <c r="L1002" s="147">
        <v>3</v>
      </c>
      <c r="M1002" s="158">
        <v>1.327</v>
      </c>
      <c r="N1002" s="31" t="s">
        <v>1859</v>
      </c>
      <c r="O1002" s="147" t="s">
        <v>1</v>
      </c>
    </row>
    <row r="1003" spans="9:15" ht="12.95" customHeight="1" x14ac:dyDescent="0.2">
      <c r="I1003" s="93">
        <f t="shared" si="45"/>
        <v>1002</v>
      </c>
      <c r="J1003" s="29" t="s">
        <v>1436</v>
      </c>
      <c r="K1003" s="151">
        <v>76574</v>
      </c>
      <c r="L1003" s="147">
        <v>3</v>
      </c>
      <c r="M1003" s="158">
        <v>16.93</v>
      </c>
      <c r="N1003" s="31" t="s">
        <v>1859</v>
      </c>
      <c r="O1003" s="147" t="s">
        <v>1</v>
      </c>
    </row>
    <row r="1004" spans="9:15" ht="12.95" customHeight="1" x14ac:dyDescent="0.2">
      <c r="I1004" s="93">
        <f t="shared" si="45"/>
        <v>1003</v>
      </c>
      <c r="J1004" s="29" t="s">
        <v>1437</v>
      </c>
      <c r="K1004" s="151">
        <v>73752</v>
      </c>
      <c r="L1004" s="147">
        <v>3</v>
      </c>
      <c r="M1004" s="158" t="s">
        <v>1517</v>
      </c>
      <c r="N1004" s="31" t="s">
        <v>1859</v>
      </c>
      <c r="O1004" s="147" t="s">
        <v>1</v>
      </c>
    </row>
    <row r="1005" spans="9:15" ht="12.95" customHeight="1" x14ac:dyDescent="0.2">
      <c r="I1005" s="93">
        <f t="shared" si="45"/>
        <v>1004</v>
      </c>
      <c r="J1005" s="29" t="s">
        <v>1438</v>
      </c>
      <c r="K1005" s="151">
        <v>73788</v>
      </c>
      <c r="L1005" s="147">
        <v>3</v>
      </c>
      <c r="M1005" s="158">
        <v>37.857999999999997</v>
      </c>
      <c r="N1005" s="31" t="s">
        <v>1859</v>
      </c>
      <c r="O1005" s="147" t="s">
        <v>1</v>
      </c>
    </row>
    <row r="1006" spans="9:15" ht="12.95" customHeight="1" x14ac:dyDescent="0.2">
      <c r="I1006" s="93">
        <f t="shared" si="45"/>
        <v>1005</v>
      </c>
      <c r="J1006" s="29" t="s">
        <v>1439</v>
      </c>
      <c r="K1006" s="151">
        <v>73789</v>
      </c>
      <c r="L1006" s="147">
        <v>3</v>
      </c>
      <c r="M1006" s="158">
        <v>36.957000000000001</v>
      </c>
      <c r="N1006" s="31" t="s">
        <v>1859</v>
      </c>
      <c r="O1006" s="147" t="s">
        <v>1</v>
      </c>
    </row>
    <row r="1007" spans="9:15" ht="12.95" customHeight="1" x14ac:dyDescent="0.2">
      <c r="I1007" s="93">
        <f t="shared" si="45"/>
        <v>1006</v>
      </c>
      <c r="J1007" s="29" t="s">
        <v>1440</v>
      </c>
      <c r="K1007" s="151">
        <v>78934</v>
      </c>
      <c r="L1007" s="147">
        <v>3</v>
      </c>
      <c r="M1007" s="158">
        <v>17.858000000000001</v>
      </c>
      <c r="N1007" s="31" t="s">
        <v>1859</v>
      </c>
      <c r="O1007" s="147" t="s">
        <v>1</v>
      </c>
    </row>
    <row r="1008" spans="9:15" ht="12.95" customHeight="1" x14ac:dyDescent="0.2">
      <c r="I1008" s="93">
        <f t="shared" si="45"/>
        <v>1007</v>
      </c>
      <c r="J1008" s="29" t="s">
        <v>1441</v>
      </c>
      <c r="K1008" s="151">
        <v>71508</v>
      </c>
      <c r="L1008" s="147">
        <v>3</v>
      </c>
      <c r="M1008" s="158">
        <v>5.1060000000000008</v>
      </c>
      <c r="N1008" s="31" t="s">
        <v>1859</v>
      </c>
      <c r="O1008" s="147" t="s">
        <v>1</v>
      </c>
    </row>
    <row r="1009" spans="9:15" ht="12.95" customHeight="1" x14ac:dyDescent="0.2">
      <c r="I1009" s="93">
        <f t="shared" si="45"/>
        <v>1008</v>
      </c>
      <c r="J1009" s="29" t="s">
        <v>1442</v>
      </c>
      <c r="K1009" s="151">
        <v>37241</v>
      </c>
      <c r="L1009" s="147">
        <v>3</v>
      </c>
      <c r="M1009" s="158" t="s">
        <v>1517</v>
      </c>
      <c r="N1009" s="31" t="s">
        <v>1859</v>
      </c>
      <c r="O1009" s="147" t="s">
        <v>1</v>
      </c>
    </row>
    <row r="1010" spans="9:15" ht="12.95" customHeight="1" x14ac:dyDescent="0.2">
      <c r="I1010" s="93">
        <f t="shared" si="45"/>
        <v>1009</v>
      </c>
      <c r="J1010" s="29" t="s">
        <v>1443</v>
      </c>
      <c r="K1010" s="151">
        <v>76997</v>
      </c>
      <c r="L1010" s="147">
        <v>3</v>
      </c>
      <c r="M1010" s="158">
        <v>50</v>
      </c>
      <c r="N1010" s="31" t="s">
        <v>1859</v>
      </c>
      <c r="O1010" s="147" t="s">
        <v>1</v>
      </c>
    </row>
    <row r="1011" spans="9:15" ht="12.95" customHeight="1" x14ac:dyDescent="0.2">
      <c r="I1011" s="93">
        <f t="shared" si="45"/>
        <v>1010</v>
      </c>
      <c r="J1011" s="29" t="s">
        <v>1444</v>
      </c>
      <c r="K1011" s="151">
        <v>4077</v>
      </c>
      <c r="L1011" s="147">
        <v>3</v>
      </c>
      <c r="M1011" s="158">
        <v>2.1120000000000001</v>
      </c>
      <c r="N1011" s="31" t="s">
        <v>1859</v>
      </c>
      <c r="O1011" s="147" t="s">
        <v>1</v>
      </c>
    </row>
    <row r="1012" spans="9:15" ht="12.95" customHeight="1" x14ac:dyDescent="0.2">
      <c r="I1012" s="93">
        <f t="shared" si="45"/>
        <v>1011</v>
      </c>
      <c r="J1012" s="29" t="s">
        <v>1445</v>
      </c>
      <c r="K1012" s="151">
        <v>38799</v>
      </c>
      <c r="L1012" s="147">
        <v>3</v>
      </c>
      <c r="M1012" s="158">
        <v>17.573</v>
      </c>
      <c r="N1012" s="31" t="s">
        <v>1859</v>
      </c>
      <c r="O1012" s="147" t="s">
        <v>1</v>
      </c>
    </row>
    <row r="1013" spans="9:15" ht="12.95" customHeight="1" x14ac:dyDescent="0.2">
      <c r="I1013" s="93">
        <f t="shared" si="45"/>
        <v>1012</v>
      </c>
      <c r="J1013" s="29" t="s">
        <v>1446</v>
      </c>
      <c r="K1013" s="151">
        <v>6671</v>
      </c>
      <c r="L1013" s="147">
        <v>3</v>
      </c>
      <c r="M1013" s="158" t="s">
        <v>1517</v>
      </c>
      <c r="N1013" s="31" t="s">
        <v>1859</v>
      </c>
      <c r="O1013" s="147" t="s">
        <v>1</v>
      </c>
    </row>
    <row r="1014" spans="9:15" ht="12.95" customHeight="1" x14ac:dyDescent="0.2">
      <c r="I1014" s="93">
        <f t="shared" si="45"/>
        <v>1013</v>
      </c>
      <c r="J1014" s="29" t="s">
        <v>1447</v>
      </c>
      <c r="K1014" s="151">
        <v>76798</v>
      </c>
      <c r="L1014" s="147">
        <v>3</v>
      </c>
      <c r="M1014" s="158">
        <v>33.485999999999997</v>
      </c>
      <c r="N1014" s="31" t="s">
        <v>1859</v>
      </c>
      <c r="O1014" s="147" t="s">
        <v>1</v>
      </c>
    </row>
    <row r="1015" spans="9:15" ht="12.95" customHeight="1" x14ac:dyDescent="0.2">
      <c r="I1015" s="93">
        <f t="shared" si="45"/>
        <v>1014</v>
      </c>
      <c r="J1015" s="29" t="s">
        <v>1448</v>
      </c>
      <c r="K1015" s="151">
        <v>38161</v>
      </c>
      <c r="L1015" s="147">
        <v>3</v>
      </c>
      <c r="M1015" s="158">
        <v>0.22700000000000001</v>
      </c>
      <c r="N1015" s="31" t="s">
        <v>1859</v>
      </c>
      <c r="O1015" s="147" t="s">
        <v>1</v>
      </c>
    </row>
    <row r="1016" spans="9:15" ht="12.95" customHeight="1" x14ac:dyDescent="0.2">
      <c r="I1016" s="93">
        <f t="shared" si="45"/>
        <v>1015</v>
      </c>
      <c r="J1016" s="29" t="s">
        <v>1449</v>
      </c>
      <c r="K1016" s="151">
        <v>38160</v>
      </c>
      <c r="L1016" s="147">
        <v>3</v>
      </c>
      <c r="M1016" s="158">
        <v>0.214</v>
      </c>
      <c r="N1016" s="31" t="s">
        <v>1859</v>
      </c>
      <c r="O1016" s="147" t="s">
        <v>1</v>
      </c>
    </row>
    <row r="1017" spans="9:15" ht="12.95" customHeight="1" x14ac:dyDescent="0.2">
      <c r="I1017" s="93">
        <f t="shared" si="45"/>
        <v>1016</v>
      </c>
      <c r="J1017" s="29" t="s">
        <v>1450</v>
      </c>
      <c r="K1017" s="151">
        <v>38163</v>
      </c>
      <c r="L1017" s="147">
        <v>3</v>
      </c>
      <c r="M1017" s="158">
        <v>0.20200000000000001</v>
      </c>
      <c r="N1017" s="31" t="s">
        <v>1859</v>
      </c>
      <c r="O1017" s="147" t="s">
        <v>1</v>
      </c>
    </row>
    <row r="1018" spans="9:15" ht="12.95" customHeight="1" x14ac:dyDescent="0.2">
      <c r="I1018" s="93">
        <f t="shared" si="45"/>
        <v>1017</v>
      </c>
      <c r="J1018" s="29" t="s">
        <v>1451</v>
      </c>
      <c r="K1018" s="151">
        <v>73909</v>
      </c>
      <c r="L1018" s="147">
        <v>3</v>
      </c>
      <c r="M1018" s="158">
        <v>0.50800000000000001</v>
      </c>
      <c r="N1018" s="31" t="s">
        <v>1859</v>
      </c>
      <c r="O1018" s="147" t="s">
        <v>1</v>
      </c>
    </row>
    <row r="1019" spans="9:15" ht="12.95" customHeight="1" x14ac:dyDescent="0.2">
      <c r="I1019" s="93">
        <f t="shared" si="45"/>
        <v>1018</v>
      </c>
      <c r="J1019" s="29" t="s">
        <v>1452</v>
      </c>
      <c r="K1019" s="151">
        <v>38299</v>
      </c>
      <c r="L1019" s="147">
        <v>3</v>
      </c>
      <c r="M1019" s="158">
        <v>5.7940000000000005</v>
      </c>
      <c r="N1019" s="31" t="s">
        <v>1859</v>
      </c>
      <c r="O1019" s="147" t="s">
        <v>1</v>
      </c>
    </row>
    <row r="1020" spans="9:15" ht="12.95" customHeight="1" x14ac:dyDescent="0.2">
      <c r="I1020" s="93">
        <f t="shared" si="45"/>
        <v>1019</v>
      </c>
      <c r="J1020" s="29" t="s">
        <v>1453</v>
      </c>
      <c r="K1020" s="151">
        <v>76690</v>
      </c>
      <c r="L1020" s="147">
        <v>3</v>
      </c>
      <c r="M1020" s="158">
        <v>15.095000000000001</v>
      </c>
      <c r="N1020" s="31" t="s">
        <v>1859</v>
      </c>
      <c r="O1020" s="147" t="s">
        <v>1</v>
      </c>
    </row>
    <row r="1021" spans="9:15" ht="12.95" customHeight="1" x14ac:dyDescent="0.2">
      <c r="I1021" s="93">
        <f t="shared" si="45"/>
        <v>1020</v>
      </c>
      <c r="J1021" s="29" t="s">
        <v>1454</v>
      </c>
      <c r="K1021" s="151">
        <v>5258</v>
      </c>
      <c r="L1021" s="147">
        <v>3</v>
      </c>
      <c r="M1021" s="158">
        <v>13.944000000000001</v>
      </c>
      <c r="N1021" s="31" t="s">
        <v>1859</v>
      </c>
      <c r="O1021" s="147" t="s">
        <v>1</v>
      </c>
    </row>
    <row r="1022" spans="9:15" ht="12.95" customHeight="1" x14ac:dyDescent="0.2">
      <c r="I1022" s="93">
        <f t="shared" si="45"/>
        <v>1021</v>
      </c>
      <c r="J1022" s="29" t="s">
        <v>1455</v>
      </c>
      <c r="K1022" s="151">
        <v>76328</v>
      </c>
      <c r="L1022" s="147">
        <v>3</v>
      </c>
      <c r="M1022" s="158">
        <v>13.945</v>
      </c>
      <c r="N1022" s="31" t="s">
        <v>1859</v>
      </c>
      <c r="O1022" s="147" t="s">
        <v>1</v>
      </c>
    </row>
    <row r="1023" spans="9:15" ht="12.95" customHeight="1" x14ac:dyDescent="0.2">
      <c r="I1023" s="93">
        <f t="shared" si="45"/>
        <v>1022</v>
      </c>
      <c r="J1023" s="29" t="s">
        <v>1456</v>
      </c>
      <c r="K1023" s="151">
        <v>76796</v>
      </c>
      <c r="L1023" s="147">
        <v>3</v>
      </c>
      <c r="M1023" s="158">
        <v>10.26</v>
      </c>
      <c r="N1023" s="31" t="s">
        <v>1859</v>
      </c>
      <c r="O1023" s="147" t="s">
        <v>1</v>
      </c>
    </row>
    <row r="1024" spans="9:15" ht="12.95" customHeight="1" x14ac:dyDescent="0.2">
      <c r="I1024" s="93">
        <f t="shared" si="45"/>
        <v>1023</v>
      </c>
      <c r="J1024" s="29" t="s">
        <v>1457</v>
      </c>
      <c r="K1024" s="151">
        <v>37555</v>
      </c>
      <c r="L1024" s="147">
        <v>3</v>
      </c>
      <c r="M1024" s="158">
        <v>0.13900000000000001</v>
      </c>
      <c r="N1024" s="31" t="s">
        <v>1859</v>
      </c>
      <c r="O1024" s="147" t="s">
        <v>1</v>
      </c>
    </row>
    <row r="1025" spans="9:15" ht="12.95" customHeight="1" x14ac:dyDescent="0.2">
      <c r="I1025" s="93">
        <f t="shared" si="45"/>
        <v>1024</v>
      </c>
      <c r="J1025" s="29" t="s">
        <v>1458</v>
      </c>
      <c r="K1025" s="151">
        <v>4569</v>
      </c>
      <c r="L1025" s="147">
        <v>3</v>
      </c>
      <c r="M1025" s="158">
        <v>11.895</v>
      </c>
      <c r="N1025" s="31" t="s">
        <v>1859</v>
      </c>
      <c r="O1025" s="147" t="s">
        <v>1</v>
      </c>
    </row>
    <row r="1026" spans="9:15" ht="12.95" customHeight="1" x14ac:dyDescent="0.2">
      <c r="I1026" s="93">
        <f t="shared" si="45"/>
        <v>1025</v>
      </c>
      <c r="J1026" s="29" t="s">
        <v>1459</v>
      </c>
      <c r="K1026" s="151">
        <v>72485</v>
      </c>
      <c r="L1026" s="147">
        <v>3</v>
      </c>
      <c r="M1026" s="158">
        <v>0.22600000000000001</v>
      </c>
      <c r="N1026" s="31" t="s">
        <v>1859</v>
      </c>
      <c r="O1026" s="147" t="s">
        <v>1</v>
      </c>
    </row>
    <row r="1027" spans="9:15" ht="12.95" customHeight="1" x14ac:dyDescent="0.2">
      <c r="I1027" s="93">
        <f t="shared" si="45"/>
        <v>1026</v>
      </c>
      <c r="J1027" s="29" t="s">
        <v>1460</v>
      </c>
      <c r="K1027" s="151">
        <v>72483</v>
      </c>
      <c r="L1027" s="147">
        <v>3</v>
      </c>
      <c r="M1027" s="158">
        <v>0.22600000000000001</v>
      </c>
      <c r="N1027" s="31" t="s">
        <v>1859</v>
      </c>
      <c r="O1027" s="147" t="s">
        <v>1</v>
      </c>
    </row>
    <row r="1028" spans="9:15" ht="12.95" customHeight="1" x14ac:dyDescent="0.2">
      <c r="I1028" s="93">
        <f t="shared" si="45"/>
        <v>1027</v>
      </c>
      <c r="J1028" s="29" t="s">
        <v>1461</v>
      </c>
      <c r="K1028" s="151">
        <v>70661</v>
      </c>
      <c r="L1028" s="147">
        <v>3</v>
      </c>
      <c r="M1028" s="158" t="s">
        <v>1517</v>
      </c>
      <c r="N1028" s="31" t="s">
        <v>1859</v>
      </c>
      <c r="O1028" s="147" t="s">
        <v>1</v>
      </c>
    </row>
    <row r="1029" spans="9:15" ht="12.95" customHeight="1" x14ac:dyDescent="0.2">
      <c r="I1029" s="93">
        <f t="shared" ref="I1029:I1092" si="46">IF(J1029="","",I1028+1)</f>
        <v>1028</v>
      </c>
      <c r="J1029" s="29" t="s">
        <v>1462</v>
      </c>
      <c r="K1029" s="151">
        <v>74276</v>
      </c>
      <c r="L1029" s="147">
        <v>3</v>
      </c>
      <c r="M1029" s="158">
        <v>8.17</v>
      </c>
      <c r="N1029" s="31" t="s">
        <v>1859</v>
      </c>
      <c r="O1029" s="147" t="s">
        <v>1</v>
      </c>
    </row>
    <row r="1030" spans="9:15" ht="12.95" customHeight="1" x14ac:dyDescent="0.2">
      <c r="I1030" s="93">
        <f t="shared" si="46"/>
        <v>1029</v>
      </c>
      <c r="J1030" s="29" t="s">
        <v>1463</v>
      </c>
      <c r="K1030" s="151" t="s">
        <v>1515</v>
      </c>
      <c r="L1030" s="147">
        <v>3</v>
      </c>
      <c r="M1030" s="158">
        <v>10.77</v>
      </c>
      <c r="N1030" s="31" t="s">
        <v>1859</v>
      </c>
      <c r="O1030" s="147" t="s">
        <v>1</v>
      </c>
    </row>
    <row r="1031" spans="9:15" ht="12.95" customHeight="1" x14ac:dyDescent="0.2">
      <c r="I1031" s="93">
        <f t="shared" si="46"/>
        <v>1030</v>
      </c>
      <c r="J1031" s="29" t="s">
        <v>1464</v>
      </c>
      <c r="K1031" s="151">
        <v>73442</v>
      </c>
      <c r="L1031" s="147">
        <v>3</v>
      </c>
      <c r="M1031" s="158">
        <v>2.8729999999999998</v>
      </c>
      <c r="N1031" s="31" t="s">
        <v>1859</v>
      </c>
      <c r="O1031" s="147" t="s">
        <v>1</v>
      </c>
    </row>
    <row r="1032" spans="9:15" ht="12.95" customHeight="1" x14ac:dyDescent="0.2">
      <c r="I1032" s="93">
        <f t="shared" si="46"/>
        <v>1031</v>
      </c>
      <c r="J1032" s="29" t="s">
        <v>1465</v>
      </c>
      <c r="K1032" s="151">
        <v>79341</v>
      </c>
      <c r="L1032" s="147">
        <v>3</v>
      </c>
      <c r="M1032" s="158" t="s">
        <v>1517</v>
      </c>
      <c r="N1032" s="31" t="s">
        <v>1859</v>
      </c>
      <c r="O1032" s="147" t="s">
        <v>1</v>
      </c>
    </row>
    <row r="1033" spans="9:15" ht="12.95" customHeight="1" x14ac:dyDescent="0.2">
      <c r="I1033" s="93">
        <f t="shared" si="46"/>
        <v>1032</v>
      </c>
      <c r="J1033" s="29" t="s">
        <v>1466</v>
      </c>
      <c r="K1033" s="151">
        <v>6367</v>
      </c>
      <c r="L1033" s="147">
        <v>3</v>
      </c>
      <c r="M1033" s="158">
        <v>2.74</v>
      </c>
      <c r="N1033" s="31" t="s">
        <v>1859</v>
      </c>
      <c r="O1033" s="147" t="s">
        <v>1</v>
      </c>
    </row>
    <row r="1034" spans="9:15" ht="12.95" customHeight="1" x14ac:dyDescent="0.2">
      <c r="I1034" s="93">
        <f t="shared" si="46"/>
        <v>1033</v>
      </c>
      <c r="J1034" s="29" t="s">
        <v>1467</v>
      </c>
      <c r="K1034" s="151">
        <v>75091</v>
      </c>
      <c r="L1034" s="147">
        <v>3</v>
      </c>
      <c r="M1034" s="158">
        <v>0.33</v>
      </c>
      <c r="N1034" s="31" t="s">
        <v>1859</v>
      </c>
      <c r="O1034" s="147" t="s">
        <v>1</v>
      </c>
    </row>
    <row r="1035" spans="9:15" ht="12.95" customHeight="1" x14ac:dyDescent="0.2">
      <c r="I1035" s="93">
        <f t="shared" si="46"/>
        <v>1034</v>
      </c>
      <c r="J1035" s="29" t="s">
        <v>1468</v>
      </c>
      <c r="K1035" s="151">
        <v>76688</v>
      </c>
      <c r="L1035" s="147">
        <v>3</v>
      </c>
      <c r="M1035" s="158">
        <v>8.8290000000000006</v>
      </c>
      <c r="N1035" s="31" t="s">
        <v>1859</v>
      </c>
      <c r="O1035" s="147" t="s">
        <v>1</v>
      </c>
    </row>
    <row r="1036" spans="9:15" ht="12.95" customHeight="1" x14ac:dyDescent="0.2">
      <c r="I1036" s="93">
        <f t="shared" si="46"/>
        <v>1035</v>
      </c>
      <c r="J1036" s="29" t="s">
        <v>1656</v>
      </c>
      <c r="K1036" s="151">
        <v>76430</v>
      </c>
      <c r="L1036" s="147">
        <v>3</v>
      </c>
      <c r="M1036" s="158">
        <v>15.587</v>
      </c>
      <c r="N1036" s="31" t="s">
        <v>1859</v>
      </c>
      <c r="O1036" s="147" t="s">
        <v>1</v>
      </c>
    </row>
    <row r="1037" spans="9:15" ht="12.95" customHeight="1" x14ac:dyDescent="0.2">
      <c r="I1037" s="93">
        <f t="shared" si="46"/>
        <v>1036</v>
      </c>
      <c r="J1037" s="29" t="s">
        <v>1470</v>
      </c>
      <c r="K1037" s="151">
        <v>76429</v>
      </c>
      <c r="L1037" s="147">
        <v>3</v>
      </c>
      <c r="M1037" s="158">
        <v>15.565</v>
      </c>
      <c r="N1037" s="31" t="s">
        <v>1859</v>
      </c>
      <c r="O1037" s="147" t="s">
        <v>1</v>
      </c>
    </row>
    <row r="1038" spans="9:15" ht="12.95" customHeight="1" x14ac:dyDescent="0.2">
      <c r="I1038" s="93">
        <f t="shared" si="46"/>
        <v>1037</v>
      </c>
      <c r="J1038" s="29" t="s">
        <v>1471</v>
      </c>
      <c r="K1038" s="151">
        <v>36413</v>
      </c>
      <c r="L1038" s="147">
        <v>3</v>
      </c>
      <c r="M1038" s="158">
        <v>7.0670000000000002</v>
      </c>
      <c r="N1038" s="31" t="s">
        <v>1859</v>
      </c>
      <c r="O1038" s="147" t="s">
        <v>1</v>
      </c>
    </row>
    <row r="1039" spans="9:15" ht="12.95" customHeight="1" x14ac:dyDescent="0.2">
      <c r="I1039" s="93">
        <f t="shared" si="46"/>
        <v>1038</v>
      </c>
      <c r="J1039" s="29" t="s">
        <v>1472</v>
      </c>
      <c r="K1039" s="151">
        <v>76699</v>
      </c>
      <c r="L1039" s="147">
        <v>3</v>
      </c>
      <c r="M1039" s="158">
        <v>19.651</v>
      </c>
      <c r="N1039" s="31" t="s">
        <v>1859</v>
      </c>
      <c r="O1039" s="147" t="s">
        <v>1</v>
      </c>
    </row>
    <row r="1040" spans="9:15" ht="12.95" customHeight="1" x14ac:dyDescent="0.2">
      <c r="I1040" s="93">
        <f t="shared" si="46"/>
        <v>1039</v>
      </c>
      <c r="J1040" s="29" t="s">
        <v>1473</v>
      </c>
      <c r="K1040" s="151">
        <v>76700</v>
      </c>
      <c r="L1040" s="147">
        <v>3</v>
      </c>
      <c r="M1040" s="158">
        <v>19.394000000000002</v>
      </c>
      <c r="N1040" s="31" t="s">
        <v>1859</v>
      </c>
      <c r="O1040" s="147" t="s">
        <v>1</v>
      </c>
    </row>
    <row r="1041" spans="9:15" ht="12.95" customHeight="1" x14ac:dyDescent="0.2">
      <c r="I1041" s="93">
        <f t="shared" si="46"/>
        <v>1040</v>
      </c>
      <c r="J1041" s="29" t="s">
        <v>1474</v>
      </c>
      <c r="K1041" s="151">
        <v>76689</v>
      </c>
      <c r="L1041" s="147">
        <v>3</v>
      </c>
      <c r="M1041" s="158">
        <v>29.984999999999999</v>
      </c>
      <c r="N1041" s="31" t="s">
        <v>1859</v>
      </c>
      <c r="O1041" s="147" t="s">
        <v>1</v>
      </c>
    </row>
    <row r="1042" spans="9:15" ht="12.95" customHeight="1" x14ac:dyDescent="0.2">
      <c r="I1042" s="93">
        <f t="shared" si="46"/>
        <v>1041</v>
      </c>
      <c r="J1042" s="29" t="s">
        <v>1475</v>
      </c>
      <c r="K1042" s="151">
        <v>39530</v>
      </c>
      <c r="L1042" s="147">
        <v>3</v>
      </c>
      <c r="M1042" s="158">
        <v>0.188</v>
      </c>
      <c r="N1042" s="31" t="s">
        <v>1859</v>
      </c>
      <c r="O1042" s="147" t="s">
        <v>1</v>
      </c>
    </row>
    <row r="1043" spans="9:15" ht="12.95" customHeight="1" x14ac:dyDescent="0.2">
      <c r="I1043" s="93">
        <f t="shared" si="46"/>
        <v>1042</v>
      </c>
      <c r="J1043" s="29" t="s">
        <v>1476</v>
      </c>
      <c r="K1043" s="151">
        <v>39636</v>
      </c>
      <c r="L1043" s="147">
        <v>3</v>
      </c>
      <c r="M1043" s="158">
        <v>0.20499999999999999</v>
      </c>
      <c r="N1043" s="31" t="s">
        <v>1859</v>
      </c>
      <c r="O1043" s="147" t="s">
        <v>1</v>
      </c>
    </row>
    <row r="1044" spans="9:15" ht="12.95" customHeight="1" x14ac:dyDescent="0.2">
      <c r="I1044" s="93">
        <f t="shared" si="46"/>
        <v>1043</v>
      </c>
      <c r="J1044" s="29" t="s">
        <v>1477</v>
      </c>
      <c r="K1044" s="151">
        <v>6904</v>
      </c>
      <c r="L1044" s="147">
        <v>3</v>
      </c>
      <c r="M1044" s="158">
        <v>8.1969999999999992</v>
      </c>
      <c r="N1044" s="31" t="s">
        <v>1859</v>
      </c>
      <c r="O1044" s="147" t="s">
        <v>1</v>
      </c>
    </row>
    <row r="1045" spans="9:15" ht="12.95" customHeight="1" x14ac:dyDescent="0.2">
      <c r="I1045" s="93">
        <f t="shared" si="46"/>
        <v>1044</v>
      </c>
      <c r="J1045" s="29" t="s">
        <v>1478</v>
      </c>
      <c r="K1045" s="151">
        <v>5831</v>
      </c>
      <c r="L1045" s="147">
        <v>3</v>
      </c>
      <c r="M1045" s="158">
        <v>4.9480000000000004</v>
      </c>
      <c r="N1045" s="31" t="s">
        <v>1859</v>
      </c>
      <c r="O1045" s="147" t="s">
        <v>1</v>
      </c>
    </row>
    <row r="1046" spans="9:15" ht="12.95" customHeight="1" x14ac:dyDescent="0.2">
      <c r="I1046" s="93">
        <f t="shared" si="46"/>
        <v>1045</v>
      </c>
      <c r="J1046" s="29" t="s">
        <v>1479</v>
      </c>
      <c r="K1046" s="151">
        <v>70283</v>
      </c>
      <c r="L1046" s="147">
        <v>3</v>
      </c>
      <c r="M1046" s="158">
        <v>7.3870000000000005</v>
      </c>
      <c r="N1046" s="31" t="s">
        <v>1859</v>
      </c>
      <c r="O1046" s="147" t="s">
        <v>1</v>
      </c>
    </row>
    <row r="1047" spans="9:15" ht="12.95" customHeight="1" x14ac:dyDescent="0.2">
      <c r="I1047" s="93">
        <f t="shared" si="46"/>
        <v>1046</v>
      </c>
      <c r="J1047" s="29" t="s">
        <v>1480</v>
      </c>
      <c r="K1047" s="151">
        <v>72931</v>
      </c>
      <c r="L1047" s="147">
        <v>3</v>
      </c>
      <c r="M1047" s="158">
        <v>15.234999999999999</v>
      </c>
      <c r="N1047" s="31" t="s">
        <v>1859</v>
      </c>
      <c r="O1047" s="147" t="s">
        <v>1</v>
      </c>
    </row>
    <row r="1048" spans="9:15" ht="12.95" customHeight="1" x14ac:dyDescent="0.2">
      <c r="I1048" s="93">
        <f t="shared" si="46"/>
        <v>1047</v>
      </c>
      <c r="J1048" s="29" t="s">
        <v>1481</v>
      </c>
      <c r="K1048" s="151">
        <v>76985</v>
      </c>
      <c r="L1048" s="147">
        <v>3</v>
      </c>
      <c r="M1048" s="158">
        <v>20.333000000000002</v>
      </c>
      <c r="N1048" s="31" t="s">
        <v>1859</v>
      </c>
      <c r="O1048" s="147" t="s">
        <v>1</v>
      </c>
    </row>
    <row r="1049" spans="9:15" ht="12.95" customHeight="1" x14ac:dyDescent="0.2">
      <c r="I1049" s="93">
        <f t="shared" si="46"/>
        <v>1048</v>
      </c>
      <c r="J1049" s="29" t="s">
        <v>1482</v>
      </c>
      <c r="K1049" s="151">
        <v>36409</v>
      </c>
      <c r="L1049" s="147">
        <v>3</v>
      </c>
      <c r="M1049" s="158">
        <v>7.0220000000000002</v>
      </c>
      <c r="N1049" s="31" t="s">
        <v>1859</v>
      </c>
      <c r="O1049" s="147" t="s">
        <v>1</v>
      </c>
    </row>
    <row r="1050" spans="9:15" ht="12.95" customHeight="1" x14ac:dyDescent="0.2">
      <c r="I1050" s="93">
        <f t="shared" si="46"/>
        <v>1049</v>
      </c>
      <c r="J1050" s="29" t="s">
        <v>1483</v>
      </c>
      <c r="K1050" s="151">
        <v>76687</v>
      </c>
      <c r="L1050" s="147">
        <v>3</v>
      </c>
      <c r="M1050" s="158">
        <v>28.321000000000002</v>
      </c>
      <c r="N1050" s="31" t="s">
        <v>1859</v>
      </c>
      <c r="O1050" s="147" t="s">
        <v>1</v>
      </c>
    </row>
    <row r="1051" spans="9:15" ht="12.95" customHeight="1" x14ac:dyDescent="0.2">
      <c r="I1051" s="93">
        <f t="shared" si="46"/>
        <v>1050</v>
      </c>
      <c r="J1051" s="29" t="s">
        <v>1484</v>
      </c>
      <c r="K1051" s="151">
        <v>70956</v>
      </c>
      <c r="L1051" s="147">
        <v>3</v>
      </c>
      <c r="M1051" s="158">
        <v>3.0109999999999997</v>
      </c>
      <c r="N1051" s="31" t="s">
        <v>1859</v>
      </c>
      <c r="O1051" s="147" t="s">
        <v>1</v>
      </c>
    </row>
    <row r="1052" spans="9:15" ht="12.95" customHeight="1" x14ac:dyDescent="0.2">
      <c r="I1052" s="93">
        <f t="shared" si="46"/>
        <v>1051</v>
      </c>
      <c r="J1052" s="29" t="s">
        <v>1485</v>
      </c>
      <c r="K1052" s="151">
        <v>5814</v>
      </c>
      <c r="L1052" s="147">
        <v>3</v>
      </c>
      <c r="M1052" s="158">
        <v>3.5739999999999998</v>
      </c>
      <c r="N1052" s="31" t="s">
        <v>1859</v>
      </c>
      <c r="O1052" s="147" t="s">
        <v>1</v>
      </c>
    </row>
    <row r="1053" spans="9:15" ht="12.95" customHeight="1" x14ac:dyDescent="0.2">
      <c r="I1053" s="93">
        <f t="shared" si="46"/>
        <v>1052</v>
      </c>
      <c r="J1053" s="29" t="s">
        <v>1486</v>
      </c>
      <c r="K1053" s="151">
        <v>39665</v>
      </c>
      <c r="L1053" s="147">
        <v>3</v>
      </c>
      <c r="M1053" s="158">
        <v>2.6349999999999998</v>
      </c>
      <c r="N1053" s="31" t="s">
        <v>1859</v>
      </c>
      <c r="O1053" s="147" t="s">
        <v>1</v>
      </c>
    </row>
    <row r="1054" spans="9:15" ht="12.95" customHeight="1" x14ac:dyDescent="0.2">
      <c r="I1054" s="93">
        <f t="shared" si="46"/>
        <v>1053</v>
      </c>
      <c r="J1054" s="29" t="s">
        <v>1487</v>
      </c>
      <c r="K1054" s="151">
        <v>76331</v>
      </c>
      <c r="L1054" s="147">
        <v>3</v>
      </c>
      <c r="M1054" s="158">
        <v>5.9710000000000001</v>
      </c>
      <c r="N1054" s="31" t="s">
        <v>1859</v>
      </c>
      <c r="O1054" s="147" t="s">
        <v>1</v>
      </c>
    </row>
    <row r="1055" spans="9:15" ht="12.95" customHeight="1" x14ac:dyDescent="0.2">
      <c r="I1055" s="93">
        <f t="shared" si="46"/>
        <v>1054</v>
      </c>
      <c r="J1055" s="29" t="s">
        <v>1488</v>
      </c>
      <c r="K1055" s="151">
        <v>70966</v>
      </c>
      <c r="L1055" s="147">
        <v>3</v>
      </c>
      <c r="M1055" s="158">
        <v>4.3959999999999999</v>
      </c>
      <c r="N1055" s="31" t="s">
        <v>1859</v>
      </c>
      <c r="O1055" s="147" t="s">
        <v>1</v>
      </c>
    </row>
    <row r="1056" spans="9:15" ht="12.95" customHeight="1" x14ac:dyDescent="0.2">
      <c r="I1056" s="93">
        <f t="shared" si="46"/>
        <v>1055</v>
      </c>
      <c r="J1056" s="29" t="s">
        <v>1489</v>
      </c>
      <c r="K1056" s="151">
        <v>70964</v>
      </c>
      <c r="L1056" s="147">
        <v>3</v>
      </c>
      <c r="M1056" s="158">
        <v>4.6360000000000001</v>
      </c>
      <c r="N1056" s="31" t="s">
        <v>1859</v>
      </c>
      <c r="O1056" s="147" t="s">
        <v>1</v>
      </c>
    </row>
    <row r="1057" spans="9:15" ht="12.95" customHeight="1" x14ac:dyDescent="0.2">
      <c r="I1057" s="93">
        <f t="shared" si="46"/>
        <v>1056</v>
      </c>
      <c r="J1057" s="29" t="s">
        <v>1490</v>
      </c>
      <c r="K1057" s="151">
        <v>37517</v>
      </c>
      <c r="L1057" s="147">
        <v>3</v>
      </c>
      <c r="M1057" s="158">
        <v>0.33800000000000002</v>
      </c>
      <c r="N1057" s="31" t="s">
        <v>1859</v>
      </c>
      <c r="O1057" s="147" t="s">
        <v>1</v>
      </c>
    </row>
    <row r="1058" spans="9:15" ht="12.95" customHeight="1" x14ac:dyDescent="0.2">
      <c r="I1058" s="93">
        <f t="shared" si="46"/>
        <v>1057</v>
      </c>
      <c r="J1058" s="29" t="s">
        <v>1491</v>
      </c>
      <c r="K1058" s="151">
        <v>73193</v>
      </c>
      <c r="L1058" s="147">
        <v>3</v>
      </c>
      <c r="M1058" s="158">
        <v>0.26400000000000001</v>
      </c>
      <c r="N1058" s="31" t="s">
        <v>1859</v>
      </c>
      <c r="O1058" s="147" t="s">
        <v>1</v>
      </c>
    </row>
    <row r="1059" spans="9:15" ht="12.95" customHeight="1" x14ac:dyDescent="0.2">
      <c r="I1059" s="93">
        <f t="shared" si="46"/>
        <v>1058</v>
      </c>
      <c r="J1059" s="29" t="s">
        <v>1492</v>
      </c>
      <c r="K1059" s="151">
        <v>38766</v>
      </c>
      <c r="L1059" s="147">
        <v>3</v>
      </c>
      <c r="M1059" s="158">
        <v>3.4139999999999997</v>
      </c>
      <c r="N1059" s="31" t="s">
        <v>1859</v>
      </c>
      <c r="O1059" s="147" t="s">
        <v>1</v>
      </c>
    </row>
    <row r="1060" spans="9:15" ht="12.95" customHeight="1" x14ac:dyDescent="0.2">
      <c r="I1060" s="93">
        <f t="shared" si="46"/>
        <v>1059</v>
      </c>
      <c r="J1060" s="29" t="s">
        <v>1493</v>
      </c>
      <c r="K1060" s="151">
        <v>39688</v>
      </c>
      <c r="L1060" s="147">
        <v>3</v>
      </c>
      <c r="M1060" s="158">
        <v>3.7749999999999999</v>
      </c>
      <c r="N1060" s="31" t="s">
        <v>1859</v>
      </c>
      <c r="O1060" s="147" t="s">
        <v>1</v>
      </c>
    </row>
    <row r="1061" spans="9:15" ht="12.95" customHeight="1" x14ac:dyDescent="0.2">
      <c r="I1061" s="93">
        <f t="shared" si="46"/>
        <v>1060</v>
      </c>
      <c r="J1061" s="29" t="s">
        <v>1494</v>
      </c>
      <c r="K1061" s="151">
        <v>38765</v>
      </c>
      <c r="L1061" s="147">
        <v>3</v>
      </c>
      <c r="M1061" s="158">
        <v>3.089</v>
      </c>
      <c r="N1061" s="31" t="s">
        <v>1859</v>
      </c>
      <c r="O1061" s="147" t="s">
        <v>1</v>
      </c>
    </row>
    <row r="1062" spans="9:15" ht="12.95" customHeight="1" x14ac:dyDescent="0.2">
      <c r="I1062" s="93">
        <f t="shared" si="46"/>
        <v>1061</v>
      </c>
      <c r="J1062" s="29" t="s">
        <v>1495</v>
      </c>
      <c r="K1062" s="151">
        <v>74962</v>
      </c>
      <c r="L1062" s="147">
        <v>3</v>
      </c>
      <c r="M1062" s="158">
        <v>2.0389999999999997</v>
      </c>
      <c r="N1062" s="31" t="s">
        <v>1859</v>
      </c>
      <c r="O1062" s="147" t="s">
        <v>1</v>
      </c>
    </row>
    <row r="1063" spans="9:15" ht="12.95" customHeight="1" x14ac:dyDescent="0.2">
      <c r="I1063" s="93">
        <f t="shared" si="46"/>
        <v>1062</v>
      </c>
      <c r="J1063" s="29" t="s">
        <v>1496</v>
      </c>
      <c r="K1063" s="151">
        <v>71354</v>
      </c>
      <c r="L1063" s="147">
        <v>3</v>
      </c>
      <c r="M1063" s="158">
        <v>0.158</v>
      </c>
      <c r="N1063" s="31" t="s">
        <v>1859</v>
      </c>
      <c r="O1063" s="147" t="s">
        <v>1</v>
      </c>
    </row>
    <row r="1064" spans="9:15" ht="12.95" customHeight="1" x14ac:dyDescent="0.2">
      <c r="I1064" s="93">
        <f t="shared" si="46"/>
        <v>1063</v>
      </c>
      <c r="J1064" s="29" t="s">
        <v>1645</v>
      </c>
      <c r="K1064" s="151">
        <v>73429</v>
      </c>
      <c r="L1064" s="147">
        <v>3</v>
      </c>
      <c r="M1064" s="158">
        <v>0.435</v>
      </c>
      <c r="N1064" s="31" t="s">
        <v>1859</v>
      </c>
      <c r="O1064" s="147" t="s">
        <v>1</v>
      </c>
    </row>
    <row r="1065" spans="9:15" ht="12.95" customHeight="1" x14ac:dyDescent="0.2">
      <c r="I1065" s="93">
        <f t="shared" si="46"/>
        <v>1064</v>
      </c>
      <c r="J1065" s="33" t="s">
        <v>1646</v>
      </c>
      <c r="K1065" s="151">
        <v>37269</v>
      </c>
      <c r="L1065" s="147">
        <v>3</v>
      </c>
      <c r="M1065" s="158" t="s">
        <v>1517</v>
      </c>
      <c r="N1065" s="31" t="s">
        <v>1859</v>
      </c>
      <c r="O1065" s="147" t="s">
        <v>1</v>
      </c>
    </row>
    <row r="1066" spans="9:15" ht="12.95" customHeight="1" x14ac:dyDescent="0.2">
      <c r="I1066" s="93">
        <f t="shared" si="46"/>
        <v>1065</v>
      </c>
      <c r="J1066" s="33" t="s">
        <v>1644</v>
      </c>
      <c r="K1066" s="151">
        <v>72229</v>
      </c>
      <c r="L1066" s="147">
        <v>3</v>
      </c>
      <c r="M1066" s="158">
        <v>0.32700000000000001</v>
      </c>
      <c r="N1066" s="31" t="s">
        <v>1859</v>
      </c>
      <c r="O1066" s="147" t="s">
        <v>1</v>
      </c>
    </row>
    <row r="1067" spans="9:15" ht="12.95" customHeight="1" x14ac:dyDescent="0.2">
      <c r="I1067" s="93">
        <f t="shared" si="46"/>
        <v>1066</v>
      </c>
      <c r="J1067" s="33" t="s">
        <v>1647</v>
      </c>
      <c r="K1067" s="151">
        <v>70602</v>
      </c>
      <c r="L1067" s="147">
        <v>3</v>
      </c>
      <c r="M1067" s="158">
        <v>0.14499999999999999</v>
      </c>
      <c r="N1067" s="31" t="s">
        <v>1859</v>
      </c>
      <c r="O1067" s="147" t="s">
        <v>1</v>
      </c>
    </row>
    <row r="1068" spans="9:15" ht="12.95" customHeight="1" x14ac:dyDescent="0.2">
      <c r="I1068" s="93">
        <f t="shared" si="46"/>
        <v>1067</v>
      </c>
      <c r="J1068" s="33" t="s">
        <v>1648</v>
      </c>
      <c r="K1068" s="151">
        <v>78761</v>
      </c>
      <c r="L1068" s="147">
        <v>3</v>
      </c>
      <c r="M1068" s="158">
        <v>16.12</v>
      </c>
      <c r="N1068" s="31" t="s">
        <v>1859</v>
      </c>
      <c r="O1068" s="147" t="s">
        <v>1</v>
      </c>
    </row>
    <row r="1069" spans="9:15" ht="12.95" customHeight="1" x14ac:dyDescent="0.2">
      <c r="I1069" s="93">
        <f t="shared" si="46"/>
        <v>1068</v>
      </c>
      <c r="J1069" s="33" t="s">
        <v>1649</v>
      </c>
      <c r="K1069" s="151">
        <v>78769</v>
      </c>
      <c r="L1069" s="147">
        <v>3</v>
      </c>
      <c r="M1069" s="158">
        <v>0.48799999999999999</v>
      </c>
      <c r="N1069" s="31" t="s">
        <v>1859</v>
      </c>
      <c r="O1069" s="147" t="s">
        <v>1</v>
      </c>
    </row>
    <row r="1070" spans="9:15" ht="12.95" customHeight="1" x14ac:dyDescent="0.2">
      <c r="I1070" s="93">
        <f t="shared" si="46"/>
        <v>1069</v>
      </c>
      <c r="J1070" s="33" t="s">
        <v>1497</v>
      </c>
      <c r="K1070" s="151">
        <v>76664</v>
      </c>
      <c r="L1070" s="147">
        <v>3</v>
      </c>
      <c r="M1070" s="158">
        <v>10.697999999999999</v>
      </c>
      <c r="N1070" s="31" t="s">
        <v>1859</v>
      </c>
      <c r="O1070" s="147" t="s">
        <v>1</v>
      </c>
    </row>
    <row r="1071" spans="9:15" ht="12.95" customHeight="1" x14ac:dyDescent="0.2">
      <c r="I1071" s="93">
        <f t="shared" si="46"/>
        <v>1070</v>
      </c>
      <c r="J1071" s="29" t="s">
        <v>1498</v>
      </c>
      <c r="K1071" s="151">
        <v>74535</v>
      </c>
      <c r="L1071" s="147">
        <v>3</v>
      </c>
      <c r="M1071" s="158">
        <v>0.34899999999999998</v>
      </c>
      <c r="N1071" s="31" t="s">
        <v>1859</v>
      </c>
      <c r="O1071" s="147" t="s">
        <v>1</v>
      </c>
    </row>
    <row r="1072" spans="9:15" ht="12.95" customHeight="1" x14ac:dyDescent="0.2">
      <c r="I1072" s="93">
        <f t="shared" si="46"/>
        <v>1071</v>
      </c>
      <c r="J1072" s="29" t="s">
        <v>1499</v>
      </c>
      <c r="K1072" s="151">
        <v>74295</v>
      </c>
      <c r="L1072" s="147">
        <v>3</v>
      </c>
      <c r="M1072" s="158">
        <v>0.64900000000000002</v>
      </c>
      <c r="N1072" s="31" t="s">
        <v>1859</v>
      </c>
      <c r="O1072" s="147" t="s">
        <v>1</v>
      </c>
    </row>
    <row r="1073" spans="9:15" ht="12.95" customHeight="1" x14ac:dyDescent="0.2">
      <c r="I1073" s="93">
        <f t="shared" si="46"/>
        <v>1072</v>
      </c>
      <c r="J1073" s="29" t="s">
        <v>1500</v>
      </c>
      <c r="K1073" s="151" t="s">
        <v>1516</v>
      </c>
      <c r="L1073" s="147">
        <v>3</v>
      </c>
      <c r="M1073" s="158" t="s">
        <v>1517</v>
      </c>
      <c r="N1073" s="31" t="s">
        <v>1859</v>
      </c>
      <c r="O1073" s="147" t="s">
        <v>1</v>
      </c>
    </row>
    <row r="1074" spans="9:15" ht="12.95" customHeight="1" x14ac:dyDescent="0.2">
      <c r="I1074" s="93">
        <f t="shared" si="46"/>
        <v>1073</v>
      </c>
      <c r="J1074" s="12" t="s">
        <v>1501</v>
      </c>
      <c r="K1074" s="151">
        <v>5824</v>
      </c>
      <c r="L1074" s="147">
        <v>3</v>
      </c>
      <c r="M1074" s="158">
        <v>0.48699999999999999</v>
      </c>
      <c r="N1074" s="31" t="s">
        <v>1859</v>
      </c>
      <c r="O1074" s="147" t="s">
        <v>1</v>
      </c>
    </row>
    <row r="1075" spans="9:15" ht="12.95" customHeight="1" x14ac:dyDescent="0.2">
      <c r="I1075" s="93">
        <f t="shared" si="46"/>
        <v>1074</v>
      </c>
      <c r="J1075" s="12" t="s">
        <v>1502</v>
      </c>
      <c r="K1075" s="151">
        <v>38092</v>
      </c>
      <c r="L1075" s="147">
        <v>3</v>
      </c>
      <c r="M1075" s="158">
        <v>0.215</v>
      </c>
      <c r="N1075" s="31" t="s">
        <v>1859</v>
      </c>
      <c r="O1075" s="147" t="s">
        <v>1</v>
      </c>
    </row>
    <row r="1076" spans="9:15" ht="12.95" customHeight="1" x14ac:dyDescent="0.2">
      <c r="I1076" s="93">
        <f t="shared" si="46"/>
        <v>1075</v>
      </c>
      <c r="J1076" s="12" t="s">
        <v>1503</v>
      </c>
      <c r="K1076" s="151">
        <v>32174</v>
      </c>
      <c r="L1076" s="147">
        <v>3</v>
      </c>
      <c r="M1076" s="158">
        <v>4.9260000000000002</v>
      </c>
      <c r="N1076" s="31" t="s">
        <v>1859</v>
      </c>
      <c r="O1076" s="147" t="s">
        <v>1</v>
      </c>
    </row>
    <row r="1077" spans="9:15" ht="12.95" customHeight="1" x14ac:dyDescent="0.2">
      <c r="I1077" s="93">
        <f t="shared" si="46"/>
        <v>1076</v>
      </c>
      <c r="J1077" s="12" t="s">
        <v>1504</v>
      </c>
      <c r="K1077" s="151">
        <v>77331</v>
      </c>
      <c r="L1077" s="147">
        <v>3</v>
      </c>
      <c r="M1077" s="158">
        <v>10.516999999999999</v>
      </c>
      <c r="N1077" s="31" t="s">
        <v>1859</v>
      </c>
      <c r="O1077" s="147" t="s">
        <v>1</v>
      </c>
    </row>
    <row r="1078" spans="9:15" ht="12.95" customHeight="1" x14ac:dyDescent="0.2">
      <c r="I1078" s="93">
        <f t="shared" si="46"/>
        <v>1077</v>
      </c>
      <c r="J1078" s="12" t="s">
        <v>1505</v>
      </c>
      <c r="K1078" s="151">
        <v>79562</v>
      </c>
      <c r="L1078" s="147">
        <v>3</v>
      </c>
      <c r="M1078" s="158">
        <v>6.3850000000000007</v>
      </c>
      <c r="N1078" s="31" t="s">
        <v>1859</v>
      </c>
      <c r="O1078" s="147" t="s">
        <v>1</v>
      </c>
    </row>
    <row r="1079" spans="9:15" ht="12.95" customHeight="1" x14ac:dyDescent="0.2">
      <c r="I1079" s="93">
        <f t="shared" si="46"/>
        <v>1078</v>
      </c>
      <c r="J1079" s="12" t="s">
        <v>1506</v>
      </c>
      <c r="K1079" s="151">
        <v>72859</v>
      </c>
      <c r="L1079" s="147">
        <v>3</v>
      </c>
      <c r="M1079" s="158">
        <v>8.4420000000000002</v>
      </c>
      <c r="N1079" s="31" t="s">
        <v>1859</v>
      </c>
      <c r="O1079" s="147" t="s">
        <v>1</v>
      </c>
    </row>
    <row r="1080" spans="9:15" ht="12.95" customHeight="1" x14ac:dyDescent="0.2">
      <c r="I1080" s="93">
        <f t="shared" si="46"/>
        <v>1079</v>
      </c>
      <c r="J1080" s="12" t="s">
        <v>1507</v>
      </c>
      <c r="K1080" s="151">
        <v>71879</v>
      </c>
      <c r="L1080" s="147">
        <v>3</v>
      </c>
      <c r="M1080" s="158">
        <v>0.14299999999999999</v>
      </c>
      <c r="N1080" s="31" t="s">
        <v>1859</v>
      </c>
      <c r="O1080" s="147" t="s">
        <v>1</v>
      </c>
    </row>
    <row r="1081" spans="9:15" ht="12.95" customHeight="1" x14ac:dyDescent="0.2">
      <c r="I1081" s="93">
        <f t="shared" si="46"/>
        <v>1080</v>
      </c>
      <c r="J1081" s="12" t="s">
        <v>1508</v>
      </c>
      <c r="K1081" s="151">
        <v>76882</v>
      </c>
      <c r="L1081" s="147">
        <v>3</v>
      </c>
      <c r="M1081" s="158">
        <v>6.7830000000000004</v>
      </c>
      <c r="N1081" s="31" t="s">
        <v>1859</v>
      </c>
      <c r="O1081" s="147" t="s">
        <v>1</v>
      </c>
    </row>
    <row r="1082" spans="9:15" ht="12.95" customHeight="1" x14ac:dyDescent="0.2">
      <c r="I1082" s="93">
        <f t="shared" si="46"/>
        <v>1081</v>
      </c>
      <c r="J1082" s="12" t="s">
        <v>1509</v>
      </c>
      <c r="K1082" s="151">
        <v>76925</v>
      </c>
      <c r="L1082" s="147">
        <v>3</v>
      </c>
      <c r="M1082" s="158">
        <v>0.34799999999999998</v>
      </c>
      <c r="N1082" s="31" t="s">
        <v>1859</v>
      </c>
      <c r="O1082" s="147" t="s">
        <v>1</v>
      </c>
    </row>
    <row r="1083" spans="9:15" ht="12.95" customHeight="1" x14ac:dyDescent="0.2">
      <c r="I1083" s="93">
        <f t="shared" si="46"/>
        <v>1082</v>
      </c>
      <c r="J1083" s="12" t="s">
        <v>1510</v>
      </c>
      <c r="K1083" s="151">
        <v>72944</v>
      </c>
      <c r="L1083" s="147">
        <v>3</v>
      </c>
      <c r="M1083" s="158" t="s">
        <v>1517</v>
      </c>
      <c r="N1083" s="31" t="s">
        <v>1859</v>
      </c>
      <c r="O1083" s="147" t="s">
        <v>1</v>
      </c>
    </row>
    <row r="1084" spans="9:15" ht="12.95" customHeight="1" x14ac:dyDescent="0.2">
      <c r="I1084" s="93">
        <f t="shared" si="46"/>
        <v>1083</v>
      </c>
      <c r="J1084" s="12" t="s">
        <v>1511</v>
      </c>
      <c r="K1084" s="151">
        <v>76880</v>
      </c>
      <c r="L1084" s="147">
        <v>3</v>
      </c>
      <c r="M1084" s="158">
        <v>2.5219999999999998</v>
      </c>
      <c r="N1084" s="31" t="s">
        <v>1859</v>
      </c>
      <c r="O1084" s="147" t="s">
        <v>1</v>
      </c>
    </row>
    <row r="1085" spans="9:15" ht="12.95" customHeight="1" x14ac:dyDescent="0.2">
      <c r="I1085" s="93">
        <f t="shared" si="46"/>
        <v>1084</v>
      </c>
      <c r="J1085" s="12" t="s">
        <v>1512</v>
      </c>
      <c r="K1085" s="151">
        <v>39962</v>
      </c>
      <c r="L1085" s="147">
        <v>3</v>
      </c>
      <c r="M1085" s="158">
        <v>0.14699999999999999</v>
      </c>
      <c r="N1085" s="31" t="s">
        <v>1859</v>
      </c>
      <c r="O1085" s="147" t="s">
        <v>1</v>
      </c>
    </row>
    <row r="1086" spans="9:15" ht="12.95" customHeight="1" x14ac:dyDescent="0.2">
      <c r="I1086" s="93">
        <f t="shared" si="46"/>
        <v>1085</v>
      </c>
      <c r="J1086" s="34" t="s">
        <v>1631</v>
      </c>
      <c r="K1086" s="151">
        <v>76756</v>
      </c>
      <c r="L1086" s="147">
        <v>3</v>
      </c>
      <c r="M1086" s="158">
        <v>8.8650000000000002</v>
      </c>
      <c r="N1086" s="31" t="s">
        <v>1859</v>
      </c>
      <c r="O1086" s="147" t="s">
        <v>1</v>
      </c>
    </row>
    <row r="1087" spans="9:15" ht="12.95" customHeight="1" x14ac:dyDescent="0.2">
      <c r="I1087" s="93">
        <f t="shared" si="46"/>
        <v>1086</v>
      </c>
      <c r="J1087" s="34" t="s">
        <v>1632</v>
      </c>
      <c r="K1087" s="151">
        <v>76764</v>
      </c>
      <c r="L1087" s="147">
        <v>3</v>
      </c>
      <c r="M1087" s="158">
        <v>4.2230000000000008</v>
      </c>
      <c r="N1087" s="31" t="s">
        <v>1859</v>
      </c>
      <c r="O1087" s="147" t="s">
        <v>1</v>
      </c>
    </row>
    <row r="1088" spans="9:15" ht="12.95" customHeight="1" x14ac:dyDescent="0.2">
      <c r="I1088" s="93">
        <f t="shared" si="46"/>
        <v>1087</v>
      </c>
      <c r="J1088" s="34" t="s">
        <v>1633</v>
      </c>
      <c r="K1088" s="151">
        <v>76754</v>
      </c>
      <c r="L1088" s="147">
        <v>3</v>
      </c>
      <c r="M1088" s="158">
        <v>7.766</v>
      </c>
      <c r="N1088" s="31" t="s">
        <v>1859</v>
      </c>
      <c r="O1088" s="147" t="s">
        <v>1</v>
      </c>
    </row>
    <row r="1089" spans="9:15" ht="12.95" customHeight="1" x14ac:dyDescent="0.2">
      <c r="I1089" s="93">
        <f t="shared" si="46"/>
        <v>1088</v>
      </c>
      <c r="J1089" s="34" t="s">
        <v>1634</v>
      </c>
      <c r="K1089" s="151">
        <v>76765</v>
      </c>
      <c r="L1089" s="147">
        <v>3</v>
      </c>
      <c r="M1089" s="158">
        <v>3.694</v>
      </c>
      <c r="N1089" s="31" t="s">
        <v>1859</v>
      </c>
      <c r="O1089" s="147" t="s">
        <v>1</v>
      </c>
    </row>
    <row r="1090" spans="9:15" ht="12.95" customHeight="1" x14ac:dyDescent="0.2">
      <c r="I1090" s="93">
        <f t="shared" si="46"/>
        <v>1089</v>
      </c>
      <c r="J1090" s="34" t="s">
        <v>1635</v>
      </c>
      <c r="K1090" s="151">
        <v>76766</v>
      </c>
      <c r="L1090" s="147">
        <v>3</v>
      </c>
      <c r="M1090" s="158">
        <v>7.3640000000000008</v>
      </c>
      <c r="N1090" s="31" t="s">
        <v>1859</v>
      </c>
      <c r="O1090" s="147" t="s">
        <v>1</v>
      </c>
    </row>
    <row r="1091" spans="9:15" ht="12.95" customHeight="1" x14ac:dyDescent="0.2">
      <c r="I1091" s="93">
        <f t="shared" si="46"/>
        <v>1090</v>
      </c>
      <c r="J1091" s="29" t="s">
        <v>1518</v>
      </c>
      <c r="K1091" s="151">
        <v>45928</v>
      </c>
      <c r="L1091" s="147">
        <v>7</v>
      </c>
      <c r="M1091" s="159">
        <v>15.882999999999999</v>
      </c>
      <c r="N1091" s="31" t="s">
        <v>1859</v>
      </c>
      <c r="O1091" s="147" t="s">
        <v>1</v>
      </c>
    </row>
    <row r="1092" spans="9:15" ht="12.95" customHeight="1" x14ac:dyDescent="0.2">
      <c r="I1092" s="93">
        <f t="shared" si="46"/>
        <v>1091</v>
      </c>
      <c r="J1092" s="29" t="s">
        <v>1519</v>
      </c>
      <c r="K1092" s="151">
        <v>45910</v>
      </c>
      <c r="L1092" s="147">
        <v>7</v>
      </c>
      <c r="M1092" s="159">
        <v>11.456</v>
      </c>
      <c r="N1092" s="31" t="s">
        <v>1859</v>
      </c>
      <c r="O1092" s="147" t="s">
        <v>1</v>
      </c>
    </row>
    <row r="1093" spans="9:15" ht="12.95" customHeight="1" x14ac:dyDescent="0.2">
      <c r="I1093" s="93">
        <f t="shared" ref="I1093:I1156" si="47">IF(J1093="","",I1092+1)</f>
        <v>1092</v>
      </c>
      <c r="J1093" s="29" t="s">
        <v>1520</v>
      </c>
      <c r="K1093" s="151" t="s">
        <v>1567</v>
      </c>
      <c r="L1093" s="147">
        <v>7</v>
      </c>
      <c r="M1093" s="159" t="s">
        <v>1517</v>
      </c>
      <c r="N1093" s="31" t="s">
        <v>1859</v>
      </c>
      <c r="O1093" s="147" t="s">
        <v>1</v>
      </c>
    </row>
    <row r="1094" spans="9:15" ht="12.95" customHeight="1" x14ac:dyDescent="0.2">
      <c r="I1094" s="93">
        <f t="shared" si="47"/>
        <v>1093</v>
      </c>
      <c r="J1094" s="29" t="s">
        <v>1521</v>
      </c>
      <c r="K1094" s="151">
        <v>49216</v>
      </c>
      <c r="L1094" s="147">
        <v>7</v>
      </c>
      <c r="M1094" s="159">
        <v>7.2850000000000001</v>
      </c>
      <c r="N1094" s="31" t="s">
        <v>1859</v>
      </c>
      <c r="O1094" s="147" t="s">
        <v>1</v>
      </c>
    </row>
    <row r="1095" spans="9:15" ht="12.95" customHeight="1" x14ac:dyDescent="0.2">
      <c r="I1095" s="93">
        <f t="shared" si="47"/>
        <v>1094</v>
      </c>
      <c r="J1095" s="29" t="s">
        <v>1522</v>
      </c>
      <c r="K1095" s="151">
        <v>45916</v>
      </c>
      <c r="L1095" s="147">
        <v>7</v>
      </c>
      <c r="M1095" s="159">
        <v>11.61</v>
      </c>
      <c r="N1095" s="31" t="s">
        <v>1859</v>
      </c>
      <c r="O1095" s="147" t="s">
        <v>1</v>
      </c>
    </row>
    <row r="1096" spans="9:15" ht="12.95" customHeight="1" x14ac:dyDescent="0.2">
      <c r="I1096" s="93">
        <f t="shared" si="47"/>
        <v>1095</v>
      </c>
      <c r="J1096" s="29" t="s">
        <v>1523</v>
      </c>
      <c r="K1096" s="151">
        <v>11030</v>
      </c>
      <c r="L1096" s="147">
        <v>7</v>
      </c>
      <c r="M1096" s="159">
        <v>3.3820000000000001</v>
      </c>
      <c r="N1096" s="31" t="s">
        <v>1859</v>
      </c>
      <c r="O1096" s="147" t="s">
        <v>1</v>
      </c>
    </row>
    <row r="1097" spans="9:15" ht="12.95" customHeight="1" x14ac:dyDescent="0.2">
      <c r="I1097" s="93">
        <f t="shared" si="47"/>
        <v>1096</v>
      </c>
      <c r="J1097" s="29" t="s">
        <v>1524</v>
      </c>
      <c r="K1097" s="151">
        <v>46580</v>
      </c>
      <c r="L1097" s="147">
        <v>7</v>
      </c>
      <c r="M1097" s="159">
        <v>6.8020000000000005</v>
      </c>
      <c r="N1097" s="31" t="s">
        <v>1859</v>
      </c>
      <c r="O1097" s="147" t="s">
        <v>1</v>
      </c>
    </row>
    <row r="1098" spans="9:15" ht="12.95" customHeight="1" x14ac:dyDescent="0.2">
      <c r="I1098" s="93">
        <f t="shared" si="47"/>
        <v>1097</v>
      </c>
      <c r="J1098" s="29" t="s">
        <v>1525</v>
      </c>
      <c r="K1098" s="151">
        <v>49321</v>
      </c>
      <c r="L1098" s="147">
        <v>7</v>
      </c>
      <c r="M1098" s="159">
        <v>3.7639999999999998</v>
      </c>
      <c r="N1098" s="31" t="s">
        <v>1859</v>
      </c>
      <c r="O1098" s="147" t="s">
        <v>1</v>
      </c>
    </row>
    <row r="1099" spans="9:15" ht="12.95" customHeight="1" x14ac:dyDescent="0.2">
      <c r="I1099" s="93">
        <f t="shared" si="47"/>
        <v>1098</v>
      </c>
      <c r="J1099" s="29" t="s">
        <v>1526</v>
      </c>
      <c r="K1099" s="151">
        <v>10808</v>
      </c>
      <c r="L1099" s="147">
        <v>7</v>
      </c>
      <c r="M1099" s="159">
        <v>5.468</v>
      </c>
      <c r="N1099" s="31" t="s">
        <v>1859</v>
      </c>
      <c r="O1099" s="147" t="s">
        <v>1</v>
      </c>
    </row>
    <row r="1100" spans="9:15" ht="12.95" customHeight="1" x14ac:dyDescent="0.2">
      <c r="I1100" s="93">
        <f t="shared" si="47"/>
        <v>1099</v>
      </c>
      <c r="J1100" s="29" t="s">
        <v>1527</v>
      </c>
      <c r="K1100" s="151">
        <v>48217</v>
      </c>
      <c r="L1100" s="147">
        <v>7</v>
      </c>
      <c r="M1100" s="159">
        <v>6.3719999999999999</v>
      </c>
      <c r="N1100" s="31" t="s">
        <v>1859</v>
      </c>
      <c r="O1100" s="147" t="s">
        <v>1</v>
      </c>
    </row>
    <row r="1101" spans="9:15" ht="12.95" customHeight="1" x14ac:dyDescent="0.2">
      <c r="I1101" s="93">
        <f t="shared" si="47"/>
        <v>1100</v>
      </c>
      <c r="J1101" s="29" t="s">
        <v>1528</v>
      </c>
      <c r="K1101" s="151">
        <v>48528</v>
      </c>
      <c r="L1101" s="147">
        <v>7</v>
      </c>
      <c r="M1101" s="159">
        <v>4.8250000000000002</v>
      </c>
      <c r="N1101" s="31" t="s">
        <v>1859</v>
      </c>
      <c r="O1101" s="147" t="s">
        <v>1</v>
      </c>
    </row>
    <row r="1102" spans="9:15" ht="12.95" customHeight="1" x14ac:dyDescent="0.2">
      <c r="I1102" s="93">
        <f t="shared" si="47"/>
        <v>1101</v>
      </c>
      <c r="J1102" s="29" t="s">
        <v>1529</v>
      </c>
      <c r="K1102" s="151">
        <v>40022</v>
      </c>
      <c r="L1102" s="147">
        <v>7</v>
      </c>
      <c r="M1102" s="159">
        <v>5.4790000000000001</v>
      </c>
      <c r="N1102" s="31" t="s">
        <v>1859</v>
      </c>
      <c r="O1102" s="147" t="s">
        <v>1</v>
      </c>
    </row>
    <row r="1103" spans="9:15" ht="12.95" customHeight="1" x14ac:dyDescent="0.2">
      <c r="I1103" s="93">
        <f t="shared" si="47"/>
        <v>1102</v>
      </c>
      <c r="J1103" s="12" t="s">
        <v>1530</v>
      </c>
      <c r="K1103" s="151">
        <v>43202</v>
      </c>
      <c r="L1103" s="147">
        <v>7</v>
      </c>
      <c r="M1103" s="159">
        <v>4.5140000000000002</v>
      </c>
      <c r="N1103" s="31" t="s">
        <v>1859</v>
      </c>
      <c r="O1103" s="147" t="s">
        <v>1</v>
      </c>
    </row>
    <row r="1104" spans="9:15" ht="12.95" customHeight="1" x14ac:dyDescent="0.2">
      <c r="I1104" s="93">
        <f t="shared" si="47"/>
        <v>1103</v>
      </c>
      <c r="J1104" s="12" t="s">
        <v>1531</v>
      </c>
      <c r="K1104" s="151">
        <v>47698</v>
      </c>
      <c r="L1104" s="147">
        <v>7</v>
      </c>
      <c r="M1104" s="159">
        <v>3.302</v>
      </c>
      <c r="N1104" s="31" t="s">
        <v>1859</v>
      </c>
      <c r="O1104" s="147" t="s">
        <v>1</v>
      </c>
    </row>
    <row r="1105" spans="9:15" ht="12.95" customHeight="1" x14ac:dyDescent="0.2">
      <c r="I1105" s="93">
        <f t="shared" si="47"/>
        <v>1104</v>
      </c>
      <c r="J1105" s="29" t="s">
        <v>1532</v>
      </c>
      <c r="K1105" s="151">
        <v>49379</v>
      </c>
      <c r="L1105" s="147">
        <v>7</v>
      </c>
      <c r="M1105" s="159">
        <v>5.7869999999999999</v>
      </c>
      <c r="N1105" s="31" t="s">
        <v>1859</v>
      </c>
      <c r="O1105" s="147" t="s">
        <v>1</v>
      </c>
    </row>
    <row r="1106" spans="9:15" ht="12.95" customHeight="1" x14ac:dyDescent="0.2">
      <c r="I1106" s="93">
        <f t="shared" si="47"/>
        <v>1105</v>
      </c>
      <c r="J1106" s="29" t="s">
        <v>1533</v>
      </c>
      <c r="K1106" s="151">
        <v>10102</v>
      </c>
      <c r="L1106" s="147">
        <v>7</v>
      </c>
      <c r="M1106" s="159">
        <v>6.3449999999999998</v>
      </c>
      <c r="N1106" s="31" t="s">
        <v>1859</v>
      </c>
      <c r="O1106" s="147" t="s">
        <v>1</v>
      </c>
    </row>
    <row r="1107" spans="9:15" ht="12.95" customHeight="1" x14ac:dyDescent="0.2">
      <c r="I1107" s="93">
        <f t="shared" si="47"/>
        <v>1106</v>
      </c>
      <c r="J1107" s="29" t="s">
        <v>1534</v>
      </c>
      <c r="K1107" s="151">
        <v>42002</v>
      </c>
      <c r="L1107" s="147">
        <v>7</v>
      </c>
      <c r="M1107" s="159">
        <v>8.94</v>
      </c>
      <c r="N1107" s="31" t="s">
        <v>1859</v>
      </c>
      <c r="O1107" s="147" t="s">
        <v>1</v>
      </c>
    </row>
    <row r="1108" spans="9:15" ht="12.95" customHeight="1" x14ac:dyDescent="0.2">
      <c r="I1108" s="93">
        <f t="shared" si="47"/>
        <v>1107</v>
      </c>
      <c r="J1108" s="29" t="s">
        <v>1535</v>
      </c>
      <c r="K1108" s="151">
        <v>49014</v>
      </c>
      <c r="L1108" s="147">
        <v>7</v>
      </c>
      <c r="M1108" s="159">
        <v>9.2430000000000003</v>
      </c>
      <c r="N1108" s="31" t="s">
        <v>1859</v>
      </c>
      <c r="O1108" s="147" t="s">
        <v>1</v>
      </c>
    </row>
    <row r="1109" spans="9:15" ht="12.95" customHeight="1" x14ac:dyDescent="0.2">
      <c r="I1109" s="93">
        <f t="shared" si="47"/>
        <v>1108</v>
      </c>
      <c r="J1109" s="29" t="s">
        <v>1536</v>
      </c>
      <c r="K1109" s="151">
        <v>40178</v>
      </c>
      <c r="L1109" s="147">
        <v>7</v>
      </c>
      <c r="M1109" s="159">
        <v>6.5049999999999999</v>
      </c>
      <c r="N1109" s="31" t="s">
        <v>1859</v>
      </c>
      <c r="O1109" s="147" t="s">
        <v>1</v>
      </c>
    </row>
    <row r="1110" spans="9:15" ht="12.95" customHeight="1" x14ac:dyDescent="0.2">
      <c r="I1110" s="93">
        <f t="shared" si="47"/>
        <v>1109</v>
      </c>
      <c r="J1110" s="29" t="s">
        <v>1537</v>
      </c>
      <c r="K1110" s="151">
        <v>40718</v>
      </c>
      <c r="L1110" s="147">
        <v>7</v>
      </c>
      <c r="M1110" s="159">
        <v>9.4740000000000002</v>
      </c>
      <c r="N1110" s="31" t="s">
        <v>1859</v>
      </c>
      <c r="O1110" s="147" t="s">
        <v>1</v>
      </c>
    </row>
    <row r="1111" spans="9:15" ht="12.95" customHeight="1" x14ac:dyDescent="0.2">
      <c r="I1111" s="93">
        <f t="shared" si="47"/>
        <v>1110</v>
      </c>
      <c r="J1111" s="12" t="s">
        <v>1538</v>
      </c>
      <c r="K1111" s="151">
        <v>11777</v>
      </c>
      <c r="L1111" s="147">
        <v>7</v>
      </c>
      <c r="M1111" s="159">
        <v>6.6280000000000001</v>
      </c>
      <c r="N1111" s="31" t="s">
        <v>1859</v>
      </c>
      <c r="O1111" s="147" t="s">
        <v>1</v>
      </c>
    </row>
    <row r="1112" spans="9:15" ht="12.95" customHeight="1" x14ac:dyDescent="0.2">
      <c r="I1112" s="93">
        <f t="shared" si="47"/>
        <v>1111</v>
      </c>
      <c r="J1112" s="29" t="s">
        <v>1539</v>
      </c>
      <c r="K1112" s="151">
        <v>42977</v>
      </c>
      <c r="L1112" s="147">
        <v>7</v>
      </c>
      <c r="M1112" s="159" t="s">
        <v>1517</v>
      </c>
      <c r="N1112" s="31" t="s">
        <v>1859</v>
      </c>
      <c r="O1112" s="147" t="s">
        <v>1</v>
      </c>
    </row>
    <row r="1113" spans="9:15" ht="12.95" customHeight="1" x14ac:dyDescent="0.2">
      <c r="I1113" s="93">
        <f t="shared" si="47"/>
        <v>1112</v>
      </c>
      <c r="J1113" s="29" t="s">
        <v>1540</v>
      </c>
      <c r="K1113" s="151">
        <v>47440</v>
      </c>
      <c r="L1113" s="147">
        <v>7</v>
      </c>
      <c r="M1113" s="159">
        <v>5.6459999999999999</v>
      </c>
      <c r="N1113" s="31" t="s">
        <v>1859</v>
      </c>
      <c r="O1113" s="147" t="s">
        <v>1</v>
      </c>
    </row>
    <row r="1114" spans="9:15" ht="12.95" customHeight="1" x14ac:dyDescent="0.2">
      <c r="I1114" s="93">
        <f t="shared" si="47"/>
        <v>1113</v>
      </c>
      <c r="J1114" s="12" t="s">
        <v>1541</v>
      </c>
      <c r="K1114" s="151">
        <v>47706</v>
      </c>
      <c r="L1114" s="147">
        <v>7</v>
      </c>
      <c r="M1114" s="159">
        <v>5.7640000000000002</v>
      </c>
      <c r="N1114" s="31" t="s">
        <v>1859</v>
      </c>
      <c r="O1114" s="147" t="s">
        <v>1</v>
      </c>
    </row>
    <row r="1115" spans="9:15" ht="12.95" customHeight="1" x14ac:dyDescent="0.2">
      <c r="I1115" s="93">
        <f t="shared" si="47"/>
        <v>1114</v>
      </c>
      <c r="J1115" s="29" t="s">
        <v>1542</v>
      </c>
      <c r="K1115" s="151">
        <v>40713</v>
      </c>
      <c r="L1115" s="147">
        <v>7</v>
      </c>
      <c r="M1115" s="159">
        <v>5.6670000000000007</v>
      </c>
      <c r="N1115" s="31" t="s">
        <v>1859</v>
      </c>
      <c r="O1115" s="147" t="s">
        <v>1</v>
      </c>
    </row>
    <row r="1116" spans="9:15" ht="12.95" customHeight="1" x14ac:dyDescent="0.2">
      <c r="I1116" s="93">
        <f t="shared" si="47"/>
        <v>1115</v>
      </c>
      <c r="J1116" s="29" t="s">
        <v>1543</v>
      </c>
      <c r="K1116" s="151">
        <v>49344</v>
      </c>
      <c r="L1116" s="147">
        <v>7</v>
      </c>
      <c r="M1116" s="159">
        <v>7.032</v>
      </c>
      <c r="N1116" s="31" t="s">
        <v>1859</v>
      </c>
      <c r="O1116" s="147" t="s">
        <v>1</v>
      </c>
    </row>
    <row r="1117" spans="9:15" ht="12.95" customHeight="1" x14ac:dyDescent="0.2">
      <c r="I1117" s="93">
        <f t="shared" si="47"/>
        <v>1116</v>
      </c>
      <c r="J1117" s="29" t="s">
        <v>1544</v>
      </c>
      <c r="K1117" s="151">
        <v>11660</v>
      </c>
      <c r="L1117" s="147">
        <v>7</v>
      </c>
      <c r="M1117" s="159">
        <v>3.96</v>
      </c>
      <c r="N1117" s="31" t="s">
        <v>1859</v>
      </c>
      <c r="O1117" s="147" t="s">
        <v>1</v>
      </c>
    </row>
    <row r="1118" spans="9:15" ht="12.95" customHeight="1" x14ac:dyDescent="0.2">
      <c r="I1118" s="93">
        <f t="shared" si="47"/>
        <v>1117</v>
      </c>
      <c r="J1118" s="29" t="s">
        <v>1545</v>
      </c>
      <c r="K1118" s="151">
        <v>11031</v>
      </c>
      <c r="L1118" s="147">
        <v>7</v>
      </c>
      <c r="M1118" s="159">
        <v>5.6269999999999998</v>
      </c>
      <c r="N1118" s="31" t="s">
        <v>1859</v>
      </c>
      <c r="O1118" s="147" t="s">
        <v>1</v>
      </c>
    </row>
    <row r="1119" spans="9:15" ht="12.95" customHeight="1" x14ac:dyDescent="0.2">
      <c r="I1119" s="93">
        <f t="shared" si="47"/>
        <v>1118</v>
      </c>
      <c r="J1119" s="29" t="s">
        <v>1546</v>
      </c>
      <c r="K1119" s="151">
        <v>48104</v>
      </c>
      <c r="L1119" s="147">
        <v>7</v>
      </c>
      <c r="M1119" s="159">
        <v>4.5209999999999999</v>
      </c>
      <c r="N1119" s="31" t="s">
        <v>1859</v>
      </c>
      <c r="O1119" s="147" t="s">
        <v>1</v>
      </c>
    </row>
    <row r="1120" spans="9:15" ht="12.95" customHeight="1" x14ac:dyDescent="0.2">
      <c r="I1120" s="93">
        <f t="shared" si="47"/>
        <v>1119</v>
      </c>
      <c r="J1120" s="29" t="s">
        <v>1547</v>
      </c>
      <c r="K1120" s="151">
        <v>48102</v>
      </c>
      <c r="L1120" s="147">
        <v>7</v>
      </c>
      <c r="M1120" s="159">
        <v>5.0999999999999996</v>
      </c>
      <c r="N1120" s="31" t="s">
        <v>1859</v>
      </c>
      <c r="O1120" s="147" t="s">
        <v>1</v>
      </c>
    </row>
    <row r="1121" spans="9:15" ht="12.95" customHeight="1" x14ac:dyDescent="0.2">
      <c r="I1121" s="93">
        <f t="shared" si="47"/>
        <v>1120</v>
      </c>
      <c r="J1121" s="29" t="s">
        <v>1548</v>
      </c>
      <c r="K1121" s="151">
        <v>10869</v>
      </c>
      <c r="L1121" s="147">
        <v>7</v>
      </c>
      <c r="M1121" s="159">
        <v>3.4119999999999999</v>
      </c>
      <c r="N1121" s="31" t="s">
        <v>1859</v>
      </c>
      <c r="O1121" s="147" t="s">
        <v>1</v>
      </c>
    </row>
    <row r="1122" spans="9:15" ht="12.95" customHeight="1" x14ac:dyDescent="0.2">
      <c r="I1122" s="93">
        <f t="shared" si="47"/>
        <v>1121</v>
      </c>
      <c r="J1122" s="12" t="s">
        <v>1549</v>
      </c>
      <c r="K1122" s="151">
        <v>48463</v>
      </c>
      <c r="L1122" s="147">
        <v>7</v>
      </c>
      <c r="M1122" s="159">
        <v>6.7060000000000004</v>
      </c>
      <c r="N1122" s="31" t="s">
        <v>1859</v>
      </c>
      <c r="O1122" s="147" t="s">
        <v>1</v>
      </c>
    </row>
    <row r="1123" spans="9:15" ht="12.95" customHeight="1" x14ac:dyDescent="0.2">
      <c r="I1123" s="93">
        <f t="shared" si="47"/>
        <v>1122</v>
      </c>
      <c r="J1123" s="29" t="s">
        <v>1550</v>
      </c>
      <c r="K1123" s="151">
        <v>41200</v>
      </c>
      <c r="L1123" s="147">
        <v>7</v>
      </c>
      <c r="M1123" s="159">
        <v>6.54</v>
      </c>
      <c r="N1123" s="31" t="s">
        <v>1859</v>
      </c>
      <c r="O1123" s="147" t="s">
        <v>1</v>
      </c>
    </row>
    <row r="1124" spans="9:15" ht="12.95" customHeight="1" x14ac:dyDescent="0.2">
      <c r="I1124" s="93">
        <f t="shared" si="47"/>
        <v>1123</v>
      </c>
      <c r="J1124" s="29" t="s">
        <v>1551</v>
      </c>
      <c r="K1124" s="151">
        <v>11890</v>
      </c>
      <c r="L1124" s="147">
        <v>7</v>
      </c>
      <c r="M1124" s="159">
        <v>4.7670000000000003</v>
      </c>
      <c r="N1124" s="31" t="s">
        <v>1859</v>
      </c>
      <c r="O1124" s="147" t="s">
        <v>1</v>
      </c>
    </row>
    <row r="1125" spans="9:15" ht="12.95" customHeight="1" x14ac:dyDescent="0.2">
      <c r="I1125" s="93">
        <f t="shared" si="47"/>
        <v>1124</v>
      </c>
      <c r="J1125" s="29" t="s">
        <v>1627</v>
      </c>
      <c r="K1125" s="151">
        <v>41094</v>
      </c>
      <c r="L1125" s="147">
        <v>7</v>
      </c>
      <c r="M1125" s="159">
        <v>7.3470000000000004</v>
      </c>
      <c r="N1125" s="31" t="s">
        <v>1859</v>
      </c>
      <c r="O1125" s="147" t="s">
        <v>1</v>
      </c>
    </row>
    <row r="1126" spans="9:15" ht="12.95" customHeight="1" x14ac:dyDescent="0.2">
      <c r="I1126" s="93">
        <f t="shared" si="47"/>
        <v>1125</v>
      </c>
      <c r="J1126" s="29" t="s">
        <v>1628</v>
      </c>
      <c r="K1126" s="151">
        <v>42078</v>
      </c>
      <c r="L1126" s="147">
        <v>7</v>
      </c>
      <c r="M1126" s="159">
        <v>11.761999999999999</v>
      </c>
      <c r="N1126" s="31" t="s">
        <v>1859</v>
      </c>
      <c r="O1126" s="147" t="s">
        <v>1</v>
      </c>
    </row>
    <row r="1127" spans="9:15" ht="12.95" customHeight="1" x14ac:dyDescent="0.2">
      <c r="I1127" s="93">
        <f t="shared" si="47"/>
        <v>1126</v>
      </c>
      <c r="J1127" s="29" t="s">
        <v>1629</v>
      </c>
      <c r="K1127" s="151">
        <v>42273</v>
      </c>
      <c r="L1127" s="147">
        <v>7</v>
      </c>
      <c r="M1127" s="159">
        <v>12.138</v>
      </c>
      <c r="N1127" s="31" t="s">
        <v>1859</v>
      </c>
      <c r="O1127" s="147" t="s">
        <v>1</v>
      </c>
    </row>
    <row r="1128" spans="9:15" ht="12.95" customHeight="1" x14ac:dyDescent="0.2">
      <c r="I1128" s="93">
        <f t="shared" si="47"/>
        <v>1127</v>
      </c>
      <c r="J1128" s="29" t="s">
        <v>1630</v>
      </c>
      <c r="K1128" s="151">
        <v>41201</v>
      </c>
      <c r="L1128" s="147">
        <v>7</v>
      </c>
      <c r="M1128" s="159">
        <v>5.8849999999999998</v>
      </c>
      <c r="N1128" s="31" t="s">
        <v>1859</v>
      </c>
      <c r="O1128" s="147" t="s">
        <v>1</v>
      </c>
    </row>
    <row r="1129" spans="9:15" ht="12.95" customHeight="1" x14ac:dyDescent="0.2">
      <c r="I1129" s="93">
        <f t="shared" si="47"/>
        <v>1128</v>
      </c>
      <c r="J1129" s="29" t="s">
        <v>1552</v>
      </c>
      <c r="K1129" s="151">
        <v>42178</v>
      </c>
      <c r="L1129" s="147">
        <v>7</v>
      </c>
      <c r="M1129" s="159">
        <v>6.0730000000000004</v>
      </c>
      <c r="N1129" s="31" t="s">
        <v>1859</v>
      </c>
      <c r="O1129" s="147" t="s">
        <v>1</v>
      </c>
    </row>
    <row r="1130" spans="9:15" ht="12.95" customHeight="1" x14ac:dyDescent="0.2">
      <c r="I1130" s="93">
        <f t="shared" si="47"/>
        <v>1129</v>
      </c>
      <c r="J1130" s="12" t="s">
        <v>1553</v>
      </c>
      <c r="K1130" s="151">
        <v>11271</v>
      </c>
      <c r="L1130" s="147">
        <v>7</v>
      </c>
      <c r="M1130" s="159">
        <v>6.9590000000000005</v>
      </c>
      <c r="N1130" s="31" t="s">
        <v>1859</v>
      </c>
      <c r="O1130" s="147" t="s">
        <v>1</v>
      </c>
    </row>
    <row r="1131" spans="9:15" ht="12.95" customHeight="1" x14ac:dyDescent="0.2">
      <c r="I1131" s="93">
        <f t="shared" si="47"/>
        <v>1130</v>
      </c>
      <c r="J1131" s="12" t="s">
        <v>1554</v>
      </c>
      <c r="K1131" s="151">
        <v>48786</v>
      </c>
      <c r="L1131" s="147">
        <v>7</v>
      </c>
      <c r="M1131" s="159">
        <v>4.2469999999999999</v>
      </c>
      <c r="N1131" s="31" t="s">
        <v>1859</v>
      </c>
      <c r="O1131" s="147" t="s">
        <v>1</v>
      </c>
    </row>
    <row r="1132" spans="9:15" ht="12.95" customHeight="1" x14ac:dyDescent="0.2">
      <c r="I1132" s="93">
        <f t="shared" si="47"/>
        <v>1131</v>
      </c>
      <c r="J1132" s="12" t="s">
        <v>1555</v>
      </c>
      <c r="K1132" s="151">
        <v>12021</v>
      </c>
      <c r="L1132" s="147">
        <v>7</v>
      </c>
      <c r="M1132" s="159">
        <v>8.4949999999999992</v>
      </c>
      <c r="N1132" s="31" t="s">
        <v>1859</v>
      </c>
      <c r="O1132" s="147" t="s">
        <v>1</v>
      </c>
    </row>
    <row r="1133" spans="9:15" ht="12.95" customHeight="1" x14ac:dyDescent="0.2">
      <c r="I1133" s="93">
        <f t="shared" si="47"/>
        <v>1132</v>
      </c>
      <c r="J1133" s="12" t="s">
        <v>1556</v>
      </c>
      <c r="K1133" s="151">
        <v>12103</v>
      </c>
      <c r="L1133" s="147">
        <v>7</v>
      </c>
      <c r="M1133" s="159">
        <v>9.1950000000000003</v>
      </c>
      <c r="N1133" s="31" t="s">
        <v>1859</v>
      </c>
      <c r="O1133" s="147" t="s">
        <v>1</v>
      </c>
    </row>
    <row r="1134" spans="9:15" ht="12.95" customHeight="1" x14ac:dyDescent="0.2">
      <c r="I1134" s="93">
        <f t="shared" si="47"/>
        <v>1133</v>
      </c>
      <c r="J1134" s="29" t="s">
        <v>1557</v>
      </c>
      <c r="K1134" s="151">
        <v>49139</v>
      </c>
      <c r="L1134" s="147">
        <v>7</v>
      </c>
      <c r="M1134" s="159">
        <v>6.6</v>
      </c>
      <c r="N1134" s="31" t="s">
        <v>1859</v>
      </c>
      <c r="O1134" s="147" t="s">
        <v>1</v>
      </c>
    </row>
    <row r="1135" spans="9:15" ht="12.95" customHeight="1" x14ac:dyDescent="0.2">
      <c r="I1135" s="93">
        <f t="shared" si="47"/>
        <v>1134</v>
      </c>
      <c r="J1135" s="29" t="s">
        <v>1558</v>
      </c>
      <c r="K1135" s="151">
        <v>49024</v>
      </c>
      <c r="L1135" s="147">
        <v>7</v>
      </c>
      <c r="M1135" s="159">
        <v>8.1959999999999997</v>
      </c>
      <c r="N1135" s="31" t="s">
        <v>1859</v>
      </c>
      <c r="O1135" s="147" t="s">
        <v>1</v>
      </c>
    </row>
    <row r="1136" spans="9:15" ht="12.95" customHeight="1" x14ac:dyDescent="0.2">
      <c r="I1136" s="93">
        <f t="shared" si="47"/>
        <v>1135</v>
      </c>
      <c r="J1136" s="29" t="s">
        <v>1559</v>
      </c>
      <c r="K1136" s="151">
        <v>42696</v>
      </c>
      <c r="L1136" s="147">
        <v>7</v>
      </c>
      <c r="M1136" s="159">
        <v>6.45</v>
      </c>
      <c r="N1136" s="31" t="s">
        <v>1859</v>
      </c>
      <c r="O1136" s="147" t="s">
        <v>1</v>
      </c>
    </row>
    <row r="1137" spans="9:15" ht="12.95" customHeight="1" x14ac:dyDescent="0.2">
      <c r="I1137" s="93">
        <f t="shared" si="47"/>
        <v>1136</v>
      </c>
      <c r="J1137" s="12" t="s">
        <v>1560</v>
      </c>
      <c r="K1137" s="151">
        <v>41573</v>
      </c>
      <c r="L1137" s="147">
        <v>7</v>
      </c>
      <c r="M1137" s="159">
        <v>7.165</v>
      </c>
      <c r="N1137" s="31" t="s">
        <v>1859</v>
      </c>
      <c r="O1137" s="147" t="s">
        <v>1</v>
      </c>
    </row>
    <row r="1138" spans="9:15" ht="12.95" customHeight="1" x14ac:dyDescent="0.2">
      <c r="I1138" s="93">
        <f t="shared" si="47"/>
        <v>1137</v>
      </c>
      <c r="J1138" s="29" t="s">
        <v>1561</v>
      </c>
      <c r="K1138" s="151">
        <v>11681</v>
      </c>
      <c r="L1138" s="147">
        <v>7</v>
      </c>
      <c r="M1138" s="159">
        <v>7.41</v>
      </c>
      <c r="N1138" s="31" t="s">
        <v>1859</v>
      </c>
      <c r="O1138" s="147" t="s">
        <v>1</v>
      </c>
    </row>
    <row r="1139" spans="9:15" ht="12.95" customHeight="1" x14ac:dyDescent="0.2">
      <c r="I1139" s="93">
        <f t="shared" si="47"/>
        <v>1138</v>
      </c>
      <c r="J1139" s="29" t="s">
        <v>1562</v>
      </c>
      <c r="K1139" s="151">
        <v>47995</v>
      </c>
      <c r="L1139" s="147">
        <v>7</v>
      </c>
      <c r="M1139" s="159">
        <v>4.7270000000000003</v>
      </c>
      <c r="N1139" s="31" t="s">
        <v>1859</v>
      </c>
      <c r="O1139" s="147" t="s">
        <v>1</v>
      </c>
    </row>
    <row r="1140" spans="9:15" ht="12.95" customHeight="1" x14ac:dyDescent="0.2">
      <c r="I1140" s="93">
        <f t="shared" si="47"/>
        <v>1139</v>
      </c>
      <c r="J1140" s="29" t="s">
        <v>1563</v>
      </c>
      <c r="K1140" s="151">
        <v>40185</v>
      </c>
      <c r="L1140" s="147">
        <v>7</v>
      </c>
      <c r="M1140" s="159">
        <v>4.5170000000000003</v>
      </c>
      <c r="N1140" s="31" t="s">
        <v>1859</v>
      </c>
      <c r="O1140" s="147" t="s">
        <v>1</v>
      </c>
    </row>
    <row r="1141" spans="9:15" ht="12.95" customHeight="1" x14ac:dyDescent="0.2">
      <c r="I1141" s="93">
        <f t="shared" si="47"/>
        <v>1140</v>
      </c>
      <c r="J1141" s="29" t="s">
        <v>1564</v>
      </c>
      <c r="K1141" s="151">
        <v>41965</v>
      </c>
      <c r="L1141" s="147">
        <v>7</v>
      </c>
      <c r="M1141" s="159">
        <v>9.27</v>
      </c>
      <c r="N1141" s="31" t="s">
        <v>1859</v>
      </c>
      <c r="O1141" s="147" t="s">
        <v>1</v>
      </c>
    </row>
    <row r="1142" spans="9:15" ht="12.95" customHeight="1" x14ac:dyDescent="0.2">
      <c r="I1142" s="93">
        <f t="shared" si="47"/>
        <v>1141</v>
      </c>
      <c r="J1142" s="29" t="s">
        <v>1565</v>
      </c>
      <c r="K1142" s="151">
        <v>48106</v>
      </c>
      <c r="L1142" s="147">
        <v>7</v>
      </c>
      <c r="M1142" s="159">
        <v>6.05</v>
      </c>
      <c r="N1142" s="31" t="s">
        <v>1859</v>
      </c>
      <c r="O1142" s="147" t="s">
        <v>1</v>
      </c>
    </row>
    <row r="1143" spans="9:15" ht="12.95" customHeight="1" x14ac:dyDescent="0.2">
      <c r="I1143" s="93">
        <f t="shared" si="47"/>
        <v>1142</v>
      </c>
      <c r="J1143" s="29" t="s">
        <v>1566</v>
      </c>
      <c r="K1143" s="151">
        <v>42181</v>
      </c>
      <c r="L1143" s="147">
        <v>7</v>
      </c>
      <c r="M1143" s="159">
        <v>5.6459999999999999</v>
      </c>
      <c r="N1143" s="31" t="s">
        <v>1859</v>
      </c>
      <c r="O1143" s="147" t="s">
        <v>1</v>
      </c>
    </row>
    <row r="1144" spans="9:15" ht="12.95" customHeight="1" x14ac:dyDescent="0.2">
      <c r="I1144" s="93">
        <f t="shared" si="47"/>
        <v>1143</v>
      </c>
      <c r="J1144" s="29" t="s">
        <v>1568</v>
      </c>
      <c r="K1144" s="151">
        <v>42420</v>
      </c>
      <c r="L1144" s="147">
        <v>8</v>
      </c>
      <c r="M1144" s="159">
        <v>12.7188</v>
      </c>
      <c r="N1144" s="31" t="s">
        <v>1859</v>
      </c>
      <c r="O1144" s="147" t="s">
        <v>1</v>
      </c>
    </row>
    <row r="1145" spans="9:15" ht="12.95" customHeight="1" x14ac:dyDescent="0.2">
      <c r="I1145" s="93">
        <f t="shared" si="47"/>
        <v>1144</v>
      </c>
      <c r="J1145" s="29" t="s">
        <v>1569</v>
      </c>
      <c r="K1145" s="151">
        <v>42421</v>
      </c>
      <c r="L1145" s="147">
        <v>8</v>
      </c>
      <c r="M1145" s="159">
        <v>12.7188</v>
      </c>
      <c r="N1145" s="31" t="s">
        <v>1859</v>
      </c>
      <c r="O1145" s="147" t="s">
        <v>1</v>
      </c>
    </row>
    <row r="1146" spans="9:15" ht="12.95" customHeight="1" x14ac:dyDescent="0.2">
      <c r="I1146" s="93">
        <f t="shared" si="47"/>
        <v>1145</v>
      </c>
      <c r="J1146" s="29" t="s">
        <v>1570</v>
      </c>
      <c r="K1146" s="151">
        <v>42422</v>
      </c>
      <c r="L1146" s="147">
        <v>8</v>
      </c>
      <c r="M1146" s="159">
        <v>12.7188</v>
      </c>
      <c r="N1146" s="31" t="s">
        <v>1859</v>
      </c>
      <c r="O1146" s="147" t="s">
        <v>1</v>
      </c>
    </row>
    <row r="1147" spans="9:15" ht="12.95" customHeight="1" x14ac:dyDescent="0.2">
      <c r="I1147" s="93">
        <f t="shared" si="47"/>
        <v>1146</v>
      </c>
      <c r="J1147" s="29" t="s">
        <v>1571</v>
      </c>
      <c r="K1147" s="151">
        <v>42620</v>
      </c>
      <c r="L1147" s="147">
        <v>8</v>
      </c>
      <c r="M1147" s="159">
        <v>16.1784</v>
      </c>
      <c r="N1147" s="31" t="s">
        <v>1859</v>
      </c>
      <c r="O1147" s="147" t="s">
        <v>1</v>
      </c>
    </row>
    <row r="1148" spans="9:15" ht="12.95" customHeight="1" x14ac:dyDescent="0.2">
      <c r="I1148" s="93">
        <f t="shared" si="47"/>
        <v>1147</v>
      </c>
      <c r="J1148" s="29" t="s">
        <v>1572</v>
      </c>
      <c r="K1148" s="151">
        <v>42621</v>
      </c>
      <c r="L1148" s="147">
        <v>8</v>
      </c>
      <c r="M1148" s="159">
        <v>16.1784</v>
      </c>
      <c r="N1148" s="31" t="s">
        <v>1859</v>
      </c>
      <c r="O1148" s="147" t="s">
        <v>1</v>
      </c>
    </row>
    <row r="1149" spans="9:15" ht="12.95" customHeight="1" x14ac:dyDescent="0.2">
      <c r="I1149" s="93">
        <f t="shared" si="47"/>
        <v>1148</v>
      </c>
      <c r="J1149" s="29" t="s">
        <v>1573</v>
      </c>
      <c r="K1149" s="151">
        <v>42622</v>
      </c>
      <c r="L1149" s="147">
        <v>8</v>
      </c>
      <c r="M1149" s="159">
        <v>16.1784</v>
      </c>
      <c r="N1149" s="31" t="s">
        <v>1859</v>
      </c>
      <c r="O1149" s="147" t="s">
        <v>1</v>
      </c>
    </row>
    <row r="1150" spans="9:15" ht="12.95" customHeight="1" x14ac:dyDescent="0.2">
      <c r="I1150" s="93">
        <f t="shared" si="47"/>
        <v>1149</v>
      </c>
      <c r="J1150" s="29" t="s">
        <v>1574</v>
      </c>
      <c r="K1150" s="151">
        <v>43085</v>
      </c>
      <c r="L1150" s="147">
        <v>8</v>
      </c>
      <c r="M1150" s="159">
        <v>10.989000000000001</v>
      </c>
      <c r="N1150" s="31" t="s">
        <v>1859</v>
      </c>
      <c r="O1150" s="147" t="s">
        <v>1</v>
      </c>
    </row>
    <row r="1151" spans="9:15" ht="12.95" customHeight="1" x14ac:dyDescent="0.2">
      <c r="I1151" s="93">
        <f t="shared" si="47"/>
        <v>1150</v>
      </c>
      <c r="J1151" s="29" t="s">
        <v>1575</v>
      </c>
      <c r="K1151" s="151">
        <v>40238</v>
      </c>
      <c r="L1151" s="147">
        <v>8</v>
      </c>
      <c r="M1151" s="159">
        <v>17.472099999999998</v>
      </c>
      <c r="N1151" s="31" t="s">
        <v>1859</v>
      </c>
      <c r="O1151" s="147" t="s">
        <v>1</v>
      </c>
    </row>
    <row r="1152" spans="9:15" ht="12.95" customHeight="1" x14ac:dyDescent="0.2">
      <c r="I1152" s="93">
        <f t="shared" si="47"/>
        <v>1151</v>
      </c>
      <c r="J1152" s="29" t="s">
        <v>1576</v>
      </c>
      <c r="K1152" s="151">
        <v>40239</v>
      </c>
      <c r="L1152" s="147">
        <v>8</v>
      </c>
      <c r="M1152" s="159">
        <v>17.760400000000001</v>
      </c>
      <c r="N1152" s="31" t="s">
        <v>1859</v>
      </c>
      <c r="O1152" s="147" t="s">
        <v>1</v>
      </c>
    </row>
    <row r="1153" spans="9:15" ht="12.95" customHeight="1" x14ac:dyDescent="0.2">
      <c r="I1153" s="93">
        <f t="shared" si="47"/>
        <v>1152</v>
      </c>
      <c r="J1153" s="29" t="s">
        <v>1577</v>
      </c>
      <c r="K1153" s="151">
        <v>42314</v>
      </c>
      <c r="L1153" s="147">
        <v>8</v>
      </c>
      <c r="M1153" s="159">
        <v>13.7723</v>
      </c>
      <c r="N1153" s="31" t="s">
        <v>1859</v>
      </c>
      <c r="O1153" s="147" t="s">
        <v>1</v>
      </c>
    </row>
    <row r="1154" spans="9:15" ht="12.95" customHeight="1" x14ac:dyDescent="0.2">
      <c r="I1154" s="93">
        <f t="shared" si="47"/>
        <v>1153</v>
      </c>
      <c r="J1154" s="29" t="s">
        <v>1578</v>
      </c>
      <c r="K1154" s="151">
        <v>42318</v>
      </c>
      <c r="L1154" s="147">
        <v>8</v>
      </c>
      <c r="M1154" s="159">
        <v>17.514199999999999</v>
      </c>
      <c r="N1154" s="31" t="s">
        <v>1859</v>
      </c>
      <c r="O1154" s="147" t="s">
        <v>1</v>
      </c>
    </row>
    <row r="1155" spans="9:15" ht="12.95" customHeight="1" x14ac:dyDescent="0.2">
      <c r="I1155" s="93">
        <f t="shared" si="47"/>
        <v>1154</v>
      </c>
      <c r="J1155" s="29" t="s">
        <v>1579</v>
      </c>
      <c r="K1155" s="151">
        <v>43085</v>
      </c>
      <c r="L1155" s="147">
        <v>8</v>
      </c>
      <c r="M1155" s="159">
        <v>10.989000000000001</v>
      </c>
      <c r="N1155" s="31" t="s">
        <v>1859</v>
      </c>
      <c r="O1155" s="147" t="s">
        <v>1</v>
      </c>
    </row>
    <row r="1156" spans="9:15" ht="12.95" customHeight="1" x14ac:dyDescent="0.2">
      <c r="I1156" s="93">
        <f t="shared" si="47"/>
        <v>1155</v>
      </c>
      <c r="J1156" s="29" t="s">
        <v>1580</v>
      </c>
      <c r="K1156" s="151">
        <v>43083</v>
      </c>
      <c r="L1156" s="147">
        <v>8</v>
      </c>
      <c r="M1156" s="159">
        <v>10.6678</v>
      </c>
      <c r="N1156" s="31" t="s">
        <v>1859</v>
      </c>
      <c r="O1156" s="147" t="s">
        <v>1</v>
      </c>
    </row>
    <row r="1157" spans="9:15" ht="12.95" customHeight="1" x14ac:dyDescent="0.2">
      <c r="I1157" s="93">
        <f t="shared" ref="I1157:I1220" si="48">IF(J1157="","",I1156+1)</f>
        <v>1156</v>
      </c>
      <c r="J1157" s="29" t="s">
        <v>1581</v>
      </c>
      <c r="K1157" s="151">
        <v>77200</v>
      </c>
      <c r="L1157" s="147">
        <v>10</v>
      </c>
      <c r="M1157" s="159">
        <v>6.55</v>
      </c>
      <c r="N1157" s="31" t="s">
        <v>1859</v>
      </c>
      <c r="O1157" s="147" t="s">
        <v>1</v>
      </c>
    </row>
    <row r="1158" spans="9:15" ht="12.95" customHeight="1" x14ac:dyDescent="0.2">
      <c r="I1158" s="93">
        <f t="shared" si="48"/>
        <v>1157</v>
      </c>
      <c r="J1158" s="36" t="s">
        <v>1582</v>
      </c>
      <c r="K1158" s="151">
        <v>75612</v>
      </c>
      <c r="L1158" s="147">
        <v>10</v>
      </c>
      <c r="M1158" s="159">
        <v>8.8350000000000009</v>
      </c>
      <c r="N1158" s="31" t="s">
        <v>1859</v>
      </c>
      <c r="O1158" s="147" t="s">
        <v>1</v>
      </c>
    </row>
    <row r="1159" spans="9:15" ht="12.95" customHeight="1" x14ac:dyDescent="0.2">
      <c r="I1159" s="93">
        <f t="shared" si="48"/>
        <v>1158</v>
      </c>
      <c r="J1159" s="36" t="s">
        <v>1583</v>
      </c>
      <c r="K1159" s="151">
        <v>77916</v>
      </c>
      <c r="L1159" s="147">
        <v>10</v>
      </c>
      <c r="M1159" s="159">
        <v>6</v>
      </c>
      <c r="N1159" s="31" t="s">
        <v>1859</v>
      </c>
      <c r="O1159" s="147" t="s">
        <v>1</v>
      </c>
    </row>
    <row r="1160" spans="9:15" ht="12.95" customHeight="1" x14ac:dyDescent="0.2">
      <c r="I1160" s="93">
        <f t="shared" si="48"/>
        <v>1159</v>
      </c>
      <c r="J1160" s="36" t="s">
        <v>1584</v>
      </c>
      <c r="K1160" s="151">
        <v>76884</v>
      </c>
      <c r="L1160" s="147">
        <v>10</v>
      </c>
      <c r="M1160" s="159">
        <v>6.64</v>
      </c>
      <c r="N1160" s="31" t="s">
        <v>1859</v>
      </c>
      <c r="O1160" s="147" t="s">
        <v>1</v>
      </c>
    </row>
    <row r="1161" spans="9:15" ht="12.95" customHeight="1" x14ac:dyDescent="0.2">
      <c r="I1161" s="93">
        <f t="shared" si="48"/>
        <v>1160</v>
      </c>
      <c r="J1161" s="36" t="s">
        <v>1585</v>
      </c>
      <c r="K1161" s="151">
        <v>77137</v>
      </c>
      <c r="L1161" s="147">
        <v>10</v>
      </c>
      <c r="M1161" s="159">
        <v>6.36</v>
      </c>
      <c r="N1161" s="31" t="s">
        <v>1859</v>
      </c>
      <c r="O1161" s="147" t="s">
        <v>1</v>
      </c>
    </row>
    <row r="1162" spans="9:15" ht="12.95" customHeight="1" x14ac:dyDescent="0.2">
      <c r="I1162" s="93">
        <f t="shared" si="48"/>
        <v>1161</v>
      </c>
      <c r="J1162" s="36" t="s">
        <v>1586</v>
      </c>
      <c r="K1162" s="151">
        <v>74589</v>
      </c>
      <c r="L1162" s="147">
        <v>10</v>
      </c>
      <c r="M1162" s="159">
        <v>5.859</v>
      </c>
      <c r="N1162" s="31" t="s">
        <v>1859</v>
      </c>
      <c r="O1162" s="147" t="s">
        <v>1</v>
      </c>
    </row>
    <row r="1163" spans="9:15" ht="12.95" customHeight="1" x14ac:dyDescent="0.2">
      <c r="I1163" s="93">
        <f t="shared" si="48"/>
        <v>1162</v>
      </c>
      <c r="J1163" s="29" t="s">
        <v>1587</v>
      </c>
      <c r="K1163" s="151">
        <v>77146</v>
      </c>
      <c r="L1163" s="147">
        <v>18</v>
      </c>
      <c r="M1163" s="159">
        <v>9.0321000000000016</v>
      </c>
      <c r="N1163" s="35" t="s">
        <v>1779</v>
      </c>
      <c r="O1163" s="147" t="s">
        <v>1</v>
      </c>
    </row>
    <row r="1164" spans="9:15" ht="12.95" customHeight="1" x14ac:dyDescent="0.2">
      <c r="I1164" s="93">
        <f t="shared" si="48"/>
        <v>1163</v>
      </c>
      <c r="J1164" s="29" t="s">
        <v>1588</v>
      </c>
      <c r="K1164" s="151" t="s">
        <v>1616</v>
      </c>
      <c r="L1164" s="147">
        <v>18</v>
      </c>
      <c r="M1164" s="156">
        <v>9.5</v>
      </c>
      <c r="N1164" s="8" t="s">
        <v>1779</v>
      </c>
      <c r="O1164" s="147" t="s">
        <v>1</v>
      </c>
    </row>
    <row r="1165" spans="9:15" ht="12.95" customHeight="1" x14ac:dyDescent="0.2">
      <c r="I1165" s="93">
        <f t="shared" si="48"/>
        <v>1164</v>
      </c>
      <c r="J1165" s="29" t="s">
        <v>1589</v>
      </c>
      <c r="K1165" s="151" t="s">
        <v>1617</v>
      </c>
      <c r="L1165" s="147">
        <v>18</v>
      </c>
      <c r="M1165" s="156">
        <v>11.6</v>
      </c>
      <c r="N1165" s="8" t="s">
        <v>1779</v>
      </c>
      <c r="O1165" s="147" t="s">
        <v>1</v>
      </c>
    </row>
    <row r="1166" spans="9:15" ht="12.95" customHeight="1" x14ac:dyDescent="0.2">
      <c r="I1166" s="93">
        <f t="shared" si="48"/>
        <v>1165</v>
      </c>
      <c r="J1166" s="29" t="s">
        <v>1590</v>
      </c>
      <c r="K1166" s="151" t="s">
        <v>1618</v>
      </c>
      <c r="L1166" s="147">
        <v>18</v>
      </c>
      <c r="M1166" s="156">
        <v>7.4</v>
      </c>
      <c r="N1166" s="8" t="s">
        <v>1779</v>
      </c>
      <c r="O1166" s="147" t="s">
        <v>1</v>
      </c>
    </row>
    <row r="1167" spans="9:15" ht="12.95" customHeight="1" x14ac:dyDescent="0.2">
      <c r="I1167" s="93">
        <f t="shared" si="48"/>
        <v>1166</v>
      </c>
      <c r="J1167" s="29" t="s">
        <v>1591</v>
      </c>
      <c r="K1167" s="151">
        <v>77161</v>
      </c>
      <c r="L1167" s="147">
        <v>18</v>
      </c>
      <c r="M1167" s="156">
        <v>9.57</v>
      </c>
      <c r="N1167" s="8" t="s">
        <v>1779</v>
      </c>
      <c r="O1167" s="147" t="s">
        <v>1</v>
      </c>
    </row>
    <row r="1168" spans="9:15" ht="12.95" customHeight="1" x14ac:dyDescent="0.2">
      <c r="I1168" s="93">
        <f t="shared" si="48"/>
        <v>1167</v>
      </c>
      <c r="J1168" s="29" t="s">
        <v>1592</v>
      </c>
      <c r="K1168" s="151" t="s">
        <v>1619</v>
      </c>
      <c r="L1168" s="147">
        <v>18</v>
      </c>
      <c r="M1168" s="156">
        <v>12.3</v>
      </c>
      <c r="N1168" s="8" t="s">
        <v>1779</v>
      </c>
      <c r="O1168" s="147" t="s">
        <v>1</v>
      </c>
    </row>
    <row r="1169" spans="9:15" ht="12.95" customHeight="1" x14ac:dyDescent="0.2">
      <c r="I1169" s="93">
        <f t="shared" si="48"/>
        <v>1168</v>
      </c>
      <c r="J1169" s="29" t="s">
        <v>1593</v>
      </c>
      <c r="K1169" s="151">
        <v>76940</v>
      </c>
      <c r="L1169" s="147">
        <v>18</v>
      </c>
      <c r="M1169" s="156">
        <v>8.5500000000000007</v>
      </c>
      <c r="N1169" s="8" t="s">
        <v>1779</v>
      </c>
      <c r="O1169" s="147" t="s">
        <v>1</v>
      </c>
    </row>
    <row r="1170" spans="9:15" ht="12.95" customHeight="1" x14ac:dyDescent="0.2">
      <c r="I1170" s="93">
        <f t="shared" si="48"/>
        <v>1169</v>
      </c>
      <c r="J1170" s="29" t="s">
        <v>1594</v>
      </c>
      <c r="K1170" s="151" t="s">
        <v>1620</v>
      </c>
      <c r="L1170" s="147">
        <v>18</v>
      </c>
      <c r="M1170" s="156">
        <v>9.9</v>
      </c>
      <c r="N1170" s="8" t="s">
        <v>1779</v>
      </c>
      <c r="O1170" s="147" t="s">
        <v>1</v>
      </c>
    </row>
    <row r="1171" spans="9:15" ht="12.95" customHeight="1" x14ac:dyDescent="0.2">
      <c r="I1171" s="93">
        <f t="shared" si="48"/>
        <v>1170</v>
      </c>
      <c r="J1171" s="29" t="s">
        <v>1595</v>
      </c>
      <c r="K1171" s="151" t="s">
        <v>1621</v>
      </c>
      <c r="L1171" s="147">
        <v>18</v>
      </c>
      <c r="M1171" s="156">
        <v>6.99</v>
      </c>
      <c r="N1171" s="8" t="s">
        <v>1779</v>
      </c>
      <c r="O1171" s="147" t="s">
        <v>1</v>
      </c>
    </row>
    <row r="1172" spans="9:15" ht="12.95" customHeight="1" x14ac:dyDescent="0.2">
      <c r="I1172" s="93">
        <f t="shared" si="48"/>
        <v>1171</v>
      </c>
      <c r="J1172" s="29" t="s">
        <v>1596</v>
      </c>
      <c r="K1172" s="151" t="s">
        <v>1622</v>
      </c>
      <c r="L1172" s="147">
        <v>18</v>
      </c>
      <c r="M1172" s="156">
        <v>6.99</v>
      </c>
      <c r="N1172" s="8" t="s">
        <v>1779</v>
      </c>
      <c r="O1172" s="147" t="s">
        <v>1</v>
      </c>
    </row>
    <row r="1173" spans="9:15" ht="12.95" customHeight="1" x14ac:dyDescent="0.2">
      <c r="I1173" s="93">
        <f t="shared" si="48"/>
        <v>1172</v>
      </c>
      <c r="J1173" s="29" t="s">
        <v>1597</v>
      </c>
      <c r="K1173" s="151" t="s">
        <v>1623</v>
      </c>
      <c r="L1173" s="147">
        <v>18</v>
      </c>
      <c r="M1173" s="156">
        <v>12.8</v>
      </c>
      <c r="N1173" s="8" t="s">
        <v>1779</v>
      </c>
      <c r="O1173" s="147" t="s">
        <v>1</v>
      </c>
    </row>
    <row r="1174" spans="9:15" ht="12.95" customHeight="1" x14ac:dyDescent="0.2">
      <c r="I1174" s="93">
        <f t="shared" si="48"/>
        <v>1173</v>
      </c>
      <c r="J1174" s="29" t="s">
        <v>1598</v>
      </c>
      <c r="K1174" s="151" t="s">
        <v>1624</v>
      </c>
      <c r="L1174" s="147">
        <v>18</v>
      </c>
      <c r="M1174" s="156">
        <v>16.440000000000001</v>
      </c>
      <c r="N1174" s="8" t="s">
        <v>1779</v>
      </c>
      <c r="O1174" s="147" t="s">
        <v>1</v>
      </c>
    </row>
    <row r="1175" spans="9:15" ht="12.95" customHeight="1" x14ac:dyDescent="0.2">
      <c r="I1175" s="93">
        <f t="shared" si="48"/>
        <v>1174</v>
      </c>
      <c r="J1175" s="12" t="s">
        <v>1599</v>
      </c>
      <c r="K1175" s="151">
        <v>70173</v>
      </c>
      <c r="L1175" s="147">
        <v>18</v>
      </c>
      <c r="M1175" s="156">
        <v>9.11</v>
      </c>
      <c r="N1175" s="8" t="s">
        <v>1779</v>
      </c>
      <c r="O1175" s="147" t="s">
        <v>1</v>
      </c>
    </row>
    <row r="1176" spans="9:15" ht="12.95" customHeight="1" x14ac:dyDescent="0.2">
      <c r="I1176" s="93">
        <f t="shared" si="48"/>
        <v>1175</v>
      </c>
      <c r="J1176" s="29" t="s">
        <v>1600</v>
      </c>
      <c r="K1176" s="151" t="s">
        <v>1625</v>
      </c>
      <c r="L1176" s="147">
        <v>18</v>
      </c>
      <c r="M1176" s="156">
        <v>11.99</v>
      </c>
      <c r="N1176" s="8" t="s">
        <v>1779</v>
      </c>
      <c r="O1176" s="147" t="s">
        <v>1</v>
      </c>
    </row>
    <row r="1177" spans="9:15" ht="12.95" customHeight="1" x14ac:dyDescent="0.2">
      <c r="I1177" s="93">
        <f t="shared" si="48"/>
        <v>1176</v>
      </c>
      <c r="J1177" s="29" t="s">
        <v>1601</v>
      </c>
      <c r="K1177" s="151" t="s">
        <v>1626</v>
      </c>
      <c r="L1177" s="147">
        <v>18</v>
      </c>
      <c r="M1177" s="156">
        <v>12.55</v>
      </c>
      <c r="N1177" s="8" t="s">
        <v>1779</v>
      </c>
      <c r="O1177" s="147" t="s">
        <v>1</v>
      </c>
    </row>
    <row r="1178" spans="9:15" ht="12.95" customHeight="1" x14ac:dyDescent="0.2">
      <c r="I1178" s="93">
        <f t="shared" si="48"/>
        <v>1177</v>
      </c>
      <c r="J1178" s="29" t="s">
        <v>1602</v>
      </c>
      <c r="K1178" s="151">
        <v>70173</v>
      </c>
      <c r="L1178" s="147">
        <v>18</v>
      </c>
      <c r="M1178" s="156">
        <v>9.11</v>
      </c>
      <c r="N1178" s="8" t="s">
        <v>1779</v>
      </c>
      <c r="O1178" s="147" t="s">
        <v>1</v>
      </c>
    </row>
    <row r="1179" spans="9:15" ht="12.95" customHeight="1" x14ac:dyDescent="0.2">
      <c r="I1179" s="93">
        <f t="shared" si="48"/>
        <v>1178</v>
      </c>
      <c r="J1179" s="29" t="s">
        <v>1603</v>
      </c>
      <c r="K1179" s="151">
        <v>70175</v>
      </c>
      <c r="L1179" s="147">
        <v>18</v>
      </c>
      <c r="M1179" s="159">
        <v>11.501700000000001</v>
      </c>
      <c r="N1179" s="35" t="s">
        <v>1779</v>
      </c>
      <c r="O1179" s="147" t="s">
        <v>1</v>
      </c>
    </row>
    <row r="1180" spans="9:15" ht="12.95" customHeight="1" x14ac:dyDescent="0.2">
      <c r="I1180" s="93">
        <f t="shared" si="48"/>
        <v>1179</v>
      </c>
      <c r="J1180" s="12" t="s">
        <v>1604</v>
      </c>
      <c r="K1180" s="151">
        <v>70583</v>
      </c>
      <c r="L1180" s="147">
        <v>18</v>
      </c>
      <c r="M1180" s="159">
        <v>0.64290000000000003</v>
      </c>
      <c r="N1180" s="35" t="s">
        <v>1779</v>
      </c>
      <c r="O1180" s="147" t="s">
        <v>1</v>
      </c>
    </row>
    <row r="1181" spans="9:15" ht="12.95" customHeight="1" x14ac:dyDescent="0.2">
      <c r="I1181" s="93">
        <f t="shared" si="48"/>
        <v>1180</v>
      </c>
      <c r="J1181" s="29" t="s">
        <v>1605</v>
      </c>
      <c r="K1181" s="151">
        <v>76844</v>
      </c>
      <c r="L1181" s="147">
        <v>18</v>
      </c>
      <c r="M1181" s="159">
        <v>2.08</v>
      </c>
      <c r="N1181" s="35" t="s">
        <v>1779</v>
      </c>
      <c r="O1181" s="147" t="s">
        <v>1</v>
      </c>
    </row>
    <row r="1182" spans="9:15" ht="12.95" customHeight="1" x14ac:dyDescent="0.2">
      <c r="I1182" s="93">
        <f t="shared" si="48"/>
        <v>1181</v>
      </c>
      <c r="J1182" s="29" t="s">
        <v>1606</v>
      </c>
      <c r="K1182" s="151">
        <v>76986</v>
      </c>
      <c r="L1182" s="147">
        <v>18</v>
      </c>
      <c r="M1182" s="159">
        <v>1.3039999999999998</v>
      </c>
      <c r="N1182" s="35" t="s">
        <v>1779</v>
      </c>
      <c r="O1182" s="147" t="s">
        <v>1</v>
      </c>
    </row>
    <row r="1183" spans="9:15" ht="12.95" customHeight="1" x14ac:dyDescent="0.2">
      <c r="I1183" s="93">
        <f t="shared" si="48"/>
        <v>1182</v>
      </c>
      <c r="J1183" s="29" t="s">
        <v>1607</v>
      </c>
      <c r="K1183" s="151">
        <v>75879</v>
      </c>
      <c r="L1183" s="147">
        <v>18</v>
      </c>
      <c r="M1183" s="159">
        <v>1.8299999999999998</v>
      </c>
      <c r="N1183" s="35" t="s">
        <v>1779</v>
      </c>
      <c r="O1183" s="147" t="s">
        <v>1</v>
      </c>
    </row>
    <row r="1184" spans="9:15" ht="12.95" customHeight="1" x14ac:dyDescent="0.2">
      <c r="I1184" s="93">
        <f t="shared" si="48"/>
        <v>1183</v>
      </c>
      <c r="J1184" s="29" t="s">
        <v>1608</v>
      </c>
      <c r="K1184" s="151">
        <v>76843</v>
      </c>
      <c r="L1184" s="147">
        <v>18</v>
      </c>
      <c r="M1184" s="159">
        <v>1.6539999999999999</v>
      </c>
      <c r="N1184" s="35" t="s">
        <v>1779</v>
      </c>
      <c r="O1184" s="147" t="s">
        <v>1</v>
      </c>
    </row>
    <row r="1185" spans="9:15" ht="12.95" customHeight="1" x14ac:dyDescent="0.2">
      <c r="I1185" s="93">
        <f t="shared" si="48"/>
        <v>1184</v>
      </c>
      <c r="J1185" s="29" t="s">
        <v>1609</v>
      </c>
      <c r="K1185" s="151">
        <v>77004</v>
      </c>
      <c r="L1185" s="147">
        <v>18</v>
      </c>
      <c r="M1185" s="159">
        <v>1.3534999999999999</v>
      </c>
      <c r="N1185" s="35" t="s">
        <v>1779</v>
      </c>
      <c r="O1185" s="147" t="s">
        <v>1</v>
      </c>
    </row>
    <row r="1186" spans="9:15" ht="12.95" customHeight="1" x14ac:dyDescent="0.2">
      <c r="I1186" s="93">
        <f t="shared" si="48"/>
        <v>1185</v>
      </c>
      <c r="J1186" s="29" t="s">
        <v>1610</v>
      </c>
      <c r="K1186" s="151">
        <v>76842</v>
      </c>
      <c r="L1186" s="147">
        <v>18</v>
      </c>
      <c r="M1186" s="159">
        <v>1.73</v>
      </c>
      <c r="N1186" s="35" t="s">
        <v>1779</v>
      </c>
      <c r="O1186" s="147" t="s">
        <v>1</v>
      </c>
    </row>
    <row r="1187" spans="9:15" ht="12.95" customHeight="1" x14ac:dyDescent="0.2">
      <c r="I1187" s="93">
        <f t="shared" si="48"/>
        <v>1186</v>
      </c>
      <c r="J1187" s="12" t="s">
        <v>1650</v>
      </c>
      <c r="K1187" s="151">
        <v>77299</v>
      </c>
      <c r="L1187" s="147">
        <v>18</v>
      </c>
      <c r="M1187" s="159">
        <v>4.37</v>
      </c>
      <c r="N1187" s="35" t="s">
        <v>1779</v>
      </c>
      <c r="O1187" s="147" t="s">
        <v>1</v>
      </c>
    </row>
    <row r="1188" spans="9:15" ht="12.95" customHeight="1" x14ac:dyDescent="0.2">
      <c r="I1188" s="93">
        <f t="shared" si="48"/>
        <v>1187</v>
      </c>
      <c r="J1188" s="12" t="s">
        <v>1651</v>
      </c>
      <c r="K1188" s="151">
        <v>79419</v>
      </c>
      <c r="L1188" s="147">
        <v>18</v>
      </c>
      <c r="M1188" s="159">
        <v>2.6559999999999997</v>
      </c>
      <c r="N1188" s="35" t="s">
        <v>1779</v>
      </c>
      <c r="O1188" s="147" t="s">
        <v>1</v>
      </c>
    </row>
    <row r="1189" spans="9:15" ht="12.95" customHeight="1" x14ac:dyDescent="0.2">
      <c r="I1189" s="93">
        <f t="shared" si="48"/>
        <v>1188</v>
      </c>
      <c r="J1189" s="12" t="s">
        <v>1652</v>
      </c>
      <c r="K1189" s="151">
        <v>70409</v>
      </c>
      <c r="L1189" s="147">
        <v>18</v>
      </c>
      <c r="M1189" s="159">
        <v>2.5063</v>
      </c>
      <c r="N1189" s="35" t="s">
        <v>1779</v>
      </c>
      <c r="O1189" s="147" t="s">
        <v>1</v>
      </c>
    </row>
    <row r="1190" spans="9:15" ht="12.95" customHeight="1" x14ac:dyDescent="0.2">
      <c r="I1190" s="93">
        <f t="shared" si="48"/>
        <v>1189</v>
      </c>
      <c r="J1190" s="12" t="s">
        <v>1653</v>
      </c>
      <c r="K1190" s="151">
        <v>78497</v>
      </c>
      <c r="L1190" s="147">
        <v>18</v>
      </c>
      <c r="M1190" s="159">
        <v>3.6008</v>
      </c>
      <c r="N1190" s="35" t="s">
        <v>1779</v>
      </c>
      <c r="O1190" s="147" t="s">
        <v>1</v>
      </c>
    </row>
    <row r="1191" spans="9:15" ht="12.95" customHeight="1" x14ac:dyDescent="0.2">
      <c r="I1191" s="93">
        <f t="shared" si="48"/>
        <v>1190</v>
      </c>
      <c r="J1191" s="29" t="s">
        <v>1611</v>
      </c>
      <c r="K1191" s="151">
        <v>78100</v>
      </c>
      <c r="L1191" s="147">
        <v>18</v>
      </c>
      <c r="M1191" s="159">
        <v>2.2782</v>
      </c>
      <c r="N1191" s="35" t="s">
        <v>1779</v>
      </c>
      <c r="O1191" s="147" t="s">
        <v>1</v>
      </c>
    </row>
    <row r="1192" spans="9:15" ht="12.95" customHeight="1" x14ac:dyDescent="0.2">
      <c r="I1192" s="93">
        <f t="shared" si="48"/>
        <v>1191</v>
      </c>
      <c r="J1192" s="12" t="s">
        <v>1612</v>
      </c>
      <c r="K1192" s="151">
        <v>76203</v>
      </c>
      <c r="L1192" s="147">
        <v>18</v>
      </c>
      <c r="M1192" s="159">
        <v>1.875</v>
      </c>
      <c r="N1192" s="35" t="s">
        <v>1779</v>
      </c>
      <c r="O1192" s="147" t="s">
        <v>1</v>
      </c>
    </row>
    <row r="1193" spans="9:15" ht="12.95" customHeight="1" x14ac:dyDescent="0.2">
      <c r="I1193" s="93">
        <f t="shared" si="48"/>
        <v>1192</v>
      </c>
      <c r="J1193" s="12" t="s">
        <v>1613</v>
      </c>
      <c r="K1193" s="151">
        <v>76204</v>
      </c>
      <c r="L1193" s="147">
        <v>18</v>
      </c>
      <c r="M1193" s="159">
        <v>2.0339999999999998</v>
      </c>
      <c r="N1193" s="35" t="s">
        <v>1779</v>
      </c>
      <c r="O1193" s="147" t="s">
        <v>1</v>
      </c>
    </row>
    <row r="1194" spans="9:15" ht="12.95" customHeight="1" x14ac:dyDescent="0.2">
      <c r="I1194" s="93">
        <f t="shared" si="48"/>
        <v>1193</v>
      </c>
      <c r="J1194" s="12" t="s">
        <v>1614</v>
      </c>
      <c r="K1194" s="151">
        <v>76199</v>
      </c>
      <c r="L1194" s="147">
        <v>18</v>
      </c>
      <c r="M1194" s="159">
        <v>3.1339999999999999</v>
      </c>
      <c r="N1194" s="35" t="s">
        <v>1779</v>
      </c>
      <c r="O1194" s="147" t="s">
        <v>1</v>
      </c>
    </row>
    <row r="1195" spans="9:15" ht="12.95" customHeight="1" x14ac:dyDescent="0.2">
      <c r="I1195" s="93">
        <f t="shared" si="48"/>
        <v>1194</v>
      </c>
      <c r="J1195" s="12" t="s">
        <v>1615</v>
      </c>
      <c r="K1195" s="151">
        <v>76198</v>
      </c>
      <c r="L1195" s="147">
        <v>18</v>
      </c>
      <c r="M1195" s="159">
        <v>2.8839999999999999</v>
      </c>
      <c r="N1195" s="35" t="s">
        <v>1779</v>
      </c>
      <c r="O1195" s="147" t="s">
        <v>1</v>
      </c>
    </row>
    <row r="1196" spans="9:15" ht="12.95" customHeight="1" x14ac:dyDescent="0.25">
      <c r="I1196" s="93">
        <f t="shared" si="48"/>
        <v>1195</v>
      </c>
      <c r="J1196" s="10" t="s">
        <v>1719</v>
      </c>
      <c r="K1196" s="147">
        <v>43229</v>
      </c>
      <c r="L1196" s="148" t="s">
        <v>1205</v>
      </c>
      <c r="M1196" s="156">
        <v>10.02</v>
      </c>
      <c r="N1196" s="8" t="s">
        <v>1859</v>
      </c>
      <c r="O1196" s="147" t="s">
        <v>1</v>
      </c>
    </row>
    <row r="1197" spans="9:15" ht="12.95" customHeight="1" x14ac:dyDescent="0.25">
      <c r="I1197" s="93">
        <f t="shared" si="48"/>
        <v>1196</v>
      </c>
      <c r="J1197" s="10" t="s">
        <v>1720</v>
      </c>
      <c r="K1197" s="147">
        <v>41817</v>
      </c>
      <c r="L1197" s="148" t="s">
        <v>1205</v>
      </c>
      <c r="M1197" s="156">
        <v>8</v>
      </c>
      <c r="N1197" s="8" t="s">
        <v>1859</v>
      </c>
      <c r="O1197" s="147" t="s">
        <v>1</v>
      </c>
    </row>
    <row r="1198" spans="9:15" ht="12.95" customHeight="1" x14ac:dyDescent="0.25">
      <c r="I1198" s="93">
        <f t="shared" si="48"/>
        <v>1197</v>
      </c>
      <c r="J1198" s="10" t="s">
        <v>1721</v>
      </c>
      <c r="K1198" s="147">
        <v>76314</v>
      </c>
      <c r="L1198" s="148" t="s">
        <v>1205</v>
      </c>
      <c r="M1198" s="156">
        <v>8.0500000000000007</v>
      </c>
      <c r="N1198" s="8" t="s">
        <v>1859</v>
      </c>
      <c r="O1198" s="147" t="s">
        <v>1</v>
      </c>
    </row>
    <row r="1199" spans="9:15" ht="12.95" customHeight="1" x14ac:dyDescent="0.25">
      <c r="I1199" s="93">
        <f t="shared" si="48"/>
        <v>1198</v>
      </c>
      <c r="J1199" s="10" t="s">
        <v>1722</v>
      </c>
      <c r="K1199" s="147">
        <v>72885</v>
      </c>
      <c r="L1199" s="148" t="s">
        <v>1205</v>
      </c>
      <c r="M1199" s="156">
        <v>10.050000000000001</v>
      </c>
      <c r="N1199" s="8" t="s">
        <v>1859</v>
      </c>
      <c r="O1199" s="147" t="s">
        <v>1</v>
      </c>
    </row>
    <row r="1200" spans="9:15" ht="12.95" customHeight="1" x14ac:dyDescent="0.25">
      <c r="I1200" s="93">
        <f t="shared" si="48"/>
        <v>1199</v>
      </c>
      <c r="J1200" s="10" t="s">
        <v>1723</v>
      </c>
      <c r="K1200" s="147">
        <v>21822</v>
      </c>
      <c r="L1200" s="148" t="s">
        <v>1205</v>
      </c>
      <c r="M1200" s="156">
        <v>9.66</v>
      </c>
      <c r="N1200" s="8" t="s">
        <v>1859</v>
      </c>
      <c r="O1200" s="147" t="s">
        <v>503</v>
      </c>
    </row>
    <row r="1201" spans="9:15" ht="12.95" customHeight="1" x14ac:dyDescent="0.25">
      <c r="I1201" s="93">
        <f t="shared" si="48"/>
        <v>1200</v>
      </c>
      <c r="J1201" s="10" t="s">
        <v>1724</v>
      </c>
      <c r="K1201" s="147">
        <v>162159</v>
      </c>
      <c r="L1201" s="148" t="s">
        <v>1205</v>
      </c>
      <c r="M1201" s="156">
        <v>3.0110000000000001</v>
      </c>
      <c r="N1201" s="8" t="s">
        <v>1859</v>
      </c>
      <c r="O1201" s="147" t="s">
        <v>503</v>
      </c>
    </row>
    <row r="1202" spans="9:15" ht="12.95" customHeight="1" x14ac:dyDescent="0.25">
      <c r="I1202" s="93">
        <f t="shared" si="48"/>
        <v>1201</v>
      </c>
      <c r="J1202" s="10" t="s">
        <v>1725</v>
      </c>
      <c r="K1202" s="152" t="s">
        <v>1654</v>
      </c>
      <c r="L1202" s="148" t="s">
        <v>1205</v>
      </c>
      <c r="M1202" s="156">
        <v>4.3869999999999996</v>
      </c>
      <c r="N1202" s="8" t="s">
        <v>1859</v>
      </c>
      <c r="O1202" s="147" t="s">
        <v>503</v>
      </c>
    </row>
    <row r="1203" spans="9:15" ht="12.95" customHeight="1" x14ac:dyDescent="0.25">
      <c r="I1203" s="93">
        <f t="shared" si="48"/>
        <v>1202</v>
      </c>
      <c r="J1203" s="10" t="s">
        <v>1878</v>
      </c>
      <c r="K1203" s="147">
        <v>159133</v>
      </c>
      <c r="L1203" s="148" t="s">
        <v>1205</v>
      </c>
      <c r="M1203" s="156">
        <v>3.3039999999999998</v>
      </c>
      <c r="N1203" s="8" t="s">
        <v>1859</v>
      </c>
      <c r="O1203" s="147" t="s">
        <v>503</v>
      </c>
    </row>
    <row r="1204" spans="9:15" ht="12.95" customHeight="1" x14ac:dyDescent="0.25">
      <c r="I1204" s="93">
        <f t="shared" si="48"/>
        <v>1203</v>
      </c>
      <c r="J1204" s="10" t="s">
        <v>1726</v>
      </c>
      <c r="K1204" s="152" t="s">
        <v>1655</v>
      </c>
      <c r="L1204" s="147" t="s">
        <v>1205</v>
      </c>
      <c r="M1204" s="156">
        <v>7.43</v>
      </c>
      <c r="N1204" s="8" t="s">
        <v>1859</v>
      </c>
      <c r="O1204" s="147" t="s">
        <v>503</v>
      </c>
    </row>
    <row r="1205" spans="9:15" ht="12.95" customHeight="1" x14ac:dyDescent="0.25">
      <c r="I1205" s="93">
        <f t="shared" si="48"/>
        <v>1204</v>
      </c>
      <c r="J1205" s="10" t="s">
        <v>1727</v>
      </c>
      <c r="K1205" s="147">
        <v>13277</v>
      </c>
      <c r="L1205" s="147" t="s">
        <v>1205</v>
      </c>
      <c r="M1205" s="156">
        <v>12.25</v>
      </c>
      <c r="N1205" s="8" t="s">
        <v>1859</v>
      </c>
      <c r="O1205" s="147" t="s">
        <v>503</v>
      </c>
    </row>
    <row r="1206" spans="9:15" ht="12.95" customHeight="1" x14ac:dyDescent="0.25">
      <c r="I1206" s="93">
        <f t="shared" si="48"/>
        <v>1205</v>
      </c>
      <c r="J1206" s="10" t="s">
        <v>1728</v>
      </c>
      <c r="K1206" s="147">
        <v>159685</v>
      </c>
      <c r="L1206" s="147" t="s">
        <v>1205</v>
      </c>
      <c r="M1206" s="156">
        <v>5.9</v>
      </c>
      <c r="N1206" s="8" t="s">
        <v>1859</v>
      </c>
      <c r="O1206" s="147" t="s">
        <v>503</v>
      </c>
    </row>
    <row r="1207" spans="9:15" ht="12.95" customHeight="1" x14ac:dyDescent="0.25">
      <c r="I1207" s="93">
        <f t="shared" si="48"/>
        <v>1206</v>
      </c>
      <c r="J1207" s="10" t="s">
        <v>1729</v>
      </c>
      <c r="K1207" s="147">
        <v>102364</v>
      </c>
      <c r="L1207" s="147" t="s">
        <v>1205</v>
      </c>
      <c r="M1207" s="156">
        <v>11.34</v>
      </c>
      <c r="N1207" s="8" t="s">
        <v>1859</v>
      </c>
      <c r="O1207" s="147" t="s">
        <v>503</v>
      </c>
    </row>
    <row r="1208" spans="9:15" ht="12.95" customHeight="1" x14ac:dyDescent="0.25">
      <c r="I1208" s="93">
        <f t="shared" si="48"/>
        <v>1207</v>
      </c>
      <c r="J1208" s="10" t="s">
        <v>1730</v>
      </c>
      <c r="K1208" s="147">
        <v>156016</v>
      </c>
      <c r="L1208" s="147" t="s">
        <v>1205</v>
      </c>
      <c r="M1208" s="156">
        <v>6.87</v>
      </c>
      <c r="N1208" s="8" t="s">
        <v>1859</v>
      </c>
      <c r="O1208" s="147" t="s">
        <v>503</v>
      </c>
    </row>
    <row r="1209" spans="9:15" ht="12.95" customHeight="1" x14ac:dyDescent="0.25">
      <c r="I1209" s="93">
        <f t="shared" si="48"/>
        <v>1208</v>
      </c>
      <c r="J1209" s="10" t="s">
        <v>1731</v>
      </c>
      <c r="K1209" s="147">
        <v>10394</v>
      </c>
      <c r="L1209" s="147" t="s">
        <v>1205</v>
      </c>
      <c r="M1209" s="156">
        <v>7.78</v>
      </c>
      <c r="N1209" s="8" t="s">
        <v>1859</v>
      </c>
      <c r="O1209" s="147" t="s">
        <v>503</v>
      </c>
    </row>
    <row r="1210" spans="9:15" ht="12.95" customHeight="1" x14ac:dyDescent="0.25">
      <c r="I1210" s="93">
        <f t="shared" si="48"/>
        <v>1209</v>
      </c>
      <c r="J1210" s="10" t="s">
        <v>1732</v>
      </c>
      <c r="K1210" s="147">
        <v>33227</v>
      </c>
      <c r="L1210" s="147" t="s">
        <v>1205</v>
      </c>
      <c r="M1210" s="156">
        <v>8.42</v>
      </c>
      <c r="N1210" s="8" t="s">
        <v>1859</v>
      </c>
      <c r="O1210" s="147" t="s">
        <v>503</v>
      </c>
    </row>
    <row r="1211" spans="9:15" ht="12.95" customHeight="1" x14ac:dyDescent="0.25">
      <c r="I1211" s="93">
        <f t="shared" si="48"/>
        <v>1210</v>
      </c>
      <c r="J1211" s="10" t="s">
        <v>1733</v>
      </c>
      <c r="K1211" s="147">
        <v>54699</v>
      </c>
      <c r="L1211" s="147" t="s">
        <v>1205</v>
      </c>
      <c r="M1211" s="156">
        <v>4.0999999999999996</v>
      </c>
      <c r="N1211" s="8" t="s">
        <v>1859</v>
      </c>
      <c r="O1211" s="147" t="s">
        <v>503</v>
      </c>
    </row>
    <row r="1212" spans="9:15" ht="12.95" customHeight="1" x14ac:dyDescent="0.25">
      <c r="I1212" s="93">
        <f t="shared" si="48"/>
        <v>1211</v>
      </c>
      <c r="J1212" s="10" t="s">
        <v>1734</v>
      </c>
      <c r="K1212" s="147">
        <v>74289</v>
      </c>
      <c r="L1212" s="147" t="s">
        <v>1205</v>
      </c>
      <c r="M1212" s="156">
        <v>21.56</v>
      </c>
      <c r="N1212" s="8" t="s">
        <v>1859</v>
      </c>
      <c r="O1212" s="147" t="s">
        <v>503</v>
      </c>
    </row>
    <row r="1213" spans="9:15" ht="12.95" customHeight="1" x14ac:dyDescent="0.25">
      <c r="I1213" s="93">
        <f t="shared" si="48"/>
        <v>1212</v>
      </c>
      <c r="J1213" s="10" t="s">
        <v>1735</v>
      </c>
      <c r="K1213" s="147">
        <v>72230</v>
      </c>
      <c r="L1213" s="147" t="s">
        <v>1205</v>
      </c>
      <c r="M1213" s="156">
        <v>0.52</v>
      </c>
      <c r="N1213" s="8" t="s">
        <v>1859</v>
      </c>
      <c r="O1213" s="147" t="s">
        <v>1</v>
      </c>
    </row>
    <row r="1214" spans="9:15" x14ac:dyDescent="0.25">
      <c r="I1214" s="93">
        <f t="shared" si="48"/>
        <v>1213</v>
      </c>
      <c r="J1214" s="10" t="s">
        <v>1661</v>
      </c>
      <c r="K1214" s="147">
        <v>109923</v>
      </c>
      <c r="L1214" s="147" t="s">
        <v>1205</v>
      </c>
      <c r="M1214" s="156">
        <v>21.9</v>
      </c>
      <c r="N1214" s="8" t="s">
        <v>1859</v>
      </c>
      <c r="O1214" s="147" t="s">
        <v>503</v>
      </c>
    </row>
    <row r="1215" spans="9:15" x14ac:dyDescent="0.25">
      <c r="I1215" s="93">
        <f t="shared" si="48"/>
        <v>1214</v>
      </c>
      <c r="J1215" s="10" t="s">
        <v>1662</v>
      </c>
      <c r="K1215" s="147">
        <v>39176</v>
      </c>
      <c r="L1215" s="147" t="s">
        <v>1205</v>
      </c>
      <c r="M1215" s="156">
        <v>0.45</v>
      </c>
      <c r="N1215" s="8" t="s">
        <v>1859</v>
      </c>
      <c r="O1215" s="147" t="s">
        <v>1</v>
      </c>
    </row>
    <row r="1216" spans="9:15" x14ac:dyDescent="0.25">
      <c r="I1216" s="93">
        <f t="shared" si="48"/>
        <v>1215</v>
      </c>
      <c r="J1216" s="10" t="s">
        <v>1663</v>
      </c>
      <c r="K1216" s="147">
        <v>42321</v>
      </c>
      <c r="L1216" s="147" t="s">
        <v>1205</v>
      </c>
      <c r="M1216" s="156">
        <v>10.199999999999999</v>
      </c>
      <c r="N1216" s="8" t="s">
        <v>1859</v>
      </c>
      <c r="O1216" s="147" t="s">
        <v>1</v>
      </c>
    </row>
    <row r="1217" spans="9:15" x14ac:dyDescent="0.25">
      <c r="I1217" s="93">
        <f t="shared" si="48"/>
        <v>1216</v>
      </c>
      <c r="J1217" s="10" t="s">
        <v>1664</v>
      </c>
      <c r="K1217" s="147">
        <v>370317</v>
      </c>
      <c r="L1217" s="147" t="s">
        <v>1205</v>
      </c>
      <c r="M1217" s="156">
        <v>6.2480000000000002</v>
      </c>
      <c r="N1217" s="8" t="s">
        <v>1859</v>
      </c>
      <c r="O1217" s="147" t="s">
        <v>3</v>
      </c>
    </row>
    <row r="1218" spans="9:15" x14ac:dyDescent="0.25">
      <c r="I1218" s="93">
        <f t="shared" si="48"/>
        <v>1217</v>
      </c>
      <c r="J1218" s="10" t="s">
        <v>1665</v>
      </c>
      <c r="K1218" s="147">
        <v>144075</v>
      </c>
      <c r="L1218" s="147" t="s">
        <v>1205</v>
      </c>
      <c r="M1218" s="156">
        <v>0.185</v>
      </c>
      <c r="N1218" s="8" t="s">
        <v>1779</v>
      </c>
      <c r="O1218" s="147" t="s">
        <v>2</v>
      </c>
    </row>
    <row r="1219" spans="9:15" x14ac:dyDescent="0.25">
      <c r="I1219" s="93">
        <f t="shared" si="48"/>
        <v>1218</v>
      </c>
      <c r="J1219" s="10" t="s">
        <v>1666</v>
      </c>
      <c r="K1219" s="147">
        <v>67770</v>
      </c>
      <c r="L1219" s="147" t="s">
        <v>1205</v>
      </c>
      <c r="M1219" s="156">
        <v>0.28000000000000003</v>
      </c>
      <c r="N1219" s="8" t="s">
        <v>1859</v>
      </c>
      <c r="O1219" s="147" t="s">
        <v>2</v>
      </c>
    </row>
    <row r="1220" spans="9:15" x14ac:dyDescent="0.25">
      <c r="I1220" s="93">
        <f t="shared" si="48"/>
        <v>1219</v>
      </c>
      <c r="J1220" s="10" t="s">
        <v>1667</v>
      </c>
      <c r="K1220" s="147">
        <v>67870</v>
      </c>
      <c r="L1220" s="147" t="s">
        <v>1205</v>
      </c>
      <c r="M1220" s="156">
        <v>0.23699999999999999</v>
      </c>
      <c r="N1220" s="8" t="s">
        <v>1859</v>
      </c>
      <c r="O1220" s="147" t="s">
        <v>2</v>
      </c>
    </row>
    <row r="1221" spans="9:15" x14ac:dyDescent="0.25">
      <c r="I1221" s="93">
        <f t="shared" ref="I1221:I1284" si="49">IF(J1221="","",I1220+1)</f>
        <v>1220</v>
      </c>
      <c r="J1221" s="10" t="s">
        <v>1668</v>
      </c>
      <c r="K1221" s="147">
        <v>60684</v>
      </c>
      <c r="L1221" s="147" t="s">
        <v>1205</v>
      </c>
      <c r="M1221" s="156">
        <v>0.19500000000000001</v>
      </c>
      <c r="N1221" s="8" t="s">
        <v>1859</v>
      </c>
      <c r="O1221" s="147" t="s">
        <v>2</v>
      </c>
    </row>
    <row r="1222" spans="9:15" x14ac:dyDescent="0.25">
      <c r="I1222" s="93">
        <f t="shared" si="49"/>
        <v>1221</v>
      </c>
      <c r="J1222" s="10" t="s">
        <v>1669</v>
      </c>
      <c r="K1222" s="147">
        <v>67872</v>
      </c>
      <c r="L1222" s="147" t="s">
        <v>1205</v>
      </c>
      <c r="M1222" s="156">
        <v>0.222</v>
      </c>
      <c r="N1222" s="8" t="s">
        <v>1859</v>
      </c>
      <c r="O1222" s="147" t="s">
        <v>2</v>
      </c>
    </row>
    <row r="1223" spans="9:15" x14ac:dyDescent="0.25">
      <c r="I1223" s="93">
        <f t="shared" si="49"/>
        <v>1222</v>
      </c>
      <c r="J1223" s="10" t="s">
        <v>1670</v>
      </c>
      <c r="K1223" s="147">
        <v>144661</v>
      </c>
      <c r="L1223" s="147" t="s">
        <v>1205</v>
      </c>
      <c r="M1223" s="156">
        <v>0.498</v>
      </c>
      <c r="N1223" s="8" t="s">
        <v>1779</v>
      </c>
      <c r="O1223" s="147" t="s">
        <v>2</v>
      </c>
    </row>
    <row r="1224" spans="9:15" x14ac:dyDescent="0.25">
      <c r="I1224" s="93">
        <f t="shared" si="49"/>
        <v>1223</v>
      </c>
      <c r="J1224" s="10" t="s">
        <v>1671</v>
      </c>
      <c r="K1224" s="147">
        <v>60809</v>
      </c>
      <c r="L1224" s="147" t="s">
        <v>1205</v>
      </c>
      <c r="M1224" s="156">
        <v>0.33700000000000002</v>
      </c>
      <c r="N1224" s="8" t="s">
        <v>1779</v>
      </c>
      <c r="O1224" s="147" t="s">
        <v>2</v>
      </c>
    </row>
    <row r="1225" spans="9:15" x14ac:dyDescent="0.25">
      <c r="I1225" s="93">
        <f t="shared" si="49"/>
        <v>1224</v>
      </c>
      <c r="J1225" s="10" t="s">
        <v>1672</v>
      </c>
      <c r="K1225" s="147">
        <v>67944</v>
      </c>
      <c r="L1225" s="147" t="s">
        <v>1205</v>
      </c>
      <c r="M1225" s="156">
        <v>0.51600000000000001</v>
      </c>
      <c r="N1225" s="8" t="s">
        <v>1859</v>
      </c>
      <c r="O1225" s="147" t="s">
        <v>2</v>
      </c>
    </row>
    <row r="1226" spans="9:15" x14ac:dyDescent="0.25">
      <c r="I1226" s="93">
        <f t="shared" si="49"/>
        <v>1225</v>
      </c>
      <c r="J1226" s="54" t="s">
        <v>1673</v>
      </c>
      <c r="K1226" s="153">
        <v>161600</v>
      </c>
      <c r="L1226" s="153" t="s">
        <v>1205</v>
      </c>
      <c r="M1226" s="160">
        <v>1.93</v>
      </c>
      <c r="N1226" s="55" t="s">
        <v>1859</v>
      </c>
      <c r="O1226" s="153" t="s">
        <v>503</v>
      </c>
    </row>
    <row r="1227" spans="9:15" x14ac:dyDescent="0.25">
      <c r="I1227" s="93">
        <f t="shared" si="49"/>
        <v>1226</v>
      </c>
      <c r="J1227" s="54" t="s">
        <v>1674</v>
      </c>
      <c r="K1227" s="153">
        <v>109085</v>
      </c>
      <c r="L1227" s="153" t="s">
        <v>1205</v>
      </c>
      <c r="M1227" s="160">
        <v>30.17</v>
      </c>
      <c r="N1227" s="55" t="s">
        <v>1859</v>
      </c>
      <c r="O1227" s="153" t="s">
        <v>503</v>
      </c>
    </row>
    <row r="1228" spans="9:15" x14ac:dyDescent="0.25">
      <c r="I1228" s="93">
        <f t="shared" si="49"/>
        <v>1227</v>
      </c>
      <c r="J1228" s="54" t="s">
        <v>1675</v>
      </c>
      <c r="K1228" s="153">
        <v>45051</v>
      </c>
      <c r="L1228" s="153" t="s">
        <v>1205</v>
      </c>
      <c r="M1228" s="160">
        <v>12.5</v>
      </c>
      <c r="N1228" s="55" t="s">
        <v>1859</v>
      </c>
      <c r="O1228" s="153" t="s">
        <v>1</v>
      </c>
    </row>
    <row r="1229" spans="9:15" x14ac:dyDescent="0.25">
      <c r="I1229" s="93">
        <f t="shared" si="49"/>
        <v>1228</v>
      </c>
      <c r="J1229" s="54" t="s">
        <v>1676</v>
      </c>
      <c r="K1229" s="153">
        <v>154762</v>
      </c>
      <c r="L1229" s="153" t="s">
        <v>1205</v>
      </c>
      <c r="M1229" s="160">
        <v>6.9</v>
      </c>
      <c r="N1229" s="55" t="s">
        <v>1860</v>
      </c>
      <c r="O1229" s="153" t="s">
        <v>503</v>
      </c>
    </row>
    <row r="1230" spans="9:15" x14ac:dyDescent="0.25">
      <c r="I1230" s="93">
        <f t="shared" si="49"/>
        <v>1229</v>
      </c>
      <c r="J1230" s="54" t="s">
        <v>1677</v>
      </c>
      <c r="K1230" s="153">
        <v>104909</v>
      </c>
      <c r="L1230" s="153" t="s">
        <v>1205</v>
      </c>
      <c r="M1230" s="160">
        <v>14.231999999999999</v>
      </c>
      <c r="N1230" s="55" t="s">
        <v>1859</v>
      </c>
      <c r="O1230" s="153" t="s">
        <v>503</v>
      </c>
    </row>
    <row r="1231" spans="9:15" x14ac:dyDescent="0.25">
      <c r="I1231" s="93">
        <f t="shared" si="49"/>
        <v>1230</v>
      </c>
      <c r="J1231" s="54" t="s">
        <v>1678</v>
      </c>
      <c r="K1231" s="153">
        <v>51853</v>
      </c>
      <c r="L1231" s="153" t="s">
        <v>1205</v>
      </c>
      <c r="M1231" s="160">
        <v>11.021000000000001</v>
      </c>
      <c r="N1231" s="55" t="s">
        <v>1859</v>
      </c>
      <c r="O1231" s="153" t="s">
        <v>503</v>
      </c>
    </row>
    <row r="1232" spans="9:15" x14ac:dyDescent="0.25">
      <c r="I1232" s="93">
        <f t="shared" si="49"/>
        <v>1231</v>
      </c>
      <c r="J1232" s="54" t="s">
        <v>1679</v>
      </c>
      <c r="K1232" s="153">
        <v>109085</v>
      </c>
      <c r="L1232" s="153" t="s">
        <v>1205</v>
      </c>
      <c r="M1232" s="160">
        <v>5.6</v>
      </c>
      <c r="N1232" s="55" t="s">
        <v>1859</v>
      </c>
      <c r="O1232" s="153" t="s">
        <v>503</v>
      </c>
    </row>
    <row r="1233" spans="9:15" x14ac:dyDescent="0.25">
      <c r="I1233" s="93">
        <f t="shared" si="49"/>
        <v>1232</v>
      </c>
      <c r="J1233" s="54" t="s">
        <v>1680</v>
      </c>
      <c r="K1233" s="153">
        <v>155335</v>
      </c>
      <c r="L1233" s="153" t="s">
        <v>1205</v>
      </c>
      <c r="M1233" s="160">
        <v>7.5</v>
      </c>
      <c r="N1233" s="55" t="s">
        <v>1859</v>
      </c>
      <c r="O1233" s="153" t="s">
        <v>503</v>
      </c>
    </row>
    <row r="1234" spans="9:15" x14ac:dyDescent="0.25">
      <c r="I1234" s="93">
        <f t="shared" si="49"/>
        <v>1233</v>
      </c>
      <c r="J1234" s="54" t="s">
        <v>1681</v>
      </c>
      <c r="K1234" s="153">
        <v>154764</v>
      </c>
      <c r="L1234" s="153" t="s">
        <v>1205</v>
      </c>
      <c r="M1234" s="160">
        <v>6</v>
      </c>
      <c r="N1234" s="55" t="s">
        <v>1859</v>
      </c>
      <c r="O1234" s="153" t="s">
        <v>503</v>
      </c>
    </row>
    <row r="1235" spans="9:15" x14ac:dyDescent="0.25">
      <c r="I1235" s="93">
        <f t="shared" si="49"/>
        <v>1234</v>
      </c>
      <c r="J1235" s="54" t="s">
        <v>1682</v>
      </c>
      <c r="K1235" s="153">
        <v>163621</v>
      </c>
      <c r="L1235" s="153" t="s">
        <v>1205</v>
      </c>
      <c r="M1235" s="160">
        <v>2.16</v>
      </c>
      <c r="N1235" s="55" t="s">
        <v>1859</v>
      </c>
      <c r="O1235" s="153" t="s">
        <v>503</v>
      </c>
    </row>
    <row r="1236" spans="9:15" x14ac:dyDescent="0.25">
      <c r="I1236" s="93">
        <f t="shared" si="49"/>
        <v>1235</v>
      </c>
      <c r="J1236" s="54" t="s">
        <v>1683</v>
      </c>
      <c r="K1236" s="153">
        <v>162216</v>
      </c>
      <c r="L1236" s="153" t="s">
        <v>1205</v>
      </c>
      <c r="M1236" s="160">
        <v>0.52</v>
      </c>
      <c r="N1236" s="55" t="s">
        <v>1859</v>
      </c>
      <c r="O1236" s="153" t="s">
        <v>503</v>
      </c>
    </row>
    <row r="1237" spans="9:15" x14ac:dyDescent="0.25">
      <c r="I1237" s="93">
        <f t="shared" si="49"/>
        <v>1236</v>
      </c>
      <c r="J1237" s="54" t="s">
        <v>1684</v>
      </c>
      <c r="K1237" s="153">
        <v>163901</v>
      </c>
      <c r="L1237" s="153" t="s">
        <v>1205</v>
      </c>
      <c r="M1237" s="160">
        <v>5.5</v>
      </c>
      <c r="N1237" s="55" t="s">
        <v>1859</v>
      </c>
      <c r="O1237" s="153" t="s">
        <v>503</v>
      </c>
    </row>
    <row r="1238" spans="9:15" x14ac:dyDescent="0.25">
      <c r="I1238" s="93">
        <f t="shared" si="49"/>
        <v>1237</v>
      </c>
      <c r="J1238" s="54" t="s">
        <v>1685</v>
      </c>
      <c r="K1238" s="153">
        <v>111210</v>
      </c>
      <c r="L1238" s="153" t="s">
        <v>1205</v>
      </c>
      <c r="M1238" s="160">
        <v>8.0500000000000007</v>
      </c>
      <c r="N1238" s="55" t="s">
        <v>1859</v>
      </c>
      <c r="O1238" s="153" t="s">
        <v>503</v>
      </c>
    </row>
    <row r="1239" spans="9:15" x14ac:dyDescent="0.25">
      <c r="I1239" s="93">
        <f t="shared" si="49"/>
        <v>1238</v>
      </c>
      <c r="J1239" s="54" t="s">
        <v>1686</v>
      </c>
      <c r="K1239" s="153">
        <v>153548</v>
      </c>
      <c r="L1239" s="153" t="s">
        <v>1205</v>
      </c>
      <c r="M1239" s="160">
        <v>6.95</v>
      </c>
      <c r="N1239" s="55" t="s">
        <v>1859</v>
      </c>
      <c r="O1239" s="153" t="s">
        <v>503</v>
      </c>
    </row>
    <row r="1240" spans="9:15" x14ac:dyDescent="0.25">
      <c r="I1240" s="93">
        <f t="shared" si="49"/>
        <v>1239</v>
      </c>
      <c r="J1240" s="10" t="s">
        <v>1687</v>
      </c>
      <c r="K1240" s="147">
        <v>39731</v>
      </c>
      <c r="L1240" s="147" t="s">
        <v>1205</v>
      </c>
      <c r="M1240" s="156">
        <v>12.79</v>
      </c>
      <c r="N1240" s="55" t="s">
        <v>1859</v>
      </c>
      <c r="O1240" s="147" t="s">
        <v>1</v>
      </c>
    </row>
    <row r="1241" spans="9:15" x14ac:dyDescent="0.25">
      <c r="I1241" s="93">
        <f t="shared" si="49"/>
        <v>1240</v>
      </c>
      <c r="J1241" s="10" t="s">
        <v>1688</v>
      </c>
      <c r="K1241" s="147">
        <v>4304</v>
      </c>
      <c r="L1241" s="147" t="s">
        <v>1205</v>
      </c>
      <c r="M1241" s="156">
        <v>10.11</v>
      </c>
      <c r="N1241" s="55" t="s">
        <v>1859</v>
      </c>
      <c r="O1241" s="147" t="s">
        <v>1</v>
      </c>
    </row>
    <row r="1242" spans="9:15" x14ac:dyDescent="0.25">
      <c r="I1242" s="93">
        <f t="shared" si="49"/>
        <v>1241</v>
      </c>
      <c r="J1242" s="10" t="s">
        <v>1689</v>
      </c>
      <c r="K1242" s="147">
        <v>59796</v>
      </c>
      <c r="L1242" s="147" t="s">
        <v>1205</v>
      </c>
      <c r="M1242" s="156">
        <v>6.9</v>
      </c>
      <c r="N1242" s="55" t="s">
        <v>1859</v>
      </c>
      <c r="O1242" s="147" t="s">
        <v>503</v>
      </c>
    </row>
    <row r="1243" spans="9:15" x14ac:dyDescent="0.25">
      <c r="I1243" s="93">
        <f t="shared" si="49"/>
        <v>1242</v>
      </c>
      <c r="J1243" s="10" t="s">
        <v>1690</v>
      </c>
      <c r="K1243" s="147">
        <v>70451</v>
      </c>
      <c r="L1243" s="147" t="s">
        <v>1205</v>
      </c>
      <c r="M1243" s="156">
        <v>3.13</v>
      </c>
      <c r="N1243" s="55" t="s">
        <v>1859</v>
      </c>
      <c r="O1243" s="147" t="s">
        <v>1</v>
      </c>
    </row>
    <row r="1244" spans="9:15" x14ac:dyDescent="0.25">
      <c r="I1244" s="93">
        <f t="shared" si="49"/>
        <v>1243</v>
      </c>
      <c r="J1244" s="10" t="s">
        <v>1691</v>
      </c>
      <c r="K1244" s="147">
        <v>74902</v>
      </c>
      <c r="L1244" s="147" t="s">
        <v>1205</v>
      </c>
      <c r="M1244" s="156">
        <v>11.4</v>
      </c>
      <c r="N1244" s="55" t="s">
        <v>1859</v>
      </c>
      <c r="O1244" s="147" t="s">
        <v>1</v>
      </c>
    </row>
    <row r="1245" spans="9:15" x14ac:dyDescent="0.25">
      <c r="I1245" s="93">
        <f t="shared" si="49"/>
        <v>1244</v>
      </c>
      <c r="J1245" s="10" t="s">
        <v>1692</v>
      </c>
      <c r="K1245" s="147">
        <v>108282</v>
      </c>
      <c r="L1245" s="147" t="s">
        <v>1205</v>
      </c>
      <c r="M1245" s="156">
        <v>6.89</v>
      </c>
      <c r="N1245" s="55" t="s">
        <v>1859</v>
      </c>
      <c r="O1245" s="147" t="s">
        <v>503</v>
      </c>
    </row>
    <row r="1246" spans="9:15" x14ac:dyDescent="0.25">
      <c r="I1246" s="93">
        <f t="shared" si="49"/>
        <v>1245</v>
      </c>
      <c r="J1246" s="10" t="s">
        <v>1694</v>
      </c>
      <c r="K1246" s="147">
        <v>541871</v>
      </c>
      <c r="L1246" s="147" t="s">
        <v>1205</v>
      </c>
      <c r="M1246" s="156">
        <v>8.81</v>
      </c>
      <c r="N1246" s="8" t="s">
        <v>1779</v>
      </c>
      <c r="O1246" s="147" t="s">
        <v>3</v>
      </c>
    </row>
    <row r="1247" spans="9:15" x14ac:dyDescent="0.25">
      <c r="I1247" s="93">
        <f t="shared" si="49"/>
        <v>1246</v>
      </c>
      <c r="J1247" s="10" t="s">
        <v>1693</v>
      </c>
      <c r="K1247" s="147">
        <v>56131</v>
      </c>
      <c r="L1247" s="147" t="s">
        <v>1205</v>
      </c>
      <c r="M1247" s="156">
        <v>8.36</v>
      </c>
      <c r="N1247" s="8" t="s">
        <v>1859</v>
      </c>
      <c r="O1247" s="147" t="s">
        <v>3</v>
      </c>
    </row>
    <row r="1248" spans="9:15" x14ac:dyDescent="0.25">
      <c r="I1248" s="93">
        <f t="shared" si="49"/>
        <v>1247</v>
      </c>
      <c r="J1248" s="10" t="s">
        <v>1695</v>
      </c>
      <c r="K1248" s="147">
        <v>1128801</v>
      </c>
      <c r="L1248" s="147" t="s">
        <v>1205</v>
      </c>
      <c r="M1248" s="156">
        <v>12.507999999999999</v>
      </c>
      <c r="N1248" s="8" t="s">
        <v>1859</v>
      </c>
      <c r="O1248" s="147" t="s">
        <v>503</v>
      </c>
    </row>
    <row r="1249" spans="9:15" x14ac:dyDescent="0.25">
      <c r="I1249" s="93">
        <f t="shared" si="49"/>
        <v>1248</v>
      </c>
      <c r="J1249" s="10" t="s">
        <v>1696</v>
      </c>
      <c r="K1249" s="147">
        <v>1435</v>
      </c>
      <c r="L1249" s="147" t="s">
        <v>1205</v>
      </c>
      <c r="M1249" s="156">
        <v>11.747999999999999</v>
      </c>
      <c r="N1249" s="8" t="s">
        <v>1859</v>
      </c>
      <c r="O1249" s="147" t="s">
        <v>503</v>
      </c>
    </row>
    <row r="1250" spans="9:15" x14ac:dyDescent="0.25">
      <c r="I1250" s="93">
        <f t="shared" si="49"/>
        <v>1249</v>
      </c>
      <c r="J1250" s="10" t="s">
        <v>1697</v>
      </c>
      <c r="K1250" s="147">
        <v>118220</v>
      </c>
      <c r="L1250" s="147" t="s">
        <v>1205</v>
      </c>
      <c r="M1250" s="156">
        <v>6.4</v>
      </c>
      <c r="N1250" s="8" t="s">
        <v>1859</v>
      </c>
      <c r="O1250" s="147" t="s">
        <v>503</v>
      </c>
    </row>
    <row r="1251" spans="9:15" x14ac:dyDescent="0.25">
      <c r="I1251" s="93">
        <f t="shared" si="49"/>
        <v>1250</v>
      </c>
      <c r="J1251" s="10" t="s">
        <v>1698</v>
      </c>
      <c r="K1251" s="147">
        <v>14635</v>
      </c>
      <c r="L1251" s="147" t="s">
        <v>1205</v>
      </c>
      <c r="M1251" s="156">
        <v>9.86</v>
      </c>
      <c r="N1251" s="8" t="s">
        <v>1859</v>
      </c>
      <c r="O1251" s="147" t="s">
        <v>503</v>
      </c>
    </row>
    <row r="1252" spans="9:15" x14ac:dyDescent="0.25">
      <c r="I1252" s="93">
        <f t="shared" si="49"/>
        <v>1251</v>
      </c>
      <c r="J1252" s="10" t="s">
        <v>1699</v>
      </c>
      <c r="K1252" s="147">
        <v>12545</v>
      </c>
      <c r="L1252" s="147" t="s">
        <v>1205</v>
      </c>
      <c r="M1252" s="156">
        <v>7.13</v>
      </c>
      <c r="N1252" s="8" t="s">
        <v>1859</v>
      </c>
      <c r="O1252" s="147" t="s">
        <v>503</v>
      </c>
    </row>
    <row r="1253" spans="9:15" x14ac:dyDescent="0.25">
      <c r="I1253" s="93">
        <f t="shared" si="49"/>
        <v>1252</v>
      </c>
      <c r="J1253" s="10" t="s">
        <v>1712</v>
      </c>
      <c r="K1253" s="147">
        <v>38903</v>
      </c>
      <c r="L1253" s="147" t="s">
        <v>1205</v>
      </c>
      <c r="M1253" s="156">
        <v>3.2</v>
      </c>
      <c r="N1253" s="8" t="s">
        <v>1859</v>
      </c>
      <c r="O1253" s="147" t="s">
        <v>1</v>
      </c>
    </row>
    <row r="1254" spans="9:15" x14ac:dyDescent="0.25">
      <c r="I1254" s="93">
        <f t="shared" si="49"/>
        <v>1253</v>
      </c>
      <c r="J1254" s="10" t="s">
        <v>1711</v>
      </c>
      <c r="K1254" s="147">
        <v>76867</v>
      </c>
      <c r="L1254" s="147" t="s">
        <v>1205</v>
      </c>
      <c r="M1254" s="156">
        <v>7.6</v>
      </c>
      <c r="N1254" s="8" t="s">
        <v>1859</v>
      </c>
      <c r="O1254" s="147" t="s">
        <v>1</v>
      </c>
    </row>
    <row r="1255" spans="9:15" x14ac:dyDescent="0.25">
      <c r="I1255" s="93">
        <f t="shared" si="49"/>
        <v>1254</v>
      </c>
      <c r="J1255" s="10" t="s">
        <v>1717</v>
      </c>
      <c r="K1255" s="147">
        <v>70239</v>
      </c>
      <c r="L1255" s="147" t="s">
        <v>1205</v>
      </c>
      <c r="M1255" s="156">
        <v>5.56</v>
      </c>
      <c r="N1255" s="8" t="s">
        <v>1859</v>
      </c>
      <c r="O1255" s="147" t="s">
        <v>1</v>
      </c>
    </row>
    <row r="1256" spans="9:15" x14ac:dyDescent="0.25">
      <c r="I1256" s="93">
        <f t="shared" si="49"/>
        <v>1255</v>
      </c>
      <c r="J1256" s="10" t="s">
        <v>1716</v>
      </c>
      <c r="K1256" s="147">
        <v>14415</v>
      </c>
      <c r="L1256" s="147" t="s">
        <v>1205</v>
      </c>
      <c r="M1256" s="156">
        <v>5.39</v>
      </c>
      <c r="N1256" s="8" t="s">
        <v>1859</v>
      </c>
      <c r="O1256" s="147" t="s">
        <v>503</v>
      </c>
    </row>
    <row r="1257" spans="9:15" x14ac:dyDescent="0.25">
      <c r="I1257" s="93">
        <f t="shared" si="49"/>
        <v>1256</v>
      </c>
      <c r="J1257" s="10" t="s">
        <v>1713</v>
      </c>
      <c r="K1257" s="147">
        <v>67156</v>
      </c>
      <c r="L1257" s="147" t="s">
        <v>1205</v>
      </c>
      <c r="M1257" s="156">
        <v>6.3920000000000003</v>
      </c>
      <c r="N1257" s="8" t="s">
        <v>1859</v>
      </c>
      <c r="O1257" s="147" t="s">
        <v>503</v>
      </c>
    </row>
    <row r="1258" spans="9:15" x14ac:dyDescent="0.25">
      <c r="I1258" s="93">
        <f t="shared" si="49"/>
        <v>1257</v>
      </c>
      <c r="J1258" s="10" t="s">
        <v>1714</v>
      </c>
      <c r="K1258" s="147">
        <v>67317</v>
      </c>
      <c r="L1258" s="147" t="s">
        <v>1205</v>
      </c>
      <c r="M1258" s="156">
        <v>6.3920000000000003</v>
      </c>
      <c r="N1258" s="8" t="s">
        <v>1859</v>
      </c>
      <c r="O1258" s="147" t="s">
        <v>503</v>
      </c>
    </row>
    <row r="1259" spans="9:15" x14ac:dyDescent="0.25">
      <c r="I1259" s="93">
        <f t="shared" si="49"/>
        <v>1258</v>
      </c>
      <c r="J1259" s="10" t="s">
        <v>1715</v>
      </c>
      <c r="K1259" s="147">
        <v>164312</v>
      </c>
      <c r="L1259" s="147" t="s">
        <v>1205</v>
      </c>
      <c r="M1259" s="156">
        <v>11.5</v>
      </c>
      <c r="N1259" s="8" t="s">
        <v>1859</v>
      </c>
      <c r="O1259" s="147" t="s">
        <v>503</v>
      </c>
    </row>
    <row r="1260" spans="9:15" x14ac:dyDescent="0.25">
      <c r="I1260" s="93">
        <f t="shared" si="49"/>
        <v>1259</v>
      </c>
      <c r="J1260" s="10" t="s">
        <v>1718</v>
      </c>
      <c r="K1260" s="147">
        <v>60234</v>
      </c>
      <c r="L1260" s="147" t="s">
        <v>1205</v>
      </c>
      <c r="M1260" s="156">
        <v>9.85</v>
      </c>
      <c r="N1260" s="8" t="s">
        <v>1859</v>
      </c>
      <c r="O1260" s="147" t="s">
        <v>1</v>
      </c>
    </row>
    <row r="1261" spans="9:15" x14ac:dyDescent="0.25">
      <c r="I1261" s="93">
        <f t="shared" si="49"/>
        <v>1260</v>
      </c>
      <c r="J1261" s="10" t="s">
        <v>1737</v>
      </c>
      <c r="K1261" s="147">
        <v>19535</v>
      </c>
      <c r="L1261" s="147" t="s">
        <v>1205</v>
      </c>
      <c r="M1261" s="156">
        <v>28.43</v>
      </c>
      <c r="N1261" s="8" t="s">
        <v>1859</v>
      </c>
      <c r="O1261" s="147" t="s">
        <v>1</v>
      </c>
    </row>
    <row r="1262" spans="9:15" x14ac:dyDescent="0.25">
      <c r="I1262" s="93">
        <f t="shared" si="49"/>
        <v>1261</v>
      </c>
      <c r="J1262" s="10" t="s">
        <v>1738</v>
      </c>
      <c r="K1262" s="147">
        <v>76594</v>
      </c>
      <c r="L1262" s="147" t="s">
        <v>1205</v>
      </c>
      <c r="M1262" s="156">
        <v>5.65</v>
      </c>
      <c r="N1262" s="8" t="s">
        <v>1859</v>
      </c>
      <c r="O1262" s="147" t="s">
        <v>1</v>
      </c>
    </row>
    <row r="1263" spans="9:15" x14ac:dyDescent="0.25">
      <c r="I1263" s="93">
        <f t="shared" si="49"/>
        <v>1262</v>
      </c>
      <c r="J1263" s="10" t="s">
        <v>1739</v>
      </c>
      <c r="K1263" s="147">
        <v>76518</v>
      </c>
      <c r="L1263" s="147" t="s">
        <v>1205</v>
      </c>
      <c r="M1263" s="156">
        <v>8.1</v>
      </c>
      <c r="N1263" s="8" t="s">
        <v>1859</v>
      </c>
      <c r="O1263" s="147" t="s">
        <v>1</v>
      </c>
    </row>
    <row r="1264" spans="9:15" x14ac:dyDescent="0.25">
      <c r="I1264" s="93">
        <f t="shared" si="49"/>
        <v>1263</v>
      </c>
      <c r="J1264" s="10" t="s">
        <v>1740</v>
      </c>
      <c r="K1264" s="147">
        <v>74541</v>
      </c>
      <c r="L1264" s="147" t="s">
        <v>1205</v>
      </c>
      <c r="M1264" s="156">
        <v>2.4</v>
      </c>
      <c r="N1264" s="8" t="s">
        <v>1859</v>
      </c>
      <c r="O1264" s="147" t="s">
        <v>1</v>
      </c>
    </row>
    <row r="1265" spans="9:15" x14ac:dyDescent="0.25">
      <c r="I1265" s="93">
        <f t="shared" si="49"/>
        <v>1264</v>
      </c>
      <c r="J1265" s="10" t="s">
        <v>1741</v>
      </c>
      <c r="K1265" s="147">
        <v>14343</v>
      </c>
      <c r="L1265" s="147" t="s">
        <v>1205</v>
      </c>
      <c r="M1265" s="156">
        <v>6.49</v>
      </c>
      <c r="N1265" s="8" t="s">
        <v>1859</v>
      </c>
      <c r="O1265" s="147" t="s">
        <v>503</v>
      </c>
    </row>
    <row r="1266" spans="9:15" x14ac:dyDescent="0.25">
      <c r="I1266" s="93">
        <f t="shared" si="49"/>
        <v>1265</v>
      </c>
      <c r="J1266" s="10" t="s">
        <v>1742</v>
      </c>
      <c r="K1266" s="147">
        <v>157041</v>
      </c>
      <c r="L1266" s="147" t="s">
        <v>1205</v>
      </c>
      <c r="M1266" s="156">
        <v>8.9</v>
      </c>
      <c r="N1266" s="8" t="s">
        <v>1859</v>
      </c>
      <c r="O1266" s="147" t="s">
        <v>503</v>
      </c>
    </row>
    <row r="1267" spans="9:15" x14ac:dyDescent="0.25">
      <c r="I1267" s="93">
        <f t="shared" si="49"/>
        <v>1266</v>
      </c>
      <c r="J1267" s="10" t="s">
        <v>1743</v>
      </c>
      <c r="K1267" s="147">
        <v>14279</v>
      </c>
      <c r="L1267" s="147" t="s">
        <v>1205</v>
      </c>
      <c r="M1267" s="156">
        <v>9.0299999999999994</v>
      </c>
      <c r="N1267" s="8" t="s">
        <v>1859</v>
      </c>
      <c r="O1267" s="147" t="s">
        <v>503</v>
      </c>
    </row>
    <row r="1268" spans="9:15" x14ac:dyDescent="0.25">
      <c r="I1268" s="93">
        <f t="shared" si="49"/>
        <v>1267</v>
      </c>
      <c r="J1268" s="10" t="s">
        <v>1744</v>
      </c>
      <c r="K1268" s="147">
        <v>2522</v>
      </c>
      <c r="L1268" s="147" t="s">
        <v>1205</v>
      </c>
      <c r="M1268" s="156">
        <v>14.27</v>
      </c>
      <c r="N1268" s="8" t="s">
        <v>1859</v>
      </c>
      <c r="O1268" s="147" t="s">
        <v>503</v>
      </c>
    </row>
    <row r="1269" spans="9:15" x14ac:dyDescent="0.25">
      <c r="I1269" s="93">
        <f t="shared" si="49"/>
        <v>1268</v>
      </c>
      <c r="J1269" s="10" t="s">
        <v>1745</v>
      </c>
      <c r="K1269" s="147">
        <v>60333</v>
      </c>
      <c r="L1269" s="147" t="s">
        <v>1205</v>
      </c>
      <c r="M1269" s="156">
        <v>6.55</v>
      </c>
      <c r="N1269" s="8" t="s">
        <v>1859</v>
      </c>
      <c r="O1269" s="147" t="s">
        <v>1</v>
      </c>
    </row>
    <row r="1270" spans="9:15" x14ac:dyDescent="0.25">
      <c r="I1270" s="93">
        <f t="shared" si="49"/>
        <v>1269</v>
      </c>
      <c r="J1270" s="10" t="s">
        <v>1746</v>
      </c>
      <c r="K1270" s="147">
        <v>60860</v>
      </c>
      <c r="L1270" s="147" t="s">
        <v>1205</v>
      </c>
      <c r="M1270" s="156">
        <v>10.53</v>
      </c>
      <c r="N1270" s="8" t="s">
        <v>1859</v>
      </c>
      <c r="O1270" s="147" t="s">
        <v>2</v>
      </c>
    </row>
    <row r="1271" spans="9:15" x14ac:dyDescent="0.25">
      <c r="I1271" s="93">
        <f t="shared" si="49"/>
        <v>1270</v>
      </c>
      <c r="J1271" s="10" t="s">
        <v>1747</v>
      </c>
      <c r="K1271" s="147">
        <v>11747</v>
      </c>
      <c r="L1271" s="147" t="s">
        <v>1205</v>
      </c>
      <c r="M1271" s="156">
        <v>0.24</v>
      </c>
      <c r="N1271" s="8" t="s">
        <v>1859</v>
      </c>
      <c r="O1271" s="147" t="s">
        <v>503</v>
      </c>
    </row>
    <row r="1272" spans="9:15" x14ac:dyDescent="0.25">
      <c r="I1272" s="93">
        <f t="shared" si="49"/>
        <v>1271</v>
      </c>
      <c r="J1272" s="10" t="s">
        <v>1748</v>
      </c>
      <c r="K1272" s="147" t="s">
        <v>1749</v>
      </c>
      <c r="L1272" s="147" t="s">
        <v>1205</v>
      </c>
      <c r="M1272" s="156">
        <v>17.55</v>
      </c>
      <c r="N1272" s="8" t="s">
        <v>1859</v>
      </c>
      <c r="O1272" s="147" t="s">
        <v>1750</v>
      </c>
    </row>
    <row r="1273" spans="9:15" x14ac:dyDescent="0.25">
      <c r="I1273" s="93">
        <f t="shared" si="49"/>
        <v>1272</v>
      </c>
      <c r="J1273" s="10" t="s">
        <v>1751</v>
      </c>
      <c r="K1273" s="147" t="s">
        <v>1752</v>
      </c>
      <c r="L1273" s="147" t="s">
        <v>1205</v>
      </c>
      <c r="M1273" s="156">
        <v>35.85</v>
      </c>
      <c r="N1273" s="8" t="s">
        <v>1859</v>
      </c>
      <c r="O1273" s="147" t="s">
        <v>1750</v>
      </c>
    </row>
    <row r="1274" spans="9:15" x14ac:dyDescent="0.25">
      <c r="I1274" s="93">
        <f t="shared" si="49"/>
        <v>1273</v>
      </c>
      <c r="J1274" s="10" t="s">
        <v>1753</v>
      </c>
      <c r="K1274" s="147" t="s">
        <v>1754</v>
      </c>
      <c r="L1274" s="147" t="s">
        <v>1205</v>
      </c>
      <c r="M1274" s="156">
        <v>35.85</v>
      </c>
      <c r="N1274" s="8" t="s">
        <v>1859</v>
      </c>
      <c r="O1274" s="147" t="s">
        <v>1750</v>
      </c>
    </row>
    <row r="1275" spans="9:15" x14ac:dyDescent="0.25">
      <c r="I1275" s="93">
        <f t="shared" si="49"/>
        <v>1274</v>
      </c>
      <c r="J1275" s="10" t="s">
        <v>1755</v>
      </c>
      <c r="K1275" s="147" t="s">
        <v>1756</v>
      </c>
      <c r="L1275" s="147" t="s">
        <v>1205</v>
      </c>
      <c r="M1275" s="156">
        <v>35.85</v>
      </c>
      <c r="N1275" s="8" t="s">
        <v>1859</v>
      </c>
      <c r="O1275" s="147" t="s">
        <v>1750</v>
      </c>
    </row>
    <row r="1276" spans="9:15" x14ac:dyDescent="0.25">
      <c r="I1276" s="93">
        <f t="shared" si="49"/>
        <v>1275</v>
      </c>
      <c r="J1276" s="10" t="s">
        <v>1757</v>
      </c>
      <c r="K1276" s="147" t="s">
        <v>1758</v>
      </c>
      <c r="L1276" s="147" t="s">
        <v>1205</v>
      </c>
      <c r="M1276" s="156">
        <v>18.02</v>
      </c>
      <c r="N1276" s="8" t="s">
        <v>1859</v>
      </c>
      <c r="O1276" s="147" t="s">
        <v>1750</v>
      </c>
    </row>
    <row r="1277" spans="9:15" x14ac:dyDescent="0.25">
      <c r="I1277" s="93">
        <f t="shared" si="49"/>
        <v>1276</v>
      </c>
      <c r="J1277" s="10" t="s">
        <v>1759</v>
      </c>
      <c r="K1277" s="147" t="s">
        <v>1760</v>
      </c>
      <c r="L1277" s="147" t="s">
        <v>1205</v>
      </c>
      <c r="M1277" s="156">
        <v>22.26</v>
      </c>
      <c r="N1277" s="8" t="s">
        <v>1859</v>
      </c>
      <c r="O1277" s="147" t="s">
        <v>1750</v>
      </c>
    </row>
    <row r="1278" spans="9:15" x14ac:dyDescent="0.25">
      <c r="I1278" s="93">
        <f t="shared" si="49"/>
        <v>1277</v>
      </c>
      <c r="J1278" s="10" t="s">
        <v>1761</v>
      </c>
      <c r="K1278" s="147" t="s">
        <v>1762</v>
      </c>
      <c r="L1278" s="147" t="s">
        <v>1205</v>
      </c>
      <c r="M1278" s="156">
        <v>43.33</v>
      </c>
      <c r="N1278" s="8" t="s">
        <v>1859</v>
      </c>
      <c r="O1278" s="147" t="s">
        <v>1750</v>
      </c>
    </row>
    <row r="1279" spans="9:15" x14ac:dyDescent="0.25">
      <c r="I1279" s="93">
        <f t="shared" si="49"/>
        <v>1278</v>
      </c>
      <c r="J1279" s="10" t="s">
        <v>1763</v>
      </c>
      <c r="K1279" s="147" t="s">
        <v>1764</v>
      </c>
      <c r="L1279" s="147" t="s">
        <v>1205</v>
      </c>
      <c r="M1279" s="156">
        <v>36</v>
      </c>
      <c r="N1279" s="8" t="s">
        <v>1859</v>
      </c>
      <c r="O1279" s="147" t="s">
        <v>1750</v>
      </c>
    </row>
    <row r="1280" spans="9:15" x14ac:dyDescent="0.25">
      <c r="I1280" s="93">
        <f t="shared" si="49"/>
        <v>1279</v>
      </c>
      <c r="J1280" s="10" t="s">
        <v>1765</v>
      </c>
      <c r="K1280" s="147" t="s">
        <v>1766</v>
      </c>
      <c r="L1280" s="147" t="s">
        <v>1205</v>
      </c>
      <c r="M1280" s="156">
        <v>32.43</v>
      </c>
      <c r="N1280" s="8" t="s">
        <v>1859</v>
      </c>
      <c r="O1280" s="147" t="s">
        <v>1750</v>
      </c>
    </row>
    <row r="1281" spans="9:15" x14ac:dyDescent="0.25">
      <c r="I1281" s="93">
        <f t="shared" si="49"/>
        <v>1280</v>
      </c>
      <c r="J1281" s="10" t="s">
        <v>1767</v>
      </c>
      <c r="K1281" s="147" t="s">
        <v>1768</v>
      </c>
      <c r="L1281" s="147" t="s">
        <v>1205</v>
      </c>
      <c r="M1281" s="156">
        <v>23.295999999999999</v>
      </c>
      <c r="N1281" s="8" t="s">
        <v>1859</v>
      </c>
      <c r="O1281" s="147" t="s">
        <v>1750</v>
      </c>
    </row>
    <row r="1282" spans="9:15" x14ac:dyDescent="0.25">
      <c r="I1282" s="93">
        <f t="shared" si="49"/>
        <v>1281</v>
      </c>
      <c r="J1282" s="10" t="s">
        <v>1769</v>
      </c>
      <c r="K1282" s="147" t="s">
        <v>1770</v>
      </c>
      <c r="L1282" s="147" t="s">
        <v>1205</v>
      </c>
      <c r="M1282" s="156">
        <v>25.056000000000001</v>
      </c>
      <c r="N1282" s="8" t="s">
        <v>1859</v>
      </c>
      <c r="O1282" s="147" t="s">
        <v>1750</v>
      </c>
    </row>
    <row r="1283" spans="9:15" x14ac:dyDescent="0.25">
      <c r="I1283" s="93">
        <f t="shared" si="49"/>
        <v>1282</v>
      </c>
      <c r="J1283" s="10" t="s">
        <v>1771</v>
      </c>
      <c r="K1283" s="147" t="s">
        <v>1772</v>
      </c>
      <c r="L1283" s="147" t="s">
        <v>1205</v>
      </c>
      <c r="M1283" s="156">
        <v>25.056000000000001</v>
      </c>
      <c r="N1283" s="8" t="s">
        <v>1859</v>
      </c>
      <c r="O1283" s="147" t="s">
        <v>1750</v>
      </c>
    </row>
    <row r="1284" spans="9:15" x14ac:dyDescent="0.25">
      <c r="I1284" s="93">
        <f t="shared" si="49"/>
        <v>1283</v>
      </c>
      <c r="J1284" s="10" t="s">
        <v>1773</v>
      </c>
      <c r="K1284" s="147" t="s">
        <v>1774</v>
      </c>
      <c r="L1284" s="147" t="s">
        <v>1205</v>
      </c>
      <c r="M1284" s="156">
        <v>28.5</v>
      </c>
      <c r="N1284" s="8" t="s">
        <v>1859</v>
      </c>
      <c r="O1284" s="147" t="s">
        <v>1750</v>
      </c>
    </row>
    <row r="1285" spans="9:15" x14ac:dyDescent="0.25">
      <c r="I1285" s="93">
        <f t="shared" ref="I1285:I1348" si="50">IF(J1285="","",I1284+1)</f>
        <v>1284</v>
      </c>
      <c r="J1285" s="10" t="s">
        <v>1775</v>
      </c>
      <c r="K1285" s="147" t="s">
        <v>1776</v>
      </c>
      <c r="L1285" s="147" t="s">
        <v>1205</v>
      </c>
      <c r="M1285" s="156">
        <v>91.96</v>
      </c>
      <c r="N1285" s="8" t="s">
        <v>1779</v>
      </c>
      <c r="O1285" s="147" t="s">
        <v>1750</v>
      </c>
    </row>
    <row r="1286" spans="9:15" x14ac:dyDescent="0.25">
      <c r="I1286" s="93">
        <f t="shared" si="50"/>
        <v>1285</v>
      </c>
      <c r="J1286" s="10" t="s">
        <v>1777</v>
      </c>
      <c r="K1286" s="147">
        <v>543608</v>
      </c>
      <c r="L1286" s="147" t="s">
        <v>1205</v>
      </c>
      <c r="M1286" s="156">
        <v>8.5</v>
      </c>
      <c r="N1286" s="8" t="s">
        <v>1859</v>
      </c>
      <c r="O1286" s="147" t="s">
        <v>3</v>
      </c>
    </row>
    <row r="1287" spans="9:15" x14ac:dyDescent="0.25">
      <c r="I1287" s="93">
        <f t="shared" si="50"/>
        <v>1286</v>
      </c>
      <c r="J1287" s="10" t="s">
        <v>1778</v>
      </c>
      <c r="K1287" s="147">
        <v>101028</v>
      </c>
      <c r="L1287" s="147" t="s">
        <v>1205</v>
      </c>
      <c r="M1287" s="156">
        <v>8.36</v>
      </c>
      <c r="N1287" s="8" t="s">
        <v>1859</v>
      </c>
      <c r="O1287" s="147" t="s">
        <v>503</v>
      </c>
    </row>
    <row r="1288" spans="9:15" x14ac:dyDescent="0.25">
      <c r="I1288" s="93">
        <f t="shared" si="50"/>
        <v>1287</v>
      </c>
      <c r="J1288" s="10" t="s">
        <v>1780</v>
      </c>
      <c r="K1288" s="147">
        <v>77483</v>
      </c>
      <c r="L1288" s="147" t="s">
        <v>1205</v>
      </c>
      <c r="M1288" s="156">
        <v>0.43</v>
      </c>
      <c r="N1288" s="8" t="s">
        <v>1859</v>
      </c>
      <c r="O1288" s="147" t="s">
        <v>1</v>
      </c>
    </row>
    <row r="1289" spans="9:15" x14ac:dyDescent="0.25">
      <c r="I1289" s="93">
        <f t="shared" si="50"/>
        <v>1288</v>
      </c>
      <c r="J1289" s="10" t="s">
        <v>1781</v>
      </c>
      <c r="K1289" s="147">
        <v>31091</v>
      </c>
      <c r="L1289" s="147" t="s">
        <v>1205</v>
      </c>
      <c r="M1289" s="156">
        <v>9.59</v>
      </c>
      <c r="N1289" s="8" t="s">
        <v>1859</v>
      </c>
      <c r="O1289" s="147" t="s">
        <v>503</v>
      </c>
    </row>
    <row r="1290" spans="9:15" x14ac:dyDescent="0.25">
      <c r="I1290" s="93">
        <f t="shared" si="50"/>
        <v>1289</v>
      </c>
      <c r="J1290" s="10" t="s">
        <v>1782</v>
      </c>
      <c r="K1290" s="147">
        <v>156871</v>
      </c>
      <c r="L1290" s="147" t="s">
        <v>1205</v>
      </c>
      <c r="M1290" s="156">
        <v>5.5339999999999998</v>
      </c>
      <c r="N1290" s="8" t="s">
        <v>1859</v>
      </c>
      <c r="O1290" s="147" t="s">
        <v>503</v>
      </c>
    </row>
    <row r="1291" spans="9:15" x14ac:dyDescent="0.25">
      <c r="I1291" s="93">
        <f t="shared" si="50"/>
        <v>1290</v>
      </c>
      <c r="J1291" s="10" t="s">
        <v>1783</v>
      </c>
      <c r="K1291" s="147">
        <v>159777</v>
      </c>
      <c r="L1291" s="147" t="s">
        <v>1205</v>
      </c>
      <c r="M1291" s="156">
        <v>47.14</v>
      </c>
      <c r="N1291" s="8" t="s">
        <v>1859</v>
      </c>
      <c r="O1291" s="147" t="s">
        <v>503</v>
      </c>
    </row>
    <row r="1292" spans="9:15" x14ac:dyDescent="0.25">
      <c r="I1292" s="93">
        <f t="shared" si="50"/>
        <v>1291</v>
      </c>
      <c r="J1292" s="10" t="s">
        <v>1784</v>
      </c>
      <c r="K1292" s="147">
        <v>48592</v>
      </c>
      <c r="L1292" s="147" t="s">
        <v>1205</v>
      </c>
      <c r="M1292" s="156">
        <v>8.0500000000000007</v>
      </c>
      <c r="N1292" s="8" t="s">
        <v>1859</v>
      </c>
      <c r="O1292" s="147" t="s">
        <v>1</v>
      </c>
    </row>
    <row r="1293" spans="9:15" x14ac:dyDescent="0.25">
      <c r="I1293" s="93">
        <f t="shared" si="50"/>
        <v>1292</v>
      </c>
      <c r="J1293" s="10" t="s">
        <v>1821</v>
      </c>
      <c r="K1293" s="147">
        <v>124076</v>
      </c>
      <c r="L1293" s="147" t="s">
        <v>1205</v>
      </c>
      <c r="M1293" s="156">
        <v>0.43</v>
      </c>
      <c r="N1293" s="8" t="s">
        <v>1779</v>
      </c>
      <c r="O1293" s="147" t="s">
        <v>2</v>
      </c>
    </row>
    <row r="1294" spans="9:15" x14ac:dyDescent="0.25">
      <c r="I1294" s="93">
        <f t="shared" si="50"/>
        <v>1293</v>
      </c>
      <c r="J1294" s="10" t="s">
        <v>1822</v>
      </c>
      <c r="K1294" s="147">
        <v>124198</v>
      </c>
      <c r="L1294" s="147" t="s">
        <v>1205</v>
      </c>
      <c r="M1294" s="156">
        <v>0.215</v>
      </c>
      <c r="N1294" s="8" t="s">
        <v>1779</v>
      </c>
      <c r="O1294" s="147" t="s">
        <v>2</v>
      </c>
    </row>
    <row r="1295" spans="9:15" x14ac:dyDescent="0.25">
      <c r="I1295" s="93">
        <f t="shared" si="50"/>
        <v>1294</v>
      </c>
      <c r="J1295" s="10" t="s">
        <v>1823</v>
      </c>
      <c r="K1295" s="147">
        <v>67871</v>
      </c>
      <c r="L1295" s="147" t="s">
        <v>1205</v>
      </c>
      <c r="M1295" s="156">
        <v>0.24099999999999999</v>
      </c>
      <c r="N1295" s="8" t="s">
        <v>1859</v>
      </c>
      <c r="O1295" s="147" t="s">
        <v>2</v>
      </c>
    </row>
    <row r="1296" spans="9:15" x14ac:dyDescent="0.25">
      <c r="I1296" s="93">
        <f t="shared" si="50"/>
        <v>1295</v>
      </c>
      <c r="J1296" s="10" t="s">
        <v>1824</v>
      </c>
      <c r="K1296" s="147">
        <v>67988</v>
      </c>
      <c r="L1296" s="147" t="s">
        <v>1205</v>
      </c>
      <c r="M1296" s="156">
        <v>0.3</v>
      </c>
      <c r="N1296" s="8" t="s">
        <v>1859</v>
      </c>
      <c r="O1296" s="147" t="s">
        <v>2</v>
      </c>
    </row>
    <row r="1297" spans="9:15" x14ac:dyDescent="0.25">
      <c r="I1297" s="93">
        <f t="shared" si="50"/>
        <v>1296</v>
      </c>
      <c r="J1297" s="10" t="s">
        <v>1825</v>
      </c>
      <c r="K1297" s="147">
        <v>178193</v>
      </c>
      <c r="L1297" s="147" t="s">
        <v>1205</v>
      </c>
      <c r="M1297" s="156">
        <v>0.248</v>
      </c>
      <c r="N1297" s="8" t="s">
        <v>1859</v>
      </c>
      <c r="O1297" s="147" t="s">
        <v>2</v>
      </c>
    </row>
    <row r="1298" spans="9:15" x14ac:dyDescent="0.25">
      <c r="I1298" s="93">
        <f t="shared" si="50"/>
        <v>1297</v>
      </c>
      <c r="J1298" s="10" t="s">
        <v>1826</v>
      </c>
      <c r="K1298" s="147">
        <v>43281</v>
      </c>
      <c r="L1298" s="147" t="s">
        <v>1205</v>
      </c>
      <c r="M1298" s="156">
        <v>0.28899999999999998</v>
      </c>
      <c r="N1298" s="8" t="s">
        <v>1859</v>
      </c>
      <c r="O1298" s="147" t="s">
        <v>2</v>
      </c>
    </row>
    <row r="1299" spans="9:15" x14ac:dyDescent="0.25">
      <c r="I1299" s="93">
        <f t="shared" si="50"/>
        <v>1298</v>
      </c>
      <c r="J1299" s="10" t="s">
        <v>1827</v>
      </c>
      <c r="K1299" s="147">
        <v>143265</v>
      </c>
      <c r="L1299" s="147" t="s">
        <v>1205</v>
      </c>
      <c r="M1299" s="156">
        <v>0.36</v>
      </c>
      <c r="N1299" s="8" t="s">
        <v>1859</v>
      </c>
      <c r="O1299" s="147" t="s">
        <v>2</v>
      </c>
    </row>
    <row r="1300" spans="9:15" x14ac:dyDescent="0.25">
      <c r="I1300" s="93">
        <f t="shared" si="50"/>
        <v>1299</v>
      </c>
      <c r="J1300" s="10" t="s">
        <v>1828</v>
      </c>
      <c r="K1300" s="147">
        <v>60436</v>
      </c>
      <c r="L1300" s="147" t="s">
        <v>1205</v>
      </c>
      <c r="M1300" s="156">
        <v>0.78</v>
      </c>
      <c r="N1300" s="8" t="s">
        <v>1859</v>
      </c>
      <c r="O1300" s="147" t="s">
        <v>2</v>
      </c>
    </row>
    <row r="1301" spans="9:15" x14ac:dyDescent="0.25">
      <c r="I1301" s="93">
        <f t="shared" si="50"/>
        <v>1300</v>
      </c>
      <c r="J1301" s="10" t="s">
        <v>1829</v>
      </c>
      <c r="K1301" s="147">
        <v>64558</v>
      </c>
      <c r="L1301" s="147" t="s">
        <v>1205</v>
      </c>
      <c r="M1301" s="156">
        <v>0.78</v>
      </c>
      <c r="N1301" s="8" t="s">
        <v>1859</v>
      </c>
      <c r="O1301" s="147" t="s">
        <v>2</v>
      </c>
    </row>
    <row r="1302" spans="9:15" x14ac:dyDescent="0.25">
      <c r="I1302" s="93">
        <f t="shared" si="50"/>
        <v>1301</v>
      </c>
      <c r="J1302" s="10" t="s">
        <v>1861</v>
      </c>
      <c r="K1302" s="147">
        <v>78785</v>
      </c>
      <c r="L1302" s="147" t="s">
        <v>1205</v>
      </c>
      <c r="M1302" s="156">
        <v>8.99</v>
      </c>
      <c r="N1302" s="8" t="s">
        <v>1859</v>
      </c>
      <c r="O1302" s="147" t="s">
        <v>1</v>
      </c>
    </row>
    <row r="1303" spans="9:15" x14ac:dyDescent="0.25">
      <c r="I1303" s="93">
        <f t="shared" si="50"/>
        <v>1302</v>
      </c>
      <c r="J1303" s="10" t="s">
        <v>1862</v>
      </c>
      <c r="K1303" s="147">
        <v>76612</v>
      </c>
      <c r="L1303" s="147" t="s">
        <v>1205</v>
      </c>
      <c r="M1303" s="156">
        <v>8.1300000000000008</v>
      </c>
      <c r="N1303" s="8" t="s">
        <v>1859</v>
      </c>
      <c r="O1303" s="147" t="s">
        <v>1</v>
      </c>
    </row>
    <row r="1304" spans="9:15" x14ac:dyDescent="0.25">
      <c r="I1304" s="93">
        <f t="shared" si="50"/>
        <v>1303</v>
      </c>
      <c r="J1304" s="10" t="s">
        <v>1863</v>
      </c>
      <c r="K1304" s="147">
        <v>79719</v>
      </c>
      <c r="L1304" s="147" t="s">
        <v>1205</v>
      </c>
      <c r="M1304" s="156">
        <v>9.9</v>
      </c>
      <c r="N1304" s="8" t="s">
        <v>1860</v>
      </c>
      <c r="O1304" s="147" t="s">
        <v>1</v>
      </c>
    </row>
    <row r="1305" spans="9:15" x14ac:dyDescent="0.25">
      <c r="I1305" s="93">
        <f t="shared" si="50"/>
        <v>1304</v>
      </c>
      <c r="J1305" s="10" t="s">
        <v>1864</v>
      </c>
      <c r="K1305" s="147">
        <v>79317</v>
      </c>
      <c r="L1305" s="147" t="s">
        <v>1205</v>
      </c>
      <c r="M1305" s="156">
        <v>20</v>
      </c>
      <c r="N1305" s="8" t="s">
        <v>1859</v>
      </c>
      <c r="O1305" s="147" t="s">
        <v>1</v>
      </c>
    </row>
    <row r="1306" spans="9:15" x14ac:dyDescent="0.25">
      <c r="I1306" s="93">
        <f t="shared" si="50"/>
        <v>1305</v>
      </c>
      <c r="J1306" s="10" t="s">
        <v>1865</v>
      </c>
      <c r="K1306" s="147">
        <v>100084</v>
      </c>
      <c r="L1306" s="147" t="s">
        <v>1205</v>
      </c>
      <c r="M1306" s="156">
        <v>11.79</v>
      </c>
      <c r="N1306" s="8" t="s">
        <v>1859</v>
      </c>
      <c r="O1306" s="147" t="s">
        <v>503</v>
      </c>
    </row>
    <row r="1307" spans="9:15" x14ac:dyDescent="0.25">
      <c r="I1307" s="93">
        <f t="shared" si="50"/>
        <v>1306</v>
      </c>
      <c r="J1307" s="10" t="s">
        <v>1871</v>
      </c>
      <c r="K1307" s="147">
        <v>77875</v>
      </c>
      <c r="L1307" s="147" t="s">
        <v>1205</v>
      </c>
      <c r="M1307" s="156">
        <v>1.04</v>
      </c>
      <c r="N1307" s="8" t="s">
        <v>1859</v>
      </c>
      <c r="O1307" s="147" t="s">
        <v>1</v>
      </c>
    </row>
    <row r="1308" spans="9:15" x14ac:dyDescent="0.25">
      <c r="I1308" s="93">
        <f t="shared" si="50"/>
        <v>1307</v>
      </c>
      <c r="J1308" s="10" t="s">
        <v>1872</v>
      </c>
      <c r="K1308" s="147">
        <v>23406</v>
      </c>
      <c r="L1308" s="147" t="s">
        <v>1205</v>
      </c>
      <c r="M1308" s="156">
        <v>6.165</v>
      </c>
      <c r="N1308" s="8" t="s">
        <v>1859</v>
      </c>
      <c r="O1308" s="147" t="s">
        <v>503</v>
      </c>
    </row>
    <row r="1309" spans="9:15" x14ac:dyDescent="0.25">
      <c r="I1309" s="93">
        <f t="shared" si="50"/>
        <v>1308</v>
      </c>
      <c r="J1309" s="10" t="s">
        <v>1873</v>
      </c>
      <c r="K1309" s="147">
        <v>35499</v>
      </c>
      <c r="L1309" s="147" t="s">
        <v>1205</v>
      </c>
      <c r="M1309" s="156">
        <v>8.875</v>
      </c>
      <c r="N1309" s="8" t="s">
        <v>1859</v>
      </c>
      <c r="O1309" s="147" t="s">
        <v>503</v>
      </c>
    </row>
    <row r="1310" spans="9:15" x14ac:dyDescent="0.25">
      <c r="I1310" s="93">
        <f t="shared" si="50"/>
        <v>1309</v>
      </c>
      <c r="J1310" s="10" t="s">
        <v>1874</v>
      </c>
      <c r="K1310" s="147">
        <v>151831</v>
      </c>
      <c r="L1310" s="147" t="s">
        <v>1875</v>
      </c>
      <c r="M1310" s="156">
        <v>3.42</v>
      </c>
      <c r="N1310" s="8" t="s">
        <v>1859</v>
      </c>
      <c r="O1310" s="147" t="s">
        <v>503</v>
      </c>
    </row>
    <row r="1311" spans="9:15" x14ac:dyDescent="0.25">
      <c r="I1311" s="93">
        <f t="shared" si="50"/>
        <v>1310</v>
      </c>
      <c r="J1311" s="10" t="s">
        <v>1876</v>
      </c>
      <c r="K1311" s="147">
        <v>162198</v>
      </c>
      <c r="L1311" s="147" t="s">
        <v>1205</v>
      </c>
      <c r="M1311" s="156">
        <v>7.99</v>
      </c>
      <c r="N1311" s="8" t="s">
        <v>1859</v>
      </c>
      <c r="O1311" s="147" t="s">
        <v>503</v>
      </c>
    </row>
    <row r="1312" spans="9:15" x14ac:dyDescent="0.25">
      <c r="I1312" s="93">
        <f t="shared" si="50"/>
        <v>1311</v>
      </c>
      <c r="J1312" s="10" t="s">
        <v>1877</v>
      </c>
      <c r="K1312" s="147">
        <v>11311</v>
      </c>
      <c r="L1312" s="147" t="s">
        <v>1205</v>
      </c>
      <c r="M1312" s="156">
        <v>5.7</v>
      </c>
      <c r="N1312" s="8" t="s">
        <v>1859</v>
      </c>
      <c r="O1312" s="147" t="s">
        <v>503</v>
      </c>
    </row>
    <row r="1313" spans="9:9" x14ac:dyDescent="0.25">
      <c r="I1313" s="93" t="str">
        <f t="shared" si="50"/>
        <v/>
      </c>
    </row>
    <row r="1314" spans="9:9" x14ac:dyDescent="0.25">
      <c r="I1314" s="93" t="str">
        <f t="shared" si="50"/>
        <v/>
      </c>
    </row>
    <row r="1315" spans="9:9" x14ac:dyDescent="0.25">
      <c r="I1315" s="93" t="str">
        <f t="shared" si="50"/>
        <v/>
      </c>
    </row>
    <row r="1316" spans="9:9" x14ac:dyDescent="0.25">
      <c r="I1316" s="93" t="str">
        <f t="shared" si="50"/>
        <v/>
      </c>
    </row>
    <row r="1317" spans="9:9" x14ac:dyDescent="0.25">
      <c r="I1317" s="93" t="str">
        <f t="shared" si="50"/>
        <v/>
      </c>
    </row>
    <row r="1318" spans="9:9" x14ac:dyDescent="0.25">
      <c r="I1318" s="93" t="str">
        <f t="shared" si="50"/>
        <v/>
      </c>
    </row>
    <row r="1319" spans="9:9" x14ac:dyDescent="0.25">
      <c r="I1319" s="93" t="str">
        <f t="shared" si="50"/>
        <v/>
      </c>
    </row>
    <row r="1320" spans="9:9" x14ac:dyDescent="0.25">
      <c r="I1320" s="93" t="str">
        <f t="shared" si="50"/>
        <v/>
      </c>
    </row>
    <row r="1321" spans="9:9" x14ac:dyDescent="0.25">
      <c r="I1321" s="93" t="str">
        <f t="shared" si="50"/>
        <v/>
      </c>
    </row>
    <row r="1322" spans="9:9" x14ac:dyDescent="0.25">
      <c r="I1322" s="93" t="str">
        <f t="shared" si="50"/>
        <v/>
      </c>
    </row>
    <row r="1323" spans="9:9" x14ac:dyDescent="0.25">
      <c r="I1323" s="93" t="str">
        <f t="shared" si="50"/>
        <v/>
      </c>
    </row>
    <row r="1324" spans="9:9" x14ac:dyDescent="0.25">
      <c r="I1324" s="93" t="str">
        <f t="shared" si="50"/>
        <v/>
      </c>
    </row>
    <row r="1325" spans="9:9" x14ac:dyDescent="0.25">
      <c r="I1325" s="93" t="str">
        <f t="shared" si="50"/>
        <v/>
      </c>
    </row>
    <row r="1326" spans="9:9" x14ac:dyDescent="0.25">
      <c r="I1326" s="93" t="str">
        <f t="shared" si="50"/>
        <v/>
      </c>
    </row>
    <row r="1327" spans="9:9" x14ac:dyDescent="0.25">
      <c r="I1327" s="93" t="str">
        <f t="shared" si="50"/>
        <v/>
      </c>
    </row>
    <row r="1328" spans="9:9" x14ac:dyDescent="0.25">
      <c r="I1328" s="93" t="str">
        <f t="shared" si="50"/>
        <v/>
      </c>
    </row>
    <row r="1329" spans="9:9" x14ac:dyDescent="0.25">
      <c r="I1329" s="93" t="str">
        <f t="shared" si="50"/>
        <v/>
      </c>
    </row>
    <row r="1330" spans="9:9" x14ac:dyDescent="0.25">
      <c r="I1330" s="93" t="str">
        <f t="shared" si="50"/>
        <v/>
      </c>
    </row>
    <row r="1331" spans="9:9" x14ac:dyDescent="0.25">
      <c r="I1331" s="93" t="str">
        <f t="shared" si="50"/>
        <v/>
      </c>
    </row>
    <row r="1332" spans="9:9" x14ac:dyDescent="0.25">
      <c r="I1332" s="93" t="str">
        <f t="shared" si="50"/>
        <v/>
      </c>
    </row>
    <row r="1333" spans="9:9" x14ac:dyDescent="0.25">
      <c r="I1333" s="93" t="str">
        <f t="shared" si="50"/>
        <v/>
      </c>
    </row>
    <row r="1334" spans="9:9" x14ac:dyDescent="0.25">
      <c r="I1334" s="93" t="str">
        <f t="shared" si="50"/>
        <v/>
      </c>
    </row>
    <row r="1335" spans="9:9" x14ac:dyDescent="0.25">
      <c r="I1335" s="93" t="str">
        <f t="shared" si="50"/>
        <v/>
      </c>
    </row>
    <row r="1336" spans="9:9" x14ac:dyDescent="0.25">
      <c r="I1336" s="93" t="str">
        <f t="shared" si="50"/>
        <v/>
      </c>
    </row>
    <row r="1337" spans="9:9" x14ac:dyDescent="0.25">
      <c r="I1337" s="93" t="str">
        <f t="shared" si="50"/>
        <v/>
      </c>
    </row>
    <row r="1338" spans="9:9" x14ac:dyDescent="0.25">
      <c r="I1338" s="93" t="str">
        <f t="shared" si="50"/>
        <v/>
      </c>
    </row>
    <row r="1339" spans="9:9" x14ac:dyDescent="0.25">
      <c r="I1339" s="93" t="str">
        <f t="shared" si="50"/>
        <v/>
      </c>
    </row>
    <row r="1340" spans="9:9" x14ac:dyDescent="0.25">
      <c r="I1340" s="93" t="str">
        <f t="shared" si="50"/>
        <v/>
      </c>
    </row>
    <row r="1341" spans="9:9" x14ac:dyDescent="0.25">
      <c r="I1341" s="93" t="str">
        <f t="shared" si="50"/>
        <v/>
      </c>
    </row>
    <row r="1342" spans="9:9" x14ac:dyDescent="0.25">
      <c r="I1342" s="93" t="str">
        <f t="shared" si="50"/>
        <v/>
      </c>
    </row>
    <row r="1343" spans="9:9" x14ac:dyDescent="0.25">
      <c r="I1343" s="93" t="str">
        <f t="shared" si="50"/>
        <v/>
      </c>
    </row>
    <row r="1344" spans="9:9" x14ac:dyDescent="0.25">
      <c r="I1344" s="93" t="str">
        <f t="shared" si="50"/>
        <v/>
      </c>
    </row>
    <row r="1345" spans="9:9" x14ac:dyDescent="0.25">
      <c r="I1345" s="93" t="str">
        <f t="shared" si="50"/>
        <v/>
      </c>
    </row>
    <row r="1346" spans="9:9" x14ac:dyDescent="0.25">
      <c r="I1346" s="93" t="str">
        <f t="shared" si="50"/>
        <v/>
      </c>
    </row>
    <row r="1347" spans="9:9" x14ac:dyDescent="0.25">
      <c r="I1347" s="93" t="str">
        <f t="shared" si="50"/>
        <v/>
      </c>
    </row>
    <row r="1348" spans="9:9" x14ac:dyDescent="0.25">
      <c r="I1348" s="93" t="str">
        <f t="shared" si="50"/>
        <v/>
      </c>
    </row>
    <row r="1349" spans="9:9" x14ac:dyDescent="0.25">
      <c r="I1349" s="93" t="str">
        <f t="shared" ref="I1349:I1412" si="51">IF(J1349="","",I1348+1)</f>
        <v/>
      </c>
    </row>
    <row r="1350" spans="9:9" x14ac:dyDescent="0.25">
      <c r="I1350" s="93" t="str">
        <f t="shared" si="51"/>
        <v/>
      </c>
    </row>
    <row r="1351" spans="9:9" x14ac:dyDescent="0.25">
      <c r="I1351" s="93" t="str">
        <f t="shared" si="51"/>
        <v/>
      </c>
    </row>
    <row r="1352" spans="9:9" x14ac:dyDescent="0.25">
      <c r="I1352" s="93" t="str">
        <f t="shared" si="51"/>
        <v/>
      </c>
    </row>
    <row r="1353" spans="9:9" x14ac:dyDescent="0.25">
      <c r="I1353" s="93" t="str">
        <f t="shared" si="51"/>
        <v/>
      </c>
    </row>
    <row r="1354" spans="9:9" x14ac:dyDescent="0.25">
      <c r="I1354" s="93" t="str">
        <f t="shared" si="51"/>
        <v/>
      </c>
    </row>
    <row r="1355" spans="9:9" x14ac:dyDescent="0.25">
      <c r="I1355" s="93" t="str">
        <f t="shared" si="51"/>
        <v/>
      </c>
    </row>
    <row r="1356" spans="9:9" x14ac:dyDescent="0.25">
      <c r="I1356" s="93" t="str">
        <f t="shared" si="51"/>
        <v/>
      </c>
    </row>
    <row r="1357" spans="9:9" x14ac:dyDescent="0.25">
      <c r="I1357" s="93" t="str">
        <f t="shared" si="51"/>
        <v/>
      </c>
    </row>
    <row r="1358" spans="9:9" x14ac:dyDescent="0.25">
      <c r="I1358" s="93" t="str">
        <f t="shared" si="51"/>
        <v/>
      </c>
    </row>
    <row r="1359" spans="9:9" x14ac:dyDescent="0.25">
      <c r="I1359" s="93" t="str">
        <f t="shared" si="51"/>
        <v/>
      </c>
    </row>
    <row r="1360" spans="9:9" x14ac:dyDescent="0.25">
      <c r="I1360" s="93" t="str">
        <f t="shared" si="51"/>
        <v/>
      </c>
    </row>
    <row r="1361" spans="9:9" x14ac:dyDescent="0.25">
      <c r="I1361" s="93" t="str">
        <f t="shared" si="51"/>
        <v/>
      </c>
    </row>
    <row r="1362" spans="9:9" x14ac:dyDescent="0.25">
      <c r="I1362" s="93" t="str">
        <f t="shared" si="51"/>
        <v/>
      </c>
    </row>
    <row r="1363" spans="9:9" x14ac:dyDescent="0.25">
      <c r="I1363" s="93" t="str">
        <f t="shared" si="51"/>
        <v/>
      </c>
    </row>
    <row r="1364" spans="9:9" x14ac:dyDescent="0.25">
      <c r="I1364" s="93" t="str">
        <f t="shared" si="51"/>
        <v/>
      </c>
    </row>
    <row r="1365" spans="9:9" x14ac:dyDescent="0.25">
      <c r="I1365" s="93" t="str">
        <f t="shared" si="51"/>
        <v/>
      </c>
    </row>
    <row r="1366" spans="9:9" x14ac:dyDescent="0.25">
      <c r="I1366" s="93" t="str">
        <f t="shared" si="51"/>
        <v/>
      </c>
    </row>
    <row r="1367" spans="9:9" x14ac:dyDescent="0.25">
      <c r="I1367" s="93" t="str">
        <f t="shared" si="51"/>
        <v/>
      </c>
    </row>
    <row r="1368" spans="9:9" x14ac:dyDescent="0.25">
      <c r="I1368" s="93" t="str">
        <f t="shared" si="51"/>
        <v/>
      </c>
    </row>
    <row r="1369" spans="9:9" x14ac:dyDescent="0.25">
      <c r="I1369" s="93" t="str">
        <f t="shared" si="51"/>
        <v/>
      </c>
    </row>
    <row r="1370" spans="9:9" x14ac:dyDescent="0.25">
      <c r="I1370" s="93" t="str">
        <f t="shared" si="51"/>
        <v/>
      </c>
    </row>
    <row r="1371" spans="9:9" x14ac:dyDescent="0.25">
      <c r="I1371" s="93" t="str">
        <f t="shared" si="51"/>
        <v/>
      </c>
    </row>
    <row r="1372" spans="9:9" x14ac:dyDescent="0.25">
      <c r="I1372" s="93" t="str">
        <f t="shared" si="51"/>
        <v/>
      </c>
    </row>
    <row r="1373" spans="9:9" x14ac:dyDescent="0.25">
      <c r="I1373" s="93" t="str">
        <f t="shared" si="51"/>
        <v/>
      </c>
    </row>
    <row r="1374" spans="9:9" x14ac:dyDescent="0.25">
      <c r="I1374" s="93" t="str">
        <f t="shared" si="51"/>
        <v/>
      </c>
    </row>
    <row r="1375" spans="9:9" x14ac:dyDescent="0.25">
      <c r="I1375" s="93" t="str">
        <f t="shared" si="51"/>
        <v/>
      </c>
    </row>
    <row r="1376" spans="9:9" x14ac:dyDescent="0.25">
      <c r="I1376" s="93" t="str">
        <f t="shared" si="51"/>
        <v/>
      </c>
    </row>
    <row r="1377" spans="9:9" x14ac:dyDescent="0.25">
      <c r="I1377" s="93" t="str">
        <f t="shared" si="51"/>
        <v/>
      </c>
    </row>
    <row r="1378" spans="9:9" x14ac:dyDescent="0.25">
      <c r="I1378" s="93" t="str">
        <f t="shared" si="51"/>
        <v/>
      </c>
    </row>
    <row r="1379" spans="9:9" x14ac:dyDescent="0.25">
      <c r="I1379" s="93" t="str">
        <f t="shared" si="51"/>
        <v/>
      </c>
    </row>
    <row r="1380" spans="9:9" x14ac:dyDescent="0.25">
      <c r="I1380" s="93" t="str">
        <f t="shared" si="51"/>
        <v/>
      </c>
    </row>
    <row r="1381" spans="9:9" x14ac:dyDescent="0.25">
      <c r="I1381" s="93" t="str">
        <f t="shared" si="51"/>
        <v/>
      </c>
    </row>
    <row r="1382" spans="9:9" x14ac:dyDescent="0.25">
      <c r="I1382" s="93" t="str">
        <f t="shared" si="51"/>
        <v/>
      </c>
    </row>
    <row r="1383" spans="9:9" x14ac:dyDescent="0.25">
      <c r="I1383" s="93" t="str">
        <f t="shared" si="51"/>
        <v/>
      </c>
    </row>
    <row r="1384" spans="9:9" x14ac:dyDescent="0.25">
      <c r="I1384" s="93" t="str">
        <f t="shared" si="51"/>
        <v/>
      </c>
    </row>
    <row r="1385" spans="9:9" x14ac:dyDescent="0.25">
      <c r="I1385" s="93" t="str">
        <f t="shared" si="51"/>
        <v/>
      </c>
    </row>
    <row r="1386" spans="9:9" x14ac:dyDescent="0.25">
      <c r="I1386" s="93" t="str">
        <f t="shared" si="51"/>
        <v/>
      </c>
    </row>
    <row r="1387" spans="9:9" x14ac:dyDescent="0.25">
      <c r="I1387" s="93" t="str">
        <f t="shared" si="51"/>
        <v/>
      </c>
    </row>
    <row r="1388" spans="9:9" x14ac:dyDescent="0.25">
      <c r="I1388" s="93" t="str">
        <f t="shared" si="51"/>
        <v/>
      </c>
    </row>
    <row r="1389" spans="9:9" x14ac:dyDescent="0.25">
      <c r="I1389" s="93" t="str">
        <f t="shared" si="51"/>
        <v/>
      </c>
    </row>
    <row r="1390" spans="9:9" x14ac:dyDescent="0.25">
      <c r="I1390" s="93" t="str">
        <f t="shared" si="51"/>
        <v/>
      </c>
    </row>
    <row r="1391" spans="9:9" x14ac:dyDescent="0.25">
      <c r="I1391" s="93" t="str">
        <f t="shared" si="51"/>
        <v/>
      </c>
    </row>
    <row r="1392" spans="9:9" x14ac:dyDescent="0.25">
      <c r="I1392" s="93" t="str">
        <f t="shared" si="51"/>
        <v/>
      </c>
    </row>
    <row r="1393" spans="9:9" x14ac:dyDescent="0.25">
      <c r="I1393" s="93" t="str">
        <f t="shared" si="51"/>
        <v/>
      </c>
    </row>
    <row r="1394" spans="9:9" x14ac:dyDescent="0.25">
      <c r="I1394" s="93" t="str">
        <f t="shared" si="51"/>
        <v/>
      </c>
    </row>
    <row r="1395" spans="9:9" x14ac:dyDescent="0.25">
      <c r="I1395" s="93" t="str">
        <f t="shared" si="51"/>
        <v/>
      </c>
    </row>
    <row r="1396" spans="9:9" x14ac:dyDescent="0.25">
      <c r="I1396" s="93" t="str">
        <f t="shared" si="51"/>
        <v/>
      </c>
    </row>
    <row r="1397" spans="9:9" x14ac:dyDescent="0.25">
      <c r="I1397" s="93" t="str">
        <f t="shared" si="51"/>
        <v/>
      </c>
    </row>
    <row r="1398" spans="9:9" x14ac:dyDescent="0.25">
      <c r="I1398" s="93" t="str">
        <f t="shared" si="51"/>
        <v/>
      </c>
    </row>
    <row r="1399" spans="9:9" x14ac:dyDescent="0.25">
      <c r="I1399" s="93" t="str">
        <f t="shared" si="51"/>
        <v/>
      </c>
    </row>
    <row r="1400" spans="9:9" x14ac:dyDescent="0.25">
      <c r="I1400" s="93" t="str">
        <f t="shared" si="51"/>
        <v/>
      </c>
    </row>
    <row r="1401" spans="9:9" x14ac:dyDescent="0.25">
      <c r="I1401" s="93" t="str">
        <f t="shared" si="51"/>
        <v/>
      </c>
    </row>
    <row r="1402" spans="9:9" x14ac:dyDescent="0.25">
      <c r="I1402" s="93" t="str">
        <f t="shared" si="51"/>
        <v/>
      </c>
    </row>
    <row r="1403" spans="9:9" x14ac:dyDescent="0.25">
      <c r="I1403" s="93" t="str">
        <f t="shared" si="51"/>
        <v/>
      </c>
    </row>
    <row r="1404" spans="9:9" x14ac:dyDescent="0.25">
      <c r="I1404" s="93" t="str">
        <f t="shared" si="51"/>
        <v/>
      </c>
    </row>
    <row r="1405" spans="9:9" x14ac:dyDescent="0.25">
      <c r="I1405" s="93" t="str">
        <f t="shared" si="51"/>
        <v/>
      </c>
    </row>
    <row r="1406" spans="9:9" x14ac:dyDescent="0.25">
      <c r="I1406" s="93" t="str">
        <f t="shared" si="51"/>
        <v/>
      </c>
    </row>
    <row r="1407" spans="9:9" x14ac:dyDescent="0.25">
      <c r="I1407" s="93" t="str">
        <f t="shared" si="51"/>
        <v/>
      </c>
    </row>
    <row r="1408" spans="9:9" x14ac:dyDescent="0.25">
      <c r="I1408" s="93" t="str">
        <f t="shared" si="51"/>
        <v/>
      </c>
    </row>
    <row r="1409" spans="9:9" x14ac:dyDescent="0.25">
      <c r="I1409" s="93" t="str">
        <f t="shared" si="51"/>
        <v/>
      </c>
    </row>
    <row r="1410" spans="9:9" x14ac:dyDescent="0.25">
      <c r="I1410" s="93" t="str">
        <f t="shared" si="51"/>
        <v/>
      </c>
    </row>
    <row r="1411" spans="9:9" x14ac:dyDescent="0.25">
      <c r="I1411" s="93" t="str">
        <f t="shared" si="51"/>
        <v/>
      </c>
    </row>
    <row r="1412" spans="9:9" x14ac:dyDescent="0.25">
      <c r="I1412" s="93" t="str">
        <f t="shared" si="51"/>
        <v/>
      </c>
    </row>
    <row r="1413" spans="9:9" x14ac:dyDescent="0.25">
      <c r="I1413" s="93" t="str">
        <f t="shared" ref="I1413:I1476" si="52">IF(J1413="","",I1412+1)</f>
        <v/>
      </c>
    </row>
    <row r="1414" spans="9:9" x14ac:dyDescent="0.25">
      <c r="I1414" s="93" t="str">
        <f t="shared" si="52"/>
        <v/>
      </c>
    </row>
    <row r="1415" spans="9:9" x14ac:dyDescent="0.25">
      <c r="I1415" s="93" t="str">
        <f t="shared" si="52"/>
        <v/>
      </c>
    </row>
    <row r="1416" spans="9:9" x14ac:dyDescent="0.25">
      <c r="I1416" s="93" t="str">
        <f t="shared" si="52"/>
        <v/>
      </c>
    </row>
    <row r="1417" spans="9:9" x14ac:dyDescent="0.25">
      <c r="I1417" s="93" t="str">
        <f t="shared" si="52"/>
        <v/>
      </c>
    </row>
    <row r="1418" spans="9:9" x14ac:dyDescent="0.25">
      <c r="I1418" s="93" t="str">
        <f t="shared" si="52"/>
        <v/>
      </c>
    </row>
    <row r="1419" spans="9:9" x14ac:dyDescent="0.25">
      <c r="I1419" s="93" t="str">
        <f t="shared" si="52"/>
        <v/>
      </c>
    </row>
    <row r="1420" spans="9:9" x14ac:dyDescent="0.25">
      <c r="I1420" s="93" t="str">
        <f t="shared" si="52"/>
        <v/>
      </c>
    </row>
    <row r="1421" spans="9:9" x14ac:dyDescent="0.25">
      <c r="I1421" s="93" t="str">
        <f t="shared" si="52"/>
        <v/>
      </c>
    </row>
    <row r="1422" spans="9:9" x14ac:dyDescent="0.25">
      <c r="I1422" s="93" t="str">
        <f t="shared" si="52"/>
        <v/>
      </c>
    </row>
    <row r="1423" spans="9:9" x14ac:dyDescent="0.25">
      <c r="I1423" s="93" t="str">
        <f t="shared" si="52"/>
        <v/>
      </c>
    </row>
    <row r="1424" spans="9:9" x14ac:dyDescent="0.25">
      <c r="I1424" s="93" t="str">
        <f t="shared" si="52"/>
        <v/>
      </c>
    </row>
    <row r="1425" spans="9:9" x14ac:dyDescent="0.25">
      <c r="I1425" s="93" t="str">
        <f t="shared" si="52"/>
        <v/>
      </c>
    </row>
    <row r="1426" spans="9:9" x14ac:dyDescent="0.25">
      <c r="I1426" s="93" t="str">
        <f t="shared" si="52"/>
        <v/>
      </c>
    </row>
    <row r="1427" spans="9:9" x14ac:dyDescent="0.25">
      <c r="I1427" s="93" t="str">
        <f t="shared" si="52"/>
        <v/>
      </c>
    </row>
    <row r="1428" spans="9:9" x14ac:dyDescent="0.25">
      <c r="I1428" s="93" t="str">
        <f t="shared" si="52"/>
        <v/>
      </c>
    </row>
    <row r="1429" spans="9:9" x14ac:dyDescent="0.25">
      <c r="I1429" s="93" t="str">
        <f t="shared" si="52"/>
        <v/>
      </c>
    </row>
    <row r="1430" spans="9:9" x14ac:dyDescent="0.25">
      <c r="I1430" s="93" t="str">
        <f t="shared" si="52"/>
        <v/>
      </c>
    </row>
    <row r="1431" spans="9:9" x14ac:dyDescent="0.25">
      <c r="I1431" s="93" t="str">
        <f t="shared" si="52"/>
        <v/>
      </c>
    </row>
    <row r="1432" spans="9:9" x14ac:dyDescent="0.25">
      <c r="I1432" s="93" t="str">
        <f t="shared" si="52"/>
        <v/>
      </c>
    </row>
    <row r="1433" spans="9:9" x14ac:dyDescent="0.25">
      <c r="I1433" s="93" t="str">
        <f t="shared" si="52"/>
        <v/>
      </c>
    </row>
    <row r="1434" spans="9:9" x14ac:dyDescent="0.25">
      <c r="I1434" s="93" t="str">
        <f t="shared" si="52"/>
        <v/>
      </c>
    </row>
    <row r="1435" spans="9:9" x14ac:dyDescent="0.25">
      <c r="I1435" s="93" t="str">
        <f t="shared" si="52"/>
        <v/>
      </c>
    </row>
    <row r="1436" spans="9:9" x14ac:dyDescent="0.25">
      <c r="I1436" s="93" t="str">
        <f t="shared" si="52"/>
        <v/>
      </c>
    </row>
    <row r="1437" spans="9:9" x14ac:dyDescent="0.25">
      <c r="I1437" s="93" t="str">
        <f t="shared" si="52"/>
        <v/>
      </c>
    </row>
    <row r="1438" spans="9:9" x14ac:dyDescent="0.25">
      <c r="I1438" s="93" t="str">
        <f t="shared" si="52"/>
        <v/>
      </c>
    </row>
    <row r="1439" spans="9:9" x14ac:dyDescent="0.25">
      <c r="I1439" s="93" t="str">
        <f t="shared" si="52"/>
        <v/>
      </c>
    </row>
    <row r="1440" spans="9:9" x14ac:dyDescent="0.25">
      <c r="I1440" s="93" t="str">
        <f t="shared" si="52"/>
        <v/>
      </c>
    </row>
    <row r="1441" spans="9:9" x14ac:dyDescent="0.25">
      <c r="I1441" s="93" t="str">
        <f t="shared" si="52"/>
        <v/>
      </c>
    </row>
    <row r="1442" spans="9:9" x14ac:dyDescent="0.25">
      <c r="I1442" s="93" t="str">
        <f t="shared" si="52"/>
        <v/>
      </c>
    </row>
    <row r="1443" spans="9:9" x14ac:dyDescent="0.25">
      <c r="I1443" s="93" t="str">
        <f t="shared" si="52"/>
        <v/>
      </c>
    </row>
    <row r="1444" spans="9:9" x14ac:dyDescent="0.25">
      <c r="I1444" s="93" t="str">
        <f t="shared" si="52"/>
        <v/>
      </c>
    </row>
    <row r="1445" spans="9:9" x14ac:dyDescent="0.25">
      <c r="I1445" s="93" t="str">
        <f t="shared" si="52"/>
        <v/>
      </c>
    </row>
    <row r="1446" spans="9:9" x14ac:dyDescent="0.25">
      <c r="I1446" s="93" t="str">
        <f t="shared" si="52"/>
        <v/>
      </c>
    </row>
    <row r="1447" spans="9:9" x14ac:dyDescent="0.25">
      <c r="I1447" s="93" t="str">
        <f t="shared" si="52"/>
        <v/>
      </c>
    </row>
    <row r="1448" spans="9:9" x14ac:dyDescent="0.25">
      <c r="I1448" s="93" t="str">
        <f t="shared" si="52"/>
        <v/>
      </c>
    </row>
    <row r="1449" spans="9:9" x14ac:dyDescent="0.25">
      <c r="I1449" s="93" t="str">
        <f t="shared" si="52"/>
        <v/>
      </c>
    </row>
    <row r="1450" spans="9:9" x14ac:dyDescent="0.25">
      <c r="I1450" s="93" t="str">
        <f t="shared" si="52"/>
        <v/>
      </c>
    </row>
    <row r="1451" spans="9:9" x14ac:dyDescent="0.25">
      <c r="I1451" s="93" t="str">
        <f t="shared" si="52"/>
        <v/>
      </c>
    </row>
    <row r="1452" spans="9:9" x14ac:dyDescent="0.25">
      <c r="I1452" s="93" t="str">
        <f t="shared" si="52"/>
        <v/>
      </c>
    </row>
    <row r="1453" spans="9:9" x14ac:dyDescent="0.25">
      <c r="I1453" s="93" t="str">
        <f t="shared" si="52"/>
        <v/>
      </c>
    </row>
    <row r="1454" spans="9:9" x14ac:dyDescent="0.25">
      <c r="I1454" s="93" t="str">
        <f t="shared" si="52"/>
        <v/>
      </c>
    </row>
    <row r="1455" spans="9:9" x14ac:dyDescent="0.25">
      <c r="I1455" s="93" t="str">
        <f t="shared" si="52"/>
        <v/>
      </c>
    </row>
    <row r="1456" spans="9:9" x14ac:dyDescent="0.25">
      <c r="I1456" s="93" t="str">
        <f t="shared" si="52"/>
        <v/>
      </c>
    </row>
    <row r="1457" spans="9:9" x14ac:dyDescent="0.25">
      <c r="I1457" s="93" t="str">
        <f t="shared" si="52"/>
        <v/>
      </c>
    </row>
    <row r="1458" spans="9:9" x14ac:dyDescent="0.25">
      <c r="I1458" s="93" t="str">
        <f t="shared" si="52"/>
        <v/>
      </c>
    </row>
    <row r="1459" spans="9:9" x14ac:dyDescent="0.25">
      <c r="I1459" s="93" t="str">
        <f t="shared" si="52"/>
        <v/>
      </c>
    </row>
    <row r="1460" spans="9:9" x14ac:dyDescent="0.25">
      <c r="I1460" s="93" t="str">
        <f t="shared" si="52"/>
        <v/>
      </c>
    </row>
    <row r="1461" spans="9:9" x14ac:dyDescent="0.25">
      <c r="I1461" s="93" t="str">
        <f t="shared" si="52"/>
        <v/>
      </c>
    </row>
    <row r="1462" spans="9:9" x14ac:dyDescent="0.25">
      <c r="I1462" s="93" t="str">
        <f t="shared" si="52"/>
        <v/>
      </c>
    </row>
    <row r="1463" spans="9:9" x14ac:dyDescent="0.25">
      <c r="I1463" s="93" t="str">
        <f t="shared" si="52"/>
        <v/>
      </c>
    </row>
    <row r="1464" spans="9:9" x14ac:dyDescent="0.25">
      <c r="I1464" s="93" t="str">
        <f t="shared" si="52"/>
        <v/>
      </c>
    </row>
    <row r="1465" spans="9:9" x14ac:dyDescent="0.25">
      <c r="I1465" s="93" t="str">
        <f t="shared" si="52"/>
        <v/>
      </c>
    </row>
    <row r="1466" spans="9:9" x14ac:dyDescent="0.25">
      <c r="I1466" s="93" t="str">
        <f t="shared" si="52"/>
        <v/>
      </c>
    </row>
    <row r="1467" spans="9:9" x14ac:dyDescent="0.25">
      <c r="I1467" s="93" t="str">
        <f t="shared" si="52"/>
        <v/>
      </c>
    </row>
    <row r="1468" spans="9:9" x14ac:dyDescent="0.25">
      <c r="I1468" s="93" t="str">
        <f t="shared" si="52"/>
        <v/>
      </c>
    </row>
    <row r="1469" spans="9:9" x14ac:dyDescent="0.25">
      <c r="I1469" s="93" t="str">
        <f t="shared" si="52"/>
        <v/>
      </c>
    </row>
    <row r="1470" spans="9:9" x14ac:dyDescent="0.25">
      <c r="I1470" s="93" t="str">
        <f t="shared" si="52"/>
        <v/>
      </c>
    </row>
    <row r="1471" spans="9:9" x14ac:dyDescent="0.25">
      <c r="I1471" s="93" t="str">
        <f t="shared" si="52"/>
        <v/>
      </c>
    </row>
    <row r="1472" spans="9:9" x14ac:dyDescent="0.25">
      <c r="I1472" s="93" t="str">
        <f t="shared" si="52"/>
        <v/>
      </c>
    </row>
    <row r="1473" spans="9:9" x14ac:dyDescent="0.25">
      <c r="I1473" s="93" t="str">
        <f t="shared" si="52"/>
        <v/>
      </c>
    </row>
    <row r="1474" spans="9:9" x14ac:dyDescent="0.25">
      <c r="I1474" s="93" t="str">
        <f t="shared" si="52"/>
        <v/>
      </c>
    </row>
    <row r="1475" spans="9:9" x14ac:dyDescent="0.25">
      <c r="I1475" s="93" t="str">
        <f t="shared" si="52"/>
        <v/>
      </c>
    </row>
    <row r="1476" spans="9:9" x14ac:dyDescent="0.25">
      <c r="I1476" s="93" t="str">
        <f t="shared" si="52"/>
        <v/>
      </c>
    </row>
    <row r="1477" spans="9:9" x14ac:dyDescent="0.25">
      <c r="I1477" s="93" t="str">
        <f t="shared" ref="I1477:I1540" si="53">IF(J1477="","",I1476+1)</f>
        <v/>
      </c>
    </row>
    <row r="1478" spans="9:9" x14ac:dyDescent="0.25">
      <c r="I1478" s="93" t="str">
        <f t="shared" si="53"/>
        <v/>
      </c>
    </row>
    <row r="1479" spans="9:9" x14ac:dyDescent="0.25">
      <c r="I1479" s="93" t="str">
        <f t="shared" si="53"/>
        <v/>
      </c>
    </row>
    <row r="1480" spans="9:9" x14ac:dyDescent="0.25">
      <c r="I1480" s="93" t="str">
        <f t="shared" si="53"/>
        <v/>
      </c>
    </row>
    <row r="1481" spans="9:9" x14ac:dyDescent="0.25">
      <c r="I1481" s="93" t="str">
        <f t="shared" si="53"/>
        <v/>
      </c>
    </row>
    <row r="1482" spans="9:9" x14ac:dyDescent="0.25">
      <c r="I1482" s="93" t="str">
        <f t="shared" si="53"/>
        <v/>
      </c>
    </row>
    <row r="1483" spans="9:9" x14ac:dyDescent="0.25">
      <c r="I1483" s="93" t="str">
        <f t="shared" si="53"/>
        <v/>
      </c>
    </row>
    <row r="1484" spans="9:9" x14ac:dyDescent="0.25">
      <c r="I1484" s="93" t="str">
        <f t="shared" si="53"/>
        <v/>
      </c>
    </row>
    <row r="1485" spans="9:9" x14ac:dyDescent="0.25">
      <c r="I1485" s="93" t="str">
        <f t="shared" si="53"/>
        <v/>
      </c>
    </row>
    <row r="1486" spans="9:9" x14ac:dyDescent="0.25">
      <c r="I1486" s="93" t="str">
        <f t="shared" si="53"/>
        <v/>
      </c>
    </row>
    <row r="1487" spans="9:9" x14ac:dyDescent="0.25">
      <c r="I1487" s="93" t="str">
        <f t="shared" si="53"/>
        <v/>
      </c>
    </row>
    <row r="1488" spans="9:9" x14ac:dyDescent="0.25">
      <c r="I1488" s="93" t="str">
        <f t="shared" si="53"/>
        <v/>
      </c>
    </row>
    <row r="1489" spans="9:9" x14ac:dyDescent="0.25">
      <c r="I1489" s="93" t="str">
        <f t="shared" si="53"/>
        <v/>
      </c>
    </row>
    <row r="1490" spans="9:9" x14ac:dyDescent="0.25">
      <c r="I1490" s="93" t="str">
        <f t="shared" si="53"/>
        <v/>
      </c>
    </row>
    <row r="1491" spans="9:9" x14ac:dyDescent="0.25">
      <c r="I1491" s="93" t="str">
        <f t="shared" si="53"/>
        <v/>
      </c>
    </row>
    <row r="1492" spans="9:9" x14ac:dyDescent="0.25">
      <c r="I1492" s="93" t="str">
        <f t="shared" si="53"/>
        <v/>
      </c>
    </row>
    <row r="1493" spans="9:9" x14ac:dyDescent="0.25">
      <c r="I1493" s="93" t="str">
        <f t="shared" si="53"/>
        <v/>
      </c>
    </row>
    <row r="1494" spans="9:9" x14ac:dyDescent="0.25">
      <c r="I1494" s="93" t="str">
        <f t="shared" si="53"/>
        <v/>
      </c>
    </row>
    <row r="1495" spans="9:9" x14ac:dyDescent="0.25">
      <c r="I1495" s="93" t="str">
        <f t="shared" si="53"/>
        <v/>
      </c>
    </row>
    <row r="1496" spans="9:9" x14ac:dyDescent="0.25">
      <c r="I1496" s="93" t="str">
        <f t="shared" si="53"/>
        <v/>
      </c>
    </row>
    <row r="1497" spans="9:9" x14ac:dyDescent="0.25">
      <c r="I1497" s="93" t="str">
        <f t="shared" si="53"/>
        <v/>
      </c>
    </row>
    <row r="1498" spans="9:9" x14ac:dyDescent="0.25">
      <c r="I1498" s="93" t="str">
        <f t="shared" si="53"/>
        <v/>
      </c>
    </row>
    <row r="1499" spans="9:9" x14ac:dyDescent="0.25">
      <c r="I1499" s="93" t="str">
        <f t="shared" si="53"/>
        <v/>
      </c>
    </row>
    <row r="1500" spans="9:9" x14ac:dyDescent="0.25">
      <c r="I1500" s="93" t="str">
        <f t="shared" si="53"/>
        <v/>
      </c>
    </row>
    <row r="1501" spans="9:9" x14ac:dyDescent="0.25">
      <c r="I1501" s="93" t="str">
        <f t="shared" si="53"/>
        <v/>
      </c>
    </row>
    <row r="1502" spans="9:9" x14ac:dyDescent="0.25">
      <c r="I1502" s="93" t="str">
        <f t="shared" si="53"/>
        <v/>
      </c>
    </row>
    <row r="1503" spans="9:9" x14ac:dyDescent="0.25">
      <c r="I1503" s="93" t="str">
        <f t="shared" si="53"/>
        <v/>
      </c>
    </row>
    <row r="1504" spans="9:9" x14ac:dyDescent="0.25">
      <c r="I1504" s="93" t="str">
        <f t="shared" si="53"/>
        <v/>
      </c>
    </row>
    <row r="1505" spans="9:9" x14ac:dyDescent="0.25">
      <c r="I1505" s="93" t="str">
        <f t="shared" si="53"/>
        <v/>
      </c>
    </row>
    <row r="1506" spans="9:9" x14ac:dyDescent="0.25">
      <c r="I1506" s="93" t="str">
        <f t="shared" si="53"/>
        <v/>
      </c>
    </row>
    <row r="1507" spans="9:9" x14ac:dyDescent="0.25">
      <c r="I1507" s="93" t="str">
        <f t="shared" si="53"/>
        <v/>
      </c>
    </row>
    <row r="1508" spans="9:9" x14ac:dyDescent="0.25">
      <c r="I1508" s="93" t="str">
        <f t="shared" si="53"/>
        <v/>
      </c>
    </row>
    <row r="1509" spans="9:9" x14ac:dyDescent="0.25">
      <c r="I1509" s="93" t="str">
        <f t="shared" si="53"/>
        <v/>
      </c>
    </row>
    <row r="1510" spans="9:9" x14ac:dyDescent="0.25">
      <c r="I1510" s="93" t="str">
        <f t="shared" si="53"/>
        <v/>
      </c>
    </row>
    <row r="1511" spans="9:9" x14ac:dyDescent="0.25">
      <c r="I1511" s="93" t="str">
        <f t="shared" si="53"/>
        <v/>
      </c>
    </row>
    <row r="1512" spans="9:9" x14ac:dyDescent="0.25">
      <c r="I1512" s="93" t="str">
        <f t="shared" si="53"/>
        <v/>
      </c>
    </row>
    <row r="1513" spans="9:9" x14ac:dyDescent="0.25">
      <c r="I1513" s="93" t="str">
        <f t="shared" si="53"/>
        <v/>
      </c>
    </row>
    <row r="1514" spans="9:9" x14ac:dyDescent="0.25">
      <c r="I1514" s="93" t="str">
        <f t="shared" si="53"/>
        <v/>
      </c>
    </row>
    <row r="1515" spans="9:9" x14ac:dyDescent="0.25">
      <c r="I1515" s="93" t="str">
        <f t="shared" si="53"/>
        <v/>
      </c>
    </row>
    <row r="1516" spans="9:9" x14ac:dyDescent="0.25">
      <c r="I1516" s="93" t="str">
        <f t="shared" si="53"/>
        <v/>
      </c>
    </row>
    <row r="1517" spans="9:9" x14ac:dyDescent="0.25">
      <c r="I1517" s="93" t="str">
        <f t="shared" si="53"/>
        <v/>
      </c>
    </row>
    <row r="1518" spans="9:9" x14ac:dyDescent="0.25">
      <c r="I1518" s="93" t="str">
        <f t="shared" si="53"/>
        <v/>
      </c>
    </row>
    <row r="1519" spans="9:9" x14ac:dyDescent="0.25">
      <c r="I1519" s="93" t="str">
        <f t="shared" si="53"/>
        <v/>
      </c>
    </row>
    <row r="1520" spans="9:9" x14ac:dyDescent="0.25">
      <c r="I1520" s="93" t="str">
        <f t="shared" si="53"/>
        <v/>
      </c>
    </row>
    <row r="1521" spans="9:9" x14ac:dyDescent="0.25">
      <c r="I1521" s="93" t="str">
        <f t="shared" si="53"/>
        <v/>
      </c>
    </row>
    <row r="1522" spans="9:9" x14ac:dyDescent="0.25">
      <c r="I1522" s="93" t="str">
        <f t="shared" si="53"/>
        <v/>
      </c>
    </row>
    <row r="1523" spans="9:9" x14ac:dyDescent="0.25">
      <c r="I1523" s="93" t="str">
        <f t="shared" si="53"/>
        <v/>
      </c>
    </row>
    <row r="1524" spans="9:9" x14ac:dyDescent="0.25">
      <c r="I1524" s="93" t="str">
        <f t="shared" si="53"/>
        <v/>
      </c>
    </row>
    <row r="1525" spans="9:9" x14ac:dyDescent="0.25">
      <c r="I1525" s="93" t="str">
        <f t="shared" si="53"/>
        <v/>
      </c>
    </row>
    <row r="1526" spans="9:9" x14ac:dyDescent="0.25">
      <c r="I1526" s="93" t="str">
        <f t="shared" si="53"/>
        <v/>
      </c>
    </row>
    <row r="1527" spans="9:9" x14ac:dyDescent="0.25">
      <c r="I1527" s="93" t="str">
        <f t="shared" si="53"/>
        <v/>
      </c>
    </row>
    <row r="1528" spans="9:9" x14ac:dyDescent="0.25">
      <c r="I1528" s="93" t="str">
        <f t="shared" si="53"/>
        <v/>
      </c>
    </row>
    <row r="1529" spans="9:9" x14ac:dyDescent="0.25">
      <c r="I1529" s="93" t="str">
        <f t="shared" si="53"/>
        <v/>
      </c>
    </row>
    <row r="1530" spans="9:9" x14ac:dyDescent="0.25">
      <c r="I1530" s="93" t="str">
        <f t="shared" si="53"/>
        <v/>
      </c>
    </row>
    <row r="1531" spans="9:9" x14ac:dyDescent="0.25">
      <c r="I1531" s="93" t="str">
        <f t="shared" si="53"/>
        <v/>
      </c>
    </row>
    <row r="1532" spans="9:9" x14ac:dyDescent="0.25">
      <c r="I1532" s="93" t="str">
        <f t="shared" si="53"/>
        <v/>
      </c>
    </row>
    <row r="1533" spans="9:9" x14ac:dyDescent="0.25">
      <c r="I1533" s="93" t="str">
        <f t="shared" si="53"/>
        <v/>
      </c>
    </row>
    <row r="1534" spans="9:9" x14ac:dyDescent="0.25">
      <c r="I1534" s="93" t="str">
        <f t="shared" si="53"/>
        <v/>
      </c>
    </row>
    <row r="1535" spans="9:9" x14ac:dyDescent="0.25">
      <c r="I1535" s="93" t="str">
        <f t="shared" si="53"/>
        <v/>
      </c>
    </row>
    <row r="1536" spans="9:9" x14ac:dyDescent="0.25">
      <c r="I1536" s="93" t="str">
        <f t="shared" si="53"/>
        <v/>
      </c>
    </row>
    <row r="1537" spans="9:9" x14ac:dyDescent="0.25">
      <c r="I1537" s="93" t="str">
        <f t="shared" si="53"/>
        <v/>
      </c>
    </row>
    <row r="1538" spans="9:9" x14ac:dyDescent="0.25">
      <c r="I1538" s="93" t="str">
        <f t="shared" si="53"/>
        <v/>
      </c>
    </row>
    <row r="1539" spans="9:9" x14ac:dyDescent="0.25">
      <c r="I1539" s="93" t="str">
        <f t="shared" si="53"/>
        <v/>
      </c>
    </row>
    <row r="1540" spans="9:9" x14ac:dyDescent="0.25">
      <c r="I1540" s="93" t="str">
        <f t="shared" si="53"/>
        <v/>
      </c>
    </row>
    <row r="1541" spans="9:9" x14ac:dyDescent="0.25">
      <c r="I1541" s="93" t="str">
        <f t="shared" ref="I1541:I1604" si="54">IF(J1541="","",I1540+1)</f>
        <v/>
      </c>
    </row>
    <row r="1542" spans="9:9" x14ac:dyDescent="0.25">
      <c r="I1542" s="93" t="str">
        <f t="shared" si="54"/>
        <v/>
      </c>
    </row>
    <row r="1543" spans="9:9" x14ac:dyDescent="0.25">
      <c r="I1543" s="93" t="str">
        <f t="shared" si="54"/>
        <v/>
      </c>
    </row>
    <row r="1544" spans="9:9" x14ac:dyDescent="0.25">
      <c r="I1544" s="93" t="str">
        <f t="shared" si="54"/>
        <v/>
      </c>
    </row>
    <row r="1545" spans="9:9" x14ac:dyDescent="0.25">
      <c r="I1545" s="93" t="str">
        <f t="shared" si="54"/>
        <v/>
      </c>
    </row>
    <row r="1546" spans="9:9" x14ac:dyDescent="0.25">
      <c r="I1546" s="93" t="str">
        <f t="shared" si="54"/>
        <v/>
      </c>
    </row>
    <row r="1547" spans="9:9" x14ac:dyDescent="0.25">
      <c r="I1547" s="93" t="str">
        <f t="shared" si="54"/>
        <v/>
      </c>
    </row>
    <row r="1548" spans="9:9" x14ac:dyDescent="0.25">
      <c r="I1548" s="93" t="str">
        <f t="shared" si="54"/>
        <v/>
      </c>
    </row>
    <row r="1549" spans="9:9" x14ac:dyDescent="0.25">
      <c r="I1549" s="93" t="str">
        <f t="shared" si="54"/>
        <v/>
      </c>
    </row>
    <row r="1550" spans="9:9" x14ac:dyDescent="0.25">
      <c r="I1550" s="93" t="str">
        <f t="shared" si="54"/>
        <v/>
      </c>
    </row>
    <row r="1551" spans="9:9" x14ac:dyDescent="0.25">
      <c r="I1551" s="93" t="str">
        <f t="shared" si="54"/>
        <v/>
      </c>
    </row>
    <row r="1552" spans="9:9" x14ac:dyDescent="0.25">
      <c r="I1552" s="93" t="str">
        <f t="shared" si="54"/>
        <v/>
      </c>
    </row>
    <row r="1553" spans="9:9" x14ac:dyDescent="0.25">
      <c r="I1553" s="93" t="str">
        <f t="shared" si="54"/>
        <v/>
      </c>
    </row>
    <row r="1554" spans="9:9" x14ac:dyDescent="0.25">
      <c r="I1554" s="93" t="str">
        <f t="shared" si="54"/>
        <v/>
      </c>
    </row>
    <row r="1555" spans="9:9" x14ac:dyDescent="0.25">
      <c r="I1555" s="93" t="str">
        <f t="shared" si="54"/>
        <v/>
      </c>
    </row>
    <row r="1556" spans="9:9" x14ac:dyDescent="0.25">
      <c r="I1556" s="93" t="str">
        <f t="shared" si="54"/>
        <v/>
      </c>
    </row>
    <row r="1557" spans="9:9" x14ac:dyDescent="0.25">
      <c r="I1557" s="93" t="str">
        <f t="shared" si="54"/>
        <v/>
      </c>
    </row>
    <row r="1558" spans="9:9" x14ac:dyDescent="0.25">
      <c r="I1558" s="93" t="str">
        <f t="shared" si="54"/>
        <v/>
      </c>
    </row>
    <row r="1559" spans="9:9" x14ac:dyDescent="0.25">
      <c r="I1559" s="93" t="str">
        <f t="shared" si="54"/>
        <v/>
      </c>
    </row>
    <row r="1560" spans="9:9" x14ac:dyDescent="0.25">
      <c r="I1560" s="93" t="str">
        <f t="shared" si="54"/>
        <v/>
      </c>
    </row>
    <row r="1561" spans="9:9" x14ac:dyDescent="0.25">
      <c r="I1561" s="93" t="str">
        <f t="shared" si="54"/>
        <v/>
      </c>
    </row>
    <row r="1562" spans="9:9" x14ac:dyDescent="0.25">
      <c r="I1562" s="93" t="str">
        <f t="shared" si="54"/>
        <v/>
      </c>
    </row>
    <row r="1563" spans="9:9" x14ac:dyDescent="0.25">
      <c r="I1563" s="93" t="str">
        <f t="shared" si="54"/>
        <v/>
      </c>
    </row>
    <row r="1564" spans="9:9" x14ac:dyDescent="0.25">
      <c r="I1564" s="93" t="str">
        <f t="shared" si="54"/>
        <v/>
      </c>
    </row>
    <row r="1565" spans="9:9" x14ac:dyDescent="0.25">
      <c r="I1565" s="93" t="str">
        <f t="shared" si="54"/>
        <v/>
      </c>
    </row>
    <row r="1566" spans="9:9" x14ac:dyDescent="0.25">
      <c r="I1566" s="93" t="str">
        <f t="shared" si="54"/>
        <v/>
      </c>
    </row>
    <row r="1567" spans="9:9" x14ac:dyDescent="0.25">
      <c r="I1567" s="93" t="str">
        <f t="shared" si="54"/>
        <v/>
      </c>
    </row>
    <row r="1568" spans="9:9" x14ac:dyDescent="0.25">
      <c r="I1568" s="93" t="str">
        <f t="shared" si="54"/>
        <v/>
      </c>
    </row>
    <row r="1569" spans="9:9" x14ac:dyDescent="0.25">
      <c r="I1569" s="93" t="str">
        <f t="shared" si="54"/>
        <v/>
      </c>
    </row>
    <row r="1570" spans="9:9" x14ac:dyDescent="0.25">
      <c r="I1570" s="93" t="str">
        <f t="shared" si="54"/>
        <v/>
      </c>
    </row>
    <row r="1571" spans="9:9" x14ac:dyDescent="0.25">
      <c r="I1571" s="93" t="str">
        <f t="shared" si="54"/>
        <v/>
      </c>
    </row>
    <row r="1572" spans="9:9" x14ac:dyDescent="0.25">
      <c r="I1572" s="93" t="str">
        <f t="shared" si="54"/>
        <v/>
      </c>
    </row>
    <row r="1573" spans="9:9" x14ac:dyDescent="0.25">
      <c r="I1573" s="93" t="str">
        <f t="shared" si="54"/>
        <v/>
      </c>
    </row>
    <row r="1574" spans="9:9" x14ac:dyDescent="0.25">
      <c r="I1574" s="93" t="str">
        <f t="shared" si="54"/>
        <v/>
      </c>
    </row>
    <row r="1575" spans="9:9" x14ac:dyDescent="0.25">
      <c r="I1575" s="93" t="str">
        <f t="shared" si="54"/>
        <v/>
      </c>
    </row>
    <row r="1576" spans="9:9" x14ac:dyDescent="0.25">
      <c r="I1576" s="93" t="str">
        <f t="shared" si="54"/>
        <v/>
      </c>
    </row>
    <row r="1577" spans="9:9" x14ac:dyDescent="0.25">
      <c r="I1577" s="93" t="str">
        <f t="shared" si="54"/>
        <v/>
      </c>
    </row>
    <row r="1578" spans="9:9" x14ac:dyDescent="0.25">
      <c r="I1578" s="93" t="str">
        <f t="shared" si="54"/>
        <v/>
      </c>
    </row>
    <row r="1579" spans="9:9" x14ac:dyDescent="0.25">
      <c r="I1579" s="93" t="str">
        <f t="shared" si="54"/>
        <v/>
      </c>
    </row>
    <row r="1580" spans="9:9" x14ac:dyDescent="0.25">
      <c r="I1580" s="93" t="str">
        <f t="shared" si="54"/>
        <v/>
      </c>
    </row>
    <row r="1581" spans="9:9" x14ac:dyDescent="0.25">
      <c r="I1581" s="93" t="str">
        <f t="shared" si="54"/>
        <v/>
      </c>
    </row>
    <row r="1582" spans="9:9" x14ac:dyDescent="0.25">
      <c r="I1582" s="93" t="str">
        <f t="shared" si="54"/>
        <v/>
      </c>
    </row>
    <row r="1583" spans="9:9" x14ac:dyDescent="0.25">
      <c r="I1583" s="93" t="str">
        <f t="shared" si="54"/>
        <v/>
      </c>
    </row>
    <row r="1584" spans="9:9" x14ac:dyDescent="0.25">
      <c r="I1584" s="93" t="str">
        <f t="shared" si="54"/>
        <v/>
      </c>
    </row>
    <row r="1585" spans="9:9" x14ac:dyDescent="0.25">
      <c r="I1585" s="93" t="str">
        <f t="shared" si="54"/>
        <v/>
      </c>
    </row>
    <row r="1586" spans="9:9" x14ac:dyDescent="0.25">
      <c r="I1586" s="93" t="str">
        <f t="shared" si="54"/>
        <v/>
      </c>
    </row>
    <row r="1587" spans="9:9" x14ac:dyDescent="0.25">
      <c r="I1587" s="93" t="str">
        <f t="shared" si="54"/>
        <v/>
      </c>
    </row>
    <row r="1588" spans="9:9" x14ac:dyDescent="0.25">
      <c r="I1588" s="93" t="str">
        <f t="shared" si="54"/>
        <v/>
      </c>
    </row>
    <row r="1589" spans="9:9" x14ac:dyDescent="0.25">
      <c r="I1589" s="93" t="str">
        <f t="shared" si="54"/>
        <v/>
      </c>
    </row>
    <row r="1590" spans="9:9" x14ac:dyDescent="0.25">
      <c r="I1590" s="93" t="str">
        <f t="shared" si="54"/>
        <v/>
      </c>
    </row>
    <row r="1591" spans="9:9" x14ac:dyDescent="0.25">
      <c r="I1591" s="93" t="str">
        <f t="shared" si="54"/>
        <v/>
      </c>
    </row>
    <row r="1592" spans="9:9" x14ac:dyDescent="0.25">
      <c r="I1592" s="93" t="str">
        <f t="shared" si="54"/>
        <v/>
      </c>
    </row>
    <row r="1593" spans="9:9" x14ac:dyDescent="0.25">
      <c r="I1593" s="93" t="str">
        <f t="shared" si="54"/>
        <v/>
      </c>
    </row>
    <row r="1594" spans="9:9" x14ac:dyDescent="0.25">
      <c r="I1594" s="93" t="str">
        <f t="shared" si="54"/>
        <v/>
      </c>
    </row>
    <row r="1595" spans="9:9" x14ac:dyDescent="0.25">
      <c r="I1595" s="93" t="str">
        <f t="shared" si="54"/>
        <v/>
      </c>
    </row>
    <row r="1596" spans="9:9" x14ac:dyDescent="0.25">
      <c r="I1596" s="93" t="str">
        <f t="shared" si="54"/>
        <v/>
      </c>
    </row>
    <row r="1597" spans="9:9" x14ac:dyDescent="0.25">
      <c r="I1597" s="93" t="str">
        <f t="shared" si="54"/>
        <v/>
      </c>
    </row>
    <row r="1598" spans="9:9" x14ac:dyDescent="0.25">
      <c r="I1598" s="93" t="str">
        <f t="shared" si="54"/>
        <v/>
      </c>
    </row>
    <row r="1599" spans="9:9" x14ac:dyDescent="0.25">
      <c r="I1599" s="93" t="str">
        <f t="shared" si="54"/>
        <v/>
      </c>
    </row>
    <row r="1600" spans="9:9" x14ac:dyDescent="0.25">
      <c r="I1600" s="93" t="str">
        <f t="shared" si="54"/>
        <v/>
      </c>
    </row>
    <row r="1601" spans="9:9" x14ac:dyDescent="0.25">
      <c r="I1601" s="93" t="str">
        <f t="shared" si="54"/>
        <v/>
      </c>
    </row>
    <row r="1602" spans="9:9" x14ac:dyDescent="0.25">
      <c r="I1602" s="93" t="str">
        <f t="shared" si="54"/>
        <v/>
      </c>
    </row>
    <row r="1603" spans="9:9" x14ac:dyDescent="0.25">
      <c r="I1603" s="93" t="str">
        <f t="shared" si="54"/>
        <v/>
      </c>
    </row>
    <row r="1604" spans="9:9" x14ac:dyDescent="0.25">
      <c r="I1604" s="93" t="str">
        <f t="shared" si="54"/>
        <v/>
      </c>
    </row>
    <row r="1605" spans="9:9" x14ac:dyDescent="0.25">
      <c r="I1605" s="93" t="str">
        <f t="shared" ref="I1605:I1668" si="55">IF(J1605="","",I1604+1)</f>
        <v/>
      </c>
    </row>
    <row r="1606" spans="9:9" x14ac:dyDescent="0.25">
      <c r="I1606" s="93" t="str">
        <f t="shared" si="55"/>
        <v/>
      </c>
    </row>
    <row r="1607" spans="9:9" x14ac:dyDescent="0.25">
      <c r="I1607" s="93" t="str">
        <f t="shared" si="55"/>
        <v/>
      </c>
    </row>
    <row r="1608" spans="9:9" x14ac:dyDescent="0.25">
      <c r="I1608" s="93" t="str">
        <f t="shared" si="55"/>
        <v/>
      </c>
    </row>
    <row r="1609" spans="9:9" x14ac:dyDescent="0.25">
      <c r="I1609" s="93" t="str">
        <f t="shared" si="55"/>
        <v/>
      </c>
    </row>
    <row r="1610" spans="9:9" x14ac:dyDescent="0.25">
      <c r="I1610" s="93" t="str">
        <f t="shared" si="55"/>
        <v/>
      </c>
    </row>
    <row r="1611" spans="9:9" x14ac:dyDescent="0.25">
      <c r="I1611" s="93" t="str">
        <f t="shared" si="55"/>
        <v/>
      </c>
    </row>
    <row r="1612" spans="9:9" x14ac:dyDescent="0.25">
      <c r="I1612" s="93" t="str">
        <f t="shared" si="55"/>
        <v/>
      </c>
    </row>
    <row r="1613" spans="9:9" x14ac:dyDescent="0.25">
      <c r="I1613" s="93" t="str">
        <f t="shared" si="55"/>
        <v/>
      </c>
    </row>
    <row r="1614" spans="9:9" x14ac:dyDescent="0.25">
      <c r="I1614" s="93" t="str">
        <f t="shared" si="55"/>
        <v/>
      </c>
    </row>
    <row r="1615" spans="9:9" x14ac:dyDescent="0.25">
      <c r="I1615" s="93" t="str">
        <f t="shared" si="55"/>
        <v/>
      </c>
    </row>
    <row r="1616" spans="9:9" x14ac:dyDescent="0.25">
      <c r="I1616" s="93" t="str">
        <f t="shared" si="55"/>
        <v/>
      </c>
    </row>
    <row r="1617" spans="9:9" x14ac:dyDescent="0.25">
      <c r="I1617" s="93" t="str">
        <f t="shared" si="55"/>
        <v/>
      </c>
    </row>
    <row r="1618" spans="9:9" x14ac:dyDescent="0.25">
      <c r="I1618" s="93" t="str">
        <f t="shared" si="55"/>
        <v/>
      </c>
    </row>
    <row r="1619" spans="9:9" x14ac:dyDescent="0.25">
      <c r="I1619" s="93" t="str">
        <f t="shared" si="55"/>
        <v/>
      </c>
    </row>
    <row r="1620" spans="9:9" x14ac:dyDescent="0.25">
      <c r="I1620" s="93" t="str">
        <f t="shared" si="55"/>
        <v/>
      </c>
    </row>
    <row r="1621" spans="9:9" x14ac:dyDescent="0.25">
      <c r="I1621" s="93" t="str">
        <f t="shared" si="55"/>
        <v/>
      </c>
    </row>
    <row r="1622" spans="9:9" x14ac:dyDescent="0.25">
      <c r="I1622" s="93" t="str">
        <f t="shared" si="55"/>
        <v/>
      </c>
    </row>
    <row r="1623" spans="9:9" x14ac:dyDescent="0.25">
      <c r="I1623" s="93" t="str">
        <f t="shared" si="55"/>
        <v/>
      </c>
    </row>
    <row r="1624" spans="9:9" x14ac:dyDescent="0.25">
      <c r="I1624" s="93" t="str">
        <f t="shared" si="55"/>
        <v/>
      </c>
    </row>
    <row r="1625" spans="9:9" x14ac:dyDescent="0.25">
      <c r="I1625" s="93" t="str">
        <f t="shared" si="55"/>
        <v/>
      </c>
    </row>
    <row r="1626" spans="9:9" x14ac:dyDescent="0.25">
      <c r="I1626" s="93" t="str">
        <f t="shared" si="55"/>
        <v/>
      </c>
    </row>
    <row r="1627" spans="9:9" x14ac:dyDescent="0.25">
      <c r="I1627" s="93" t="str">
        <f t="shared" si="55"/>
        <v/>
      </c>
    </row>
    <row r="1628" spans="9:9" x14ac:dyDescent="0.25">
      <c r="I1628" s="93" t="str">
        <f t="shared" si="55"/>
        <v/>
      </c>
    </row>
    <row r="1629" spans="9:9" x14ac:dyDescent="0.25">
      <c r="I1629" s="93" t="str">
        <f t="shared" si="55"/>
        <v/>
      </c>
    </row>
    <row r="1630" spans="9:9" x14ac:dyDescent="0.25">
      <c r="I1630" s="93" t="str">
        <f t="shared" si="55"/>
        <v/>
      </c>
    </row>
    <row r="1631" spans="9:9" x14ac:dyDescent="0.25">
      <c r="I1631" s="93" t="str">
        <f t="shared" si="55"/>
        <v/>
      </c>
    </row>
    <row r="1632" spans="9:9" x14ac:dyDescent="0.25">
      <c r="I1632" s="93" t="str">
        <f t="shared" si="55"/>
        <v/>
      </c>
    </row>
    <row r="1633" spans="9:9" x14ac:dyDescent="0.25">
      <c r="I1633" s="93" t="str">
        <f t="shared" si="55"/>
        <v/>
      </c>
    </row>
    <row r="1634" spans="9:9" x14ac:dyDescent="0.25">
      <c r="I1634" s="93" t="str">
        <f t="shared" si="55"/>
        <v/>
      </c>
    </row>
    <row r="1635" spans="9:9" x14ac:dyDescent="0.25">
      <c r="I1635" s="93" t="str">
        <f t="shared" si="55"/>
        <v/>
      </c>
    </row>
    <row r="1636" spans="9:9" x14ac:dyDescent="0.25">
      <c r="I1636" s="93" t="str">
        <f t="shared" si="55"/>
        <v/>
      </c>
    </row>
    <row r="1637" spans="9:9" x14ac:dyDescent="0.25">
      <c r="I1637" s="93" t="str">
        <f t="shared" si="55"/>
        <v/>
      </c>
    </row>
    <row r="1638" spans="9:9" x14ac:dyDescent="0.25">
      <c r="I1638" s="93" t="str">
        <f t="shared" si="55"/>
        <v/>
      </c>
    </row>
    <row r="1639" spans="9:9" x14ac:dyDescent="0.25">
      <c r="I1639" s="93" t="str">
        <f t="shared" si="55"/>
        <v/>
      </c>
    </row>
    <row r="1640" spans="9:9" x14ac:dyDescent="0.25">
      <c r="I1640" s="93" t="str">
        <f t="shared" si="55"/>
        <v/>
      </c>
    </row>
    <row r="1641" spans="9:9" x14ac:dyDescent="0.25">
      <c r="I1641" s="93" t="str">
        <f t="shared" si="55"/>
        <v/>
      </c>
    </row>
    <row r="1642" spans="9:9" x14ac:dyDescent="0.25">
      <c r="I1642" s="93" t="str">
        <f t="shared" si="55"/>
        <v/>
      </c>
    </row>
    <row r="1643" spans="9:9" x14ac:dyDescent="0.25">
      <c r="I1643" s="93" t="str">
        <f t="shared" si="55"/>
        <v/>
      </c>
    </row>
    <row r="1644" spans="9:9" x14ac:dyDescent="0.25">
      <c r="I1644" s="93" t="str">
        <f t="shared" si="55"/>
        <v/>
      </c>
    </row>
    <row r="1645" spans="9:9" x14ac:dyDescent="0.25">
      <c r="I1645" s="93" t="str">
        <f t="shared" si="55"/>
        <v/>
      </c>
    </row>
    <row r="1646" spans="9:9" x14ac:dyDescent="0.25">
      <c r="I1646" s="93" t="str">
        <f t="shared" si="55"/>
        <v/>
      </c>
    </row>
    <row r="1647" spans="9:9" x14ac:dyDescent="0.25">
      <c r="I1647" s="93" t="str">
        <f t="shared" si="55"/>
        <v/>
      </c>
    </row>
    <row r="1648" spans="9:9" x14ac:dyDescent="0.25">
      <c r="I1648" s="93" t="str">
        <f t="shared" si="55"/>
        <v/>
      </c>
    </row>
    <row r="1649" spans="9:9" x14ac:dyDescent="0.25">
      <c r="I1649" s="93" t="str">
        <f t="shared" si="55"/>
        <v/>
      </c>
    </row>
    <row r="1650" spans="9:9" x14ac:dyDescent="0.25">
      <c r="I1650" s="93" t="str">
        <f t="shared" si="55"/>
        <v/>
      </c>
    </row>
    <row r="1651" spans="9:9" x14ac:dyDescent="0.25">
      <c r="I1651" s="93" t="str">
        <f t="shared" si="55"/>
        <v/>
      </c>
    </row>
    <row r="1652" spans="9:9" x14ac:dyDescent="0.25">
      <c r="I1652" s="93" t="str">
        <f t="shared" si="55"/>
        <v/>
      </c>
    </row>
    <row r="1653" spans="9:9" x14ac:dyDescent="0.25">
      <c r="I1653" s="93" t="str">
        <f t="shared" si="55"/>
        <v/>
      </c>
    </row>
    <row r="1654" spans="9:9" x14ac:dyDescent="0.25">
      <c r="I1654" s="93" t="str">
        <f t="shared" si="55"/>
        <v/>
      </c>
    </row>
    <row r="1655" spans="9:9" x14ac:dyDescent="0.25">
      <c r="I1655" s="93" t="str">
        <f t="shared" si="55"/>
        <v/>
      </c>
    </row>
    <row r="1656" spans="9:9" x14ac:dyDescent="0.25">
      <c r="I1656" s="93" t="str">
        <f t="shared" si="55"/>
        <v/>
      </c>
    </row>
    <row r="1657" spans="9:9" x14ac:dyDescent="0.25">
      <c r="I1657" s="93" t="str">
        <f t="shared" si="55"/>
        <v/>
      </c>
    </row>
    <row r="1658" spans="9:9" x14ac:dyDescent="0.25">
      <c r="I1658" s="93" t="str">
        <f t="shared" si="55"/>
        <v/>
      </c>
    </row>
    <row r="1659" spans="9:9" x14ac:dyDescent="0.25">
      <c r="I1659" s="93" t="str">
        <f t="shared" si="55"/>
        <v/>
      </c>
    </row>
    <row r="1660" spans="9:9" x14ac:dyDescent="0.25">
      <c r="I1660" s="93" t="str">
        <f t="shared" si="55"/>
        <v/>
      </c>
    </row>
    <row r="1661" spans="9:9" x14ac:dyDescent="0.25">
      <c r="I1661" s="93" t="str">
        <f t="shared" si="55"/>
        <v/>
      </c>
    </row>
    <row r="1662" spans="9:9" x14ac:dyDescent="0.25">
      <c r="I1662" s="93" t="str">
        <f t="shared" si="55"/>
        <v/>
      </c>
    </row>
    <row r="1663" spans="9:9" x14ac:dyDescent="0.25">
      <c r="I1663" s="93" t="str">
        <f t="shared" si="55"/>
        <v/>
      </c>
    </row>
    <row r="1664" spans="9:9" x14ac:dyDescent="0.25">
      <c r="I1664" s="93" t="str">
        <f t="shared" si="55"/>
        <v/>
      </c>
    </row>
    <row r="1665" spans="9:9" x14ac:dyDescent="0.25">
      <c r="I1665" s="93" t="str">
        <f t="shared" si="55"/>
        <v/>
      </c>
    </row>
    <row r="1666" spans="9:9" x14ac:dyDescent="0.25">
      <c r="I1666" s="93" t="str">
        <f t="shared" si="55"/>
        <v/>
      </c>
    </row>
    <row r="1667" spans="9:9" x14ac:dyDescent="0.25">
      <c r="I1667" s="93" t="str">
        <f t="shared" si="55"/>
        <v/>
      </c>
    </row>
    <row r="1668" spans="9:9" x14ac:dyDescent="0.25">
      <c r="I1668" s="93" t="str">
        <f t="shared" si="55"/>
        <v/>
      </c>
    </row>
    <row r="1669" spans="9:9" x14ac:dyDescent="0.25">
      <c r="I1669" s="93" t="str">
        <f t="shared" ref="I1669:I1732" si="56">IF(J1669="","",I1668+1)</f>
        <v/>
      </c>
    </row>
    <row r="1670" spans="9:9" x14ac:dyDescent="0.25">
      <c r="I1670" s="93" t="str">
        <f t="shared" si="56"/>
        <v/>
      </c>
    </row>
    <row r="1671" spans="9:9" x14ac:dyDescent="0.25">
      <c r="I1671" s="93" t="str">
        <f t="shared" si="56"/>
        <v/>
      </c>
    </row>
    <row r="1672" spans="9:9" x14ac:dyDescent="0.25">
      <c r="I1672" s="93" t="str">
        <f t="shared" si="56"/>
        <v/>
      </c>
    </row>
    <row r="1673" spans="9:9" x14ac:dyDescent="0.25">
      <c r="I1673" s="93" t="str">
        <f t="shared" si="56"/>
        <v/>
      </c>
    </row>
    <row r="1674" spans="9:9" x14ac:dyDescent="0.25">
      <c r="I1674" s="93" t="str">
        <f t="shared" si="56"/>
        <v/>
      </c>
    </row>
    <row r="1675" spans="9:9" x14ac:dyDescent="0.25">
      <c r="I1675" s="93" t="str">
        <f t="shared" si="56"/>
        <v/>
      </c>
    </row>
    <row r="1676" spans="9:9" x14ac:dyDescent="0.25">
      <c r="I1676" s="93" t="str">
        <f t="shared" si="56"/>
        <v/>
      </c>
    </row>
    <row r="1677" spans="9:9" x14ac:dyDescent="0.25">
      <c r="I1677" s="93" t="str">
        <f t="shared" si="56"/>
        <v/>
      </c>
    </row>
    <row r="1678" spans="9:9" x14ac:dyDescent="0.25">
      <c r="I1678" s="93" t="str">
        <f t="shared" si="56"/>
        <v/>
      </c>
    </row>
    <row r="1679" spans="9:9" x14ac:dyDescent="0.25">
      <c r="I1679" s="93" t="str">
        <f t="shared" si="56"/>
        <v/>
      </c>
    </row>
    <row r="1680" spans="9:9" x14ac:dyDescent="0.25">
      <c r="I1680" s="93" t="str">
        <f t="shared" si="56"/>
        <v/>
      </c>
    </row>
    <row r="1681" spans="9:9" x14ac:dyDescent="0.25">
      <c r="I1681" s="93" t="str">
        <f t="shared" si="56"/>
        <v/>
      </c>
    </row>
    <row r="1682" spans="9:9" x14ac:dyDescent="0.25">
      <c r="I1682" s="93" t="str">
        <f t="shared" si="56"/>
        <v/>
      </c>
    </row>
    <row r="1683" spans="9:9" x14ac:dyDescent="0.25">
      <c r="I1683" s="93" t="str">
        <f t="shared" si="56"/>
        <v/>
      </c>
    </row>
    <row r="1684" spans="9:9" x14ac:dyDescent="0.25">
      <c r="I1684" s="93" t="str">
        <f t="shared" si="56"/>
        <v/>
      </c>
    </row>
    <row r="1685" spans="9:9" x14ac:dyDescent="0.25">
      <c r="I1685" s="93" t="str">
        <f t="shared" si="56"/>
        <v/>
      </c>
    </row>
    <row r="1686" spans="9:9" x14ac:dyDescent="0.25">
      <c r="I1686" s="93" t="str">
        <f t="shared" si="56"/>
        <v/>
      </c>
    </row>
    <row r="1687" spans="9:9" x14ac:dyDescent="0.25">
      <c r="I1687" s="93" t="str">
        <f t="shared" si="56"/>
        <v/>
      </c>
    </row>
    <row r="1688" spans="9:9" x14ac:dyDescent="0.25">
      <c r="I1688" s="93" t="str">
        <f t="shared" si="56"/>
        <v/>
      </c>
    </row>
    <row r="1689" spans="9:9" x14ac:dyDescent="0.25">
      <c r="I1689" s="93" t="str">
        <f t="shared" si="56"/>
        <v/>
      </c>
    </row>
    <row r="1690" spans="9:9" x14ac:dyDescent="0.25">
      <c r="I1690" s="93" t="str">
        <f t="shared" si="56"/>
        <v/>
      </c>
    </row>
    <row r="1691" spans="9:9" x14ac:dyDescent="0.25">
      <c r="I1691" s="93" t="str">
        <f t="shared" si="56"/>
        <v/>
      </c>
    </row>
    <row r="1692" spans="9:9" x14ac:dyDescent="0.25">
      <c r="I1692" s="93" t="str">
        <f t="shared" si="56"/>
        <v/>
      </c>
    </row>
    <row r="1693" spans="9:9" x14ac:dyDescent="0.25">
      <c r="I1693" s="93" t="str">
        <f t="shared" si="56"/>
        <v/>
      </c>
    </row>
    <row r="1694" spans="9:9" x14ac:dyDescent="0.25">
      <c r="I1694" s="93" t="str">
        <f t="shared" si="56"/>
        <v/>
      </c>
    </row>
    <row r="1695" spans="9:9" x14ac:dyDescent="0.25">
      <c r="I1695" s="93" t="str">
        <f t="shared" si="56"/>
        <v/>
      </c>
    </row>
    <row r="1696" spans="9:9" x14ac:dyDescent="0.25">
      <c r="I1696" s="93" t="str">
        <f t="shared" si="56"/>
        <v/>
      </c>
    </row>
    <row r="1697" spans="9:9" x14ac:dyDescent="0.25">
      <c r="I1697" s="93" t="str">
        <f t="shared" si="56"/>
        <v/>
      </c>
    </row>
    <row r="1698" spans="9:9" x14ac:dyDescent="0.25">
      <c r="I1698" s="93" t="str">
        <f t="shared" si="56"/>
        <v/>
      </c>
    </row>
    <row r="1699" spans="9:9" x14ac:dyDescent="0.25">
      <c r="I1699" s="93" t="str">
        <f t="shared" si="56"/>
        <v/>
      </c>
    </row>
    <row r="1700" spans="9:9" x14ac:dyDescent="0.25">
      <c r="I1700" s="93" t="str">
        <f t="shared" si="56"/>
        <v/>
      </c>
    </row>
    <row r="1701" spans="9:9" x14ac:dyDescent="0.25">
      <c r="I1701" s="93" t="str">
        <f t="shared" si="56"/>
        <v/>
      </c>
    </row>
    <row r="1702" spans="9:9" x14ac:dyDescent="0.25">
      <c r="I1702" s="93" t="str">
        <f t="shared" si="56"/>
        <v/>
      </c>
    </row>
    <row r="1703" spans="9:9" x14ac:dyDescent="0.25">
      <c r="I1703" s="93" t="str">
        <f t="shared" si="56"/>
        <v/>
      </c>
    </row>
    <row r="1704" spans="9:9" x14ac:dyDescent="0.25">
      <c r="I1704" s="93" t="str">
        <f t="shared" si="56"/>
        <v/>
      </c>
    </row>
    <row r="1705" spans="9:9" x14ac:dyDescent="0.25">
      <c r="I1705" s="93" t="str">
        <f t="shared" si="56"/>
        <v/>
      </c>
    </row>
    <row r="1706" spans="9:9" x14ac:dyDescent="0.25">
      <c r="I1706" s="93" t="str">
        <f t="shared" si="56"/>
        <v/>
      </c>
    </row>
    <row r="1707" spans="9:9" x14ac:dyDescent="0.25">
      <c r="I1707" s="93" t="str">
        <f t="shared" si="56"/>
        <v/>
      </c>
    </row>
    <row r="1708" spans="9:9" x14ac:dyDescent="0.25">
      <c r="I1708" s="93" t="str">
        <f t="shared" si="56"/>
        <v/>
      </c>
    </row>
    <row r="1709" spans="9:9" x14ac:dyDescent="0.25">
      <c r="I1709" s="93" t="str">
        <f t="shared" si="56"/>
        <v/>
      </c>
    </row>
    <row r="1710" spans="9:9" x14ac:dyDescent="0.25">
      <c r="I1710" s="93" t="str">
        <f t="shared" si="56"/>
        <v/>
      </c>
    </row>
    <row r="1711" spans="9:9" x14ac:dyDescent="0.25">
      <c r="I1711" s="93" t="str">
        <f t="shared" si="56"/>
        <v/>
      </c>
    </row>
    <row r="1712" spans="9:9" x14ac:dyDescent="0.25">
      <c r="I1712" s="93" t="str">
        <f t="shared" si="56"/>
        <v/>
      </c>
    </row>
    <row r="1713" spans="9:9" x14ac:dyDescent="0.25">
      <c r="I1713" s="93" t="str">
        <f t="shared" si="56"/>
        <v/>
      </c>
    </row>
    <row r="1714" spans="9:9" x14ac:dyDescent="0.25">
      <c r="I1714" s="93" t="str">
        <f t="shared" si="56"/>
        <v/>
      </c>
    </row>
    <row r="1715" spans="9:9" x14ac:dyDescent="0.25">
      <c r="I1715" s="93" t="str">
        <f t="shared" si="56"/>
        <v/>
      </c>
    </row>
    <row r="1716" spans="9:9" x14ac:dyDescent="0.25">
      <c r="I1716" s="93" t="str">
        <f t="shared" si="56"/>
        <v/>
      </c>
    </row>
    <row r="1717" spans="9:9" x14ac:dyDescent="0.25">
      <c r="I1717" s="93" t="str">
        <f t="shared" si="56"/>
        <v/>
      </c>
    </row>
    <row r="1718" spans="9:9" x14ac:dyDescent="0.25">
      <c r="I1718" s="93" t="str">
        <f t="shared" si="56"/>
        <v/>
      </c>
    </row>
    <row r="1719" spans="9:9" x14ac:dyDescent="0.25">
      <c r="I1719" s="93" t="str">
        <f t="shared" si="56"/>
        <v/>
      </c>
    </row>
    <row r="1720" spans="9:9" x14ac:dyDescent="0.25">
      <c r="I1720" s="93" t="str">
        <f t="shared" si="56"/>
        <v/>
      </c>
    </row>
    <row r="1721" spans="9:9" x14ac:dyDescent="0.25">
      <c r="I1721" s="93" t="str">
        <f t="shared" si="56"/>
        <v/>
      </c>
    </row>
    <row r="1722" spans="9:9" x14ac:dyDescent="0.25">
      <c r="I1722" s="93" t="str">
        <f t="shared" si="56"/>
        <v/>
      </c>
    </row>
    <row r="1723" spans="9:9" x14ac:dyDescent="0.25">
      <c r="I1723" s="93" t="str">
        <f t="shared" si="56"/>
        <v/>
      </c>
    </row>
    <row r="1724" spans="9:9" x14ac:dyDescent="0.25">
      <c r="I1724" s="93" t="str">
        <f t="shared" si="56"/>
        <v/>
      </c>
    </row>
    <row r="1725" spans="9:9" x14ac:dyDescent="0.25">
      <c r="I1725" s="93" t="str">
        <f t="shared" si="56"/>
        <v/>
      </c>
    </row>
    <row r="1726" spans="9:9" x14ac:dyDescent="0.25">
      <c r="I1726" s="93" t="str">
        <f t="shared" si="56"/>
        <v/>
      </c>
    </row>
    <row r="1727" spans="9:9" x14ac:dyDescent="0.25">
      <c r="I1727" s="93" t="str">
        <f t="shared" si="56"/>
        <v/>
      </c>
    </row>
    <row r="1728" spans="9:9" x14ac:dyDescent="0.25">
      <c r="I1728" s="93" t="str">
        <f t="shared" si="56"/>
        <v/>
      </c>
    </row>
    <row r="1729" spans="9:9" x14ac:dyDescent="0.25">
      <c r="I1729" s="93" t="str">
        <f t="shared" si="56"/>
        <v/>
      </c>
    </row>
    <row r="1730" spans="9:9" x14ac:dyDescent="0.25">
      <c r="I1730" s="93" t="str">
        <f t="shared" si="56"/>
        <v/>
      </c>
    </row>
    <row r="1731" spans="9:9" x14ac:dyDescent="0.25">
      <c r="I1731" s="93" t="str">
        <f t="shared" si="56"/>
        <v/>
      </c>
    </row>
    <row r="1732" spans="9:9" x14ac:dyDescent="0.25">
      <c r="I1732" s="93" t="str">
        <f t="shared" si="56"/>
        <v/>
      </c>
    </row>
    <row r="1733" spans="9:9" x14ac:dyDescent="0.25">
      <c r="I1733" s="93" t="str">
        <f t="shared" ref="I1733:I1796" si="57">IF(J1733="","",I1732+1)</f>
        <v/>
      </c>
    </row>
    <row r="1734" spans="9:9" x14ac:dyDescent="0.25">
      <c r="I1734" s="93" t="str">
        <f t="shared" si="57"/>
        <v/>
      </c>
    </row>
    <row r="1735" spans="9:9" x14ac:dyDescent="0.25">
      <c r="I1735" s="93" t="str">
        <f t="shared" si="57"/>
        <v/>
      </c>
    </row>
    <row r="1736" spans="9:9" x14ac:dyDescent="0.25">
      <c r="I1736" s="93" t="str">
        <f t="shared" si="57"/>
        <v/>
      </c>
    </row>
    <row r="1737" spans="9:9" x14ac:dyDescent="0.25">
      <c r="I1737" s="93" t="str">
        <f t="shared" si="57"/>
        <v/>
      </c>
    </row>
    <row r="1738" spans="9:9" x14ac:dyDescent="0.25">
      <c r="I1738" s="93" t="str">
        <f t="shared" si="57"/>
        <v/>
      </c>
    </row>
    <row r="1739" spans="9:9" x14ac:dyDescent="0.25">
      <c r="I1739" s="93" t="str">
        <f t="shared" si="57"/>
        <v/>
      </c>
    </row>
    <row r="1740" spans="9:9" x14ac:dyDescent="0.25">
      <c r="I1740" s="93" t="str">
        <f t="shared" si="57"/>
        <v/>
      </c>
    </row>
    <row r="1741" spans="9:9" x14ac:dyDescent="0.25">
      <c r="I1741" s="93" t="str">
        <f t="shared" si="57"/>
        <v/>
      </c>
    </row>
    <row r="1742" spans="9:9" x14ac:dyDescent="0.25">
      <c r="I1742" s="93" t="str">
        <f t="shared" si="57"/>
        <v/>
      </c>
    </row>
    <row r="1743" spans="9:9" x14ac:dyDescent="0.25">
      <c r="I1743" s="93" t="str">
        <f t="shared" si="57"/>
        <v/>
      </c>
    </row>
    <row r="1744" spans="9:9" x14ac:dyDescent="0.25">
      <c r="I1744" s="93" t="str">
        <f t="shared" si="57"/>
        <v/>
      </c>
    </row>
    <row r="1745" spans="9:9" x14ac:dyDescent="0.25">
      <c r="I1745" s="93" t="str">
        <f t="shared" si="57"/>
        <v/>
      </c>
    </row>
    <row r="1746" spans="9:9" x14ac:dyDescent="0.25">
      <c r="I1746" s="93" t="str">
        <f t="shared" si="57"/>
        <v/>
      </c>
    </row>
    <row r="1747" spans="9:9" x14ac:dyDescent="0.25">
      <c r="I1747" s="93" t="str">
        <f t="shared" si="57"/>
        <v/>
      </c>
    </row>
    <row r="1748" spans="9:9" x14ac:dyDescent="0.25">
      <c r="I1748" s="93" t="str">
        <f t="shared" si="57"/>
        <v/>
      </c>
    </row>
    <row r="1749" spans="9:9" x14ac:dyDescent="0.25">
      <c r="I1749" s="93" t="str">
        <f t="shared" si="57"/>
        <v/>
      </c>
    </row>
    <row r="1750" spans="9:9" x14ac:dyDescent="0.25">
      <c r="I1750" s="93" t="str">
        <f t="shared" si="57"/>
        <v/>
      </c>
    </row>
    <row r="1751" spans="9:9" x14ac:dyDescent="0.25">
      <c r="I1751" s="93" t="str">
        <f t="shared" si="57"/>
        <v/>
      </c>
    </row>
    <row r="1752" spans="9:9" x14ac:dyDescent="0.25">
      <c r="I1752" s="93" t="str">
        <f t="shared" si="57"/>
        <v/>
      </c>
    </row>
    <row r="1753" spans="9:9" x14ac:dyDescent="0.25">
      <c r="I1753" s="93" t="str">
        <f t="shared" si="57"/>
        <v/>
      </c>
    </row>
    <row r="1754" spans="9:9" x14ac:dyDescent="0.25">
      <c r="I1754" s="93" t="str">
        <f t="shared" si="57"/>
        <v/>
      </c>
    </row>
    <row r="1755" spans="9:9" x14ac:dyDescent="0.25">
      <c r="I1755" s="93" t="str">
        <f t="shared" si="57"/>
        <v/>
      </c>
    </row>
    <row r="1756" spans="9:9" x14ac:dyDescent="0.25">
      <c r="I1756" s="93" t="str">
        <f t="shared" si="57"/>
        <v/>
      </c>
    </row>
    <row r="1757" spans="9:9" x14ac:dyDescent="0.25">
      <c r="I1757" s="93" t="str">
        <f t="shared" si="57"/>
        <v/>
      </c>
    </row>
    <row r="1758" spans="9:9" x14ac:dyDescent="0.25">
      <c r="I1758" s="93" t="str">
        <f t="shared" si="57"/>
        <v/>
      </c>
    </row>
    <row r="1759" spans="9:9" x14ac:dyDescent="0.25">
      <c r="I1759" s="93" t="str">
        <f t="shared" si="57"/>
        <v/>
      </c>
    </row>
    <row r="1760" spans="9:9" x14ac:dyDescent="0.25">
      <c r="I1760" s="93" t="str">
        <f t="shared" si="57"/>
        <v/>
      </c>
    </row>
    <row r="1761" spans="9:9" x14ac:dyDescent="0.25">
      <c r="I1761" s="93" t="str">
        <f t="shared" si="57"/>
        <v/>
      </c>
    </row>
    <row r="1762" spans="9:9" x14ac:dyDescent="0.25">
      <c r="I1762" s="93" t="str">
        <f t="shared" si="57"/>
        <v/>
      </c>
    </row>
    <row r="1763" spans="9:9" x14ac:dyDescent="0.25">
      <c r="I1763" s="93" t="str">
        <f t="shared" si="57"/>
        <v/>
      </c>
    </row>
    <row r="1764" spans="9:9" x14ac:dyDescent="0.25">
      <c r="I1764" s="93" t="str">
        <f t="shared" si="57"/>
        <v/>
      </c>
    </row>
    <row r="1765" spans="9:9" x14ac:dyDescent="0.25">
      <c r="I1765" s="93" t="str">
        <f t="shared" si="57"/>
        <v/>
      </c>
    </row>
    <row r="1766" spans="9:9" x14ac:dyDescent="0.25">
      <c r="I1766" s="93" t="str">
        <f t="shared" si="57"/>
        <v/>
      </c>
    </row>
    <row r="1767" spans="9:9" x14ac:dyDescent="0.25">
      <c r="I1767" s="93" t="str">
        <f t="shared" si="57"/>
        <v/>
      </c>
    </row>
    <row r="1768" spans="9:9" x14ac:dyDescent="0.25">
      <c r="I1768" s="93" t="str">
        <f t="shared" si="57"/>
        <v/>
      </c>
    </row>
    <row r="1769" spans="9:9" x14ac:dyDescent="0.25">
      <c r="I1769" s="93" t="str">
        <f t="shared" si="57"/>
        <v/>
      </c>
    </row>
    <row r="1770" spans="9:9" x14ac:dyDescent="0.25">
      <c r="I1770" s="93" t="str">
        <f t="shared" si="57"/>
        <v/>
      </c>
    </row>
    <row r="1771" spans="9:9" x14ac:dyDescent="0.25">
      <c r="I1771" s="93" t="str">
        <f t="shared" si="57"/>
        <v/>
      </c>
    </row>
    <row r="1772" spans="9:9" x14ac:dyDescent="0.25">
      <c r="I1772" s="93" t="str">
        <f t="shared" si="57"/>
        <v/>
      </c>
    </row>
    <row r="1773" spans="9:9" x14ac:dyDescent="0.25">
      <c r="I1773" s="93" t="str">
        <f t="shared" si="57"/>
        <v/>
      </c>
    </row>
    <row r="1774" spans="9:9" x14ac:dyDescent="0.25">
      <c r="I1774" s="93" t="str">
        <f t="shared" si="57"/>
        <v/>
      </c>
    </row>
    <row r="1775" spans="9:9" x14ac:dyDescent="0.25">
      <c r="I1775" s="93" t="str">
        <f t="shared" si="57"/>
        <v/>
      </c>
    </row>
    <row r="1776" spans="9:9" x14ac:dyDescent="0.25">
      <c r="I1776" s="93" t="str">
        <f t="shared" si="57"/>
        <v/>
      </c>
    </row>
    <row r="1777" spans="9:9" x14ac:dyDescent="0.25">
      <c r="I1777" s="93" t="str">
        <f t="shared" si="57"/>
        <v/>
      </c>
    </row>
    <row r="1778" spans="9:9" x14ac:dyDescent="0.25">
      <c r="I1778" s="93" t="str">
        <f t="shared" si="57"/>
        <v/>
      </c>
    </row>
    <row r="1779" spans="9:9" x14ac:dyDescent="0.25">
      <c r="I1779" s="93" t="str">
        <f t="shared" si="57"/>
        <v/>
      </c>
    </row>
    <row r="1780" spans="9:9" x14ac:dyDescent="0.25">
      <c r="I1780" s="93" t="str">
        <f t="shared" si="57"/>
        <v/>
      </c>
    </row>
    <row r="1781" spans="9:9" x14ac:dyDescent="0.25">
      <c r="I1781" s="93" t="str">
        <f t="shared" si="57"/>
        <v/>
      </c>
    </row>
    <row r="1782" spans="9:9" x14ac:dyDescent="0.25">
      <c r="I1782" s="93" t="str">
        <f t="shared" si="57"/>
        <v/>
      </c>
    </row>
    <row r="1783" spans="9:9" x14ac:dyDescent="0.25">
      <c r="I1783" s="93" t="str">
        <f t="shared" si="57"/>
        <v/>
      </c>
    </row>
    <row r="1784" spans="9:9" x14ac:dyDescent="0.25">
      <c r="I1784" s="93" t="str">
        <f t="shared" si="57"/>
        <v/>
      </c>
    </row>
    <row r="1785" spans="9:9" x14ac:dyDescent="0.25">
      <c r="I1785" s="93" t="str">
        <f t="shared" si="57"/>
        <v/>
      </c>
    </row>
    <row r="1786" spans="9:9" x14ac:dyDescent="0.25">
      <c r="I1786" s="93" t="str">
        <f t="shared" si="57"/>
        <v/>
      </c>
    </row>
    <row r="1787" spans="9:9" x14ac:dyDescent="0.25">
      <c r="I1787" s="93" t="str">
        <f t="shared" si="57"/>
        <v/>
      </c>
    </row>
    <row r="1788" spans="9:9" x14ac:dyDescent="0.25">
      <c r="I1788" s="93" t="str">
        <f t="shared" si="57"/>
        <v/>
      </c>
    </row>
    <row r="1789" spans="9:9" x14ac:dyDescent="0.25">
      <c r="I1789" s="93" t="str">
        <f t="shared" si="57"/>
        <v/>
      </c>
    </row>
    <row r="1790" spans="9:9" x14ac:dyDescent="0.25">
      <c r="I1790" s="93" t="str">
        <f t="shared" si="57"/>
        <v/>
      </c>
    </row>
    <row r="1791" spans="9:9" x14ac:dyDescent="0.25">
      <c r="I1791" s="93" t="str">
        <f t="shared" si="57"/>
        <v/>
      </c>
    </row>
    <row r="1792" spans="9:9" x14ac:dyDescent="0.25">
      <c r="I1792" s="93" t="str">
        <f t="shared" si="57"/>
        <v/>
      </c>
    </row>
    <row r="1793" spans="9:9" x14ac:dyDescent="0.25">
      <c r="I1793" s="93" t="str">
        <f t="shared" si="57"/>
        <v/>
      </c>
    </row>
    <row r="1794" spans="9:9" x14ac:dyDescent="0.25">
      <c r="I1794" s="93" t="str">
        <f t="shared" si="57"/>
        <v/>
      </c>
    </row>
    <row r="1795" spans="9:9" x14ac:dyDescent="0.25">
      <c r="I1795" s="93" t="str">
        <f t="shared" si="57"/>
        <v/>
      </c>
    </row>
    <row r="1796" spans="9:9" x14ac:dyDescent="0.25">
      <c r="I1796" s="93" t="str">
        <f t="shared" si="57"/>
        <v/>
      </c>
    </row>
    <row r="1797" spans="9:9" x14ac:dyDescent="0.25">
      <c r="I1797" s="93" t="str">
        <f t="shared" ref="I1797:I1860" si="58">IF(J1797="","",I1796+1)</f>
        <v/>
      </c>
    </row>
    <row r="1798" spans="9:9" x14ac:dyDescent="0.25">
      <c r="I1798" s="93" t="str">
        <f t="shared" si="58"/>
        <v/>
      </c>
    </row>
    <row r="1799" spans="9:9" x14ac:dyDescent="0.25">
      <c r="I1799" s="93" t="str">
        <f t="shared" si="58"/>
        <v/>
      </c>
    </row>
    <row r="1800" spans="9:9" x14ac:dyDescent="0.25">
      <c r="I1800" s="93" t="str">
        <f t="shared" si="58"/>
        <v/>
      </c>
    </row>
    <row r="1801" spans="9:9" x14ac:dyDescent="0.25">
      <c r="I1801" s="93" t="str">
        <f t="shared" si="58"/>
        <v/>
      </c>
    </row>
    <row r="1802" spans="9:9" x14ac:dyDescent="0.25">
      <c r="I1802" s="93" t="str">
        <f t="shared" si="58"/>
        <v/>
      </c>
    </row>
    <row r="1803" spans="9:9" x14ac:dyDescent="0.25">
      <c r="I1803" s="93" t="str">
        <f t="shared" si="58"/>
        <v/>
      </c>
    </row>
    <row r="1804" spans="9:9" x14ac:dyDescent="0.25">
      <c r="I1804" s="93" t="str">
        <f t="shared" si="58"/>
        <v/>
      </c>
    </row>
    <row r="1805" spans="9:9" x14ac:dyDescent="0.25">
      <c r="I1805" s="93" t="str">
        <f t="shared" si="58"/>
        <v/>
      </c>
    </row>
    <row r="1806" spans="9:9" x14ac:dyDescent="0.25">
      <c r="I1806" s="93" t="str">
        <f t="shared" si="58"/>
        <v/>
      </c>
    </row>
    <row r="1807" spans="9:9" x14ac:dyDescent="0.25">
      <c r="I1807" s="93" t="str">
        <f t="shared" si="58"/>
        <v/>
      </c>
    </row>
    <row r="1808" spans="9:9" x14ac:dyDescent="0.25">
      <c r="I1808" s="93" t="str">
        <f t="shared" si="58"/>
        <v/>
      </c>
    </row>
    <row r="1809" spans="9:9" x14ac:dyDescent="0.25">
      <c r="I1809" s="93" t="str">
        <f t="shared" si="58"/>
        <v/>
      </c>
    </row>
    <row r="1810" spans="9:9" x14ac:dyDescent="0.25">
      <c r="I1810" s="93" t="str">
        <f t="shared" si="58"/>
        <v/>
      </c>
    </row>
    <row r="1811" spans="9:9" x14ac:dyDescent="0.25">
      <c r="I1811" s="93" t="str">
        <f t="shared" si="58"/>
        <v/>
      </c>
    </row>
    <row r="1812" spans="9:9" x14ac:dyDescent="0.25">
      <c r="I1812" s="93" t="str">
        <f t="shared" si="58"/>
        <v/>
      </c>
    </row>
    <row r="1813" spans="9:9" x14ac:dyDescent="0.25">
      <c r="I1813" s="93" t="str">
        <f t="shared" si="58"/>
        <v/>
      </c>
    </row>
    <row r="1814" spans="9:9" x14ac:dyDescent="0.25">
      <c r="I1814" s="93" t="str">
        <f t="shared" si="58"/>
        <v/>
      </c>
    </row>
    <row r="1815" spans="9:9" x14ac:dyDescent="0.25">
      <c r="I1815" s="93" t="str">
        <f t="shared" si="58"/>
        <v/>
      </c>
    </row>
    <row r="1816" spans="9:9" x14ac:dyDescent="0.25">
      <c r="I1816" s="93" t="str">
        <f t="shared" si="58"/>
        <v/>
      </c>
    </row>
    <row r="1817" spans="9:9" x14ac:dyDescent="0.25">
      <c r="I1817" s="93" t="str">
        <f t="shared" si="58"/>
        <v/>
      </c>
    </row>
    <row r="1818" spans="9:9" x14ac:dyDescent="0.25">
      <c r="I1818" s="93" t="str">
        <f t="shared" si="58"/>
        <v/>
      </c>
    </row>
    <row r="1819" spans="9:9" x14ac:dyDescent="0.25">
      <c r="I1819" s="93" t="str">
        <f t="shared" si="58"/>
        <v/>
      </c>
    </row>
    <row r="1820" spans="9:9" x14ac:dyDescent="0.25">
      <c r="I1820" s="93" t="str">
        <f t="shared" si="58"/>
        <v/>
      </c>
    </row>
    <row r="1821" spans="9:9" x14ac:dyDescent="0.25">
      <c r="I1821" s="93" t="str">
        <f t="shared" si="58"/>
        <v/>
      </c>
    </row>
    <row r="1822" spans="9:9" x14ac:dyDescent="0.25">
      <c r="I1822" s="93" t="str">
        <f t="shared" si="58"/>
        <v/>
      </c>
    </row>
    <row r="1823" spans="9:9" x14ac:dyDescent="0.25">
      <c r="I1823" s="93" t="str">
        <f t="shared" si="58"/>
        <v/>
      </c>
    </row>
    <row r="1824" spans="9:9" x14ac:dyDescent="0.25">
      <c r="I1824" s="93" t="str">
        <f t="shared" si="58"/>
        <v/>
      </c>
    </row>
    <row r="1825" spans="9:9" x14ac:dyDescent="0.25">
      <c r="I1825" s="93" t="str">
        <f t="shared" si="58"/>
        <v/>
      </c>
    </row>
    <row r="1826" spans="9:9" x14ac:dyDescent="0.25">
      <c r="I1826" s="93" t="str">
        <f t="shared" si="58"/>
        <v/>
      </c>
    </row>
    <row r="1827" spans="9:9" x14ac:dyDescent="0.25">
      <c r="I1827" s="93" t="str">
        <f t="shared" si="58"/>
        <v/>
      </c>
    </row>
    <row r="1828" spans="9:9" x14ac:dyDescent="0.25">
      <c r="I1828" s="93" t="str">
        <f t="shared" si="58"/>
        <v/>
      </c>
    </row>
    <row r="1829" spans="9:9" x14ac:dyDescent="0.25">
      <c r="I1829" s="93" t="str">
        <f t="shared" si="58"/>
        <v/>
      </c>
    </row>
    <row r="1830" spans="9:9" x14ac:dyDescent="0.25">
      <c r="I1830" s="93" t="str">
        <f t="shared" si="58"/>
        <v/>
      </c>
    </row>
    <row r="1831" spans="9:9" x14ac:dyDescent="0.25">
      <c r="I1831" s="93" t="str">
        <f t="shared" si="58"/>
        <v/>
      </c>
    </row>
    <row r="1832" spans="9:9" x14ac:dyDescent="0.25">
      <c r="I1832" s="93" t="str">
        <f t="shared" si="58"/>
        <v/>
      </c>
    </row>
    <row r="1833" spans="9:9" x14ac:dyDescent="0.25">
      <c r="I1833" s="93" t="str">
        <f t="shared" si="58"/>
        <v/>
      </c>
    </row>
    <row r="1834" spans="9:9" x14ac:dyDescent="0.25">
      <c r="I1834" s="93" t="str">
        <f t="shared" si="58"/>
        <v/>
      </c>
    </row>
    <row r="1835" spans="9:9" x14ac:dyDescent="0.25">
      <c r="I1835" s="93" t="str">
        <f t="shared" si="58"/>
        <v/>
      </c>
    </row>
    <row r="1836" spans="9:9" x14ac:dyDescent="0.25">
      <c r="I1836" s="93" t="str">
        <f t="shared" si="58"/>
        <v/>
      </c>
    </row>
    <row r="1837" spans="9:9" x14ac:dyDescent="0.25">
      <c r="I1837" s="93" t="str">
        <f t="shared" si="58"/>
        <v/>
      </c>
    </row>
    <row r="1838" spans="9:9" x14ac:dyDescent="0.25">
      <c r="I1838" s="93" t="str">
        <f t="shared" si="58"/>
        <v/>
      </c>
    </row>
    <row r="1839" spans="9:9" x14ac:dyDescent="0.25">
      <c r="I1839" s="93" t="str">
        <f t="shared" si="58"/>
        <v/>
      </c>
    </row>
    <row r="1840" spans="9:9" x14ac:dyDescent="0.25">
      <c r="I1840" s="93" t="str">
        <f t="shared" si="58"/>
        <v/>
      </c>
    </row>
    <row r="1841" spans="9:9" x14ac:dyDescent="0.25">
      <c r="I1841" s="93" t="str">
        <f t="shared" si="58"/>
        <v/>
      </c>
    </row>
    <row r="1842" spans="9:9" x14ac:dyDescent="0.25">
      <c r="I1842" s="93" t="str">
        <f t="shared" si="58"/>
        <v/>
      </c>
    </row>
    <row r="1843" spans="9:9" x14ac:dyDescent="0.25">
      <c r="I1843" s="93" t="str">
        <f t="shared" si="58"/>
        <v/>
      </c>
    </row>
    <row r="1844" spans="9:9" x14ac:dyDescent="0.25">
      <c r="I1844" s="93" t="str">
        <f t="shared" si="58"/>
        <v/>
      </c>
    </row>
    <row r="1845" spans="9:9" x14ac:dyDescent="0.25">
      <c r="I1845" s="93" t="str">
        <f t="shared" si="58"/>
        <v/>
      </c>
    </row>
    <row r="1846" spans="9:9" x14ac:dyDescent="0.25">
      <c r="I1846" s="93" t="str">
        <f t="shared" si="58"/>
        <v/>
      </c>
    </row>
    <row r="1847" spans="9:9" x14ac:dyDescent="0.25">
      <c r="I1847" s="93" t="str">
        <f t="shared" si="58"/>
        <v/>
      </c>
    </row>
    <row r="1848" spans="9:9" x14ac:dyDescent="0.25">
      <c r="I1848" s="93" t="str">
        <f t="shared" si="58"/>
        <v/>
      </c>
    </row>
    <row r="1849" spans="9:9" x14ac:dyDescent="0.25">
      <c r="I1849" s="93" t="str">
        <f t="shared" si="58"/>
        <v/>
      </c>
    </row>
    <row r="1850" spans="9:9" x14ac:dyDescent="0.25">
      <c r="I1850" s="93" t="str">
        <f t="shared" si="58"/>
        <v/>
      </c>
    </row>
    <row r="1851" spans="9:9" x14ac:dyDescent="0.25">
      <c r="I1851" s="93" t="str">
        <f t="shared" si="58"/>
        <v/>
      </c>
    </row>
    <row r="1852" spans="9:9" x14ac:dyDescent="0.25">
      <c r="I1852" s="93" t="str">
        <f t="shared" si="58"/>
        <v/>
      </c>
    </row>
    <row r="1853" spans="9:9" x14ac:dyDescent="0.25">
      <c r="I1853" s="93" t="str">
        <f t="shared" si="58"/>
        <v/>
      </c>
    </row>
    <row r="1854" spans="9:9" x14ac:dyDescent="0.25">
      <c r="I1854" s="93" t="str">
        <f t="shared" si="58"/>
        <v/>
      </c>
    </row>
    <row r="1855" spans="9:9" x14ac:dyDescent="0.25">
      <c r="I1855" s="93" t="str">
        <f t="shared" si="58"/>
        <v/>
      </c>
    </row>
    <row r="1856" spans="9:9" x14ac:dyDescent="0.25">
      <c r="I1856" s="93" t="str">
        <f t="shared" si="58"/>
        <v/>
      </c>
    </row>
    <row r="1857" spans="9:9" x14ac:dyDescent="0.25">
      <c r="I1857" s="93" t="str">
        <f t="shared" si="58"/>
        <v/>
      </c>
    </row>
    <row r="1858" spans="9:9" x14ac:dyDescent="0.25">
      <c r="I1858" s="93" t="str">
        <f t="shared" si="58"/>
        <v/>
      </c>
    </row>
    <row r="1859" spans="9:9" x14ac:dyDescent="0.25">
      <c r="I1859" s="93" t="str">
        <f t="shared" si="58"/>
        <v/>
      </c>
    </row>
    <row r="1860" spans="9:9" x14ac:dyDescent="0.25">
      <c r="I1860" s="93" t="str">
        <f t="shared" si="58"/>
        <v/>
      </c>
    </row>
    <row r="1861" spans="9:9" x14ac:dyDescent="0.25">
      <c r="I1861" s="93" t="str">
        <f t="shared" ref="I1861:I1924" si="59">IF(J1861="","",I1860+1)</f>
        <v/>
      </c>
    </row>
    <row r="1862" spans="9:9" x14ac:dyDescent="0.25">
      <c r="I1862" s="93" t="str">
        <f t="shared" si="59"/>
        <v/>
      </c>
    </row>
    <row r="1863" spans="9:9" x14ac:dyDescent="0.25">
      <c r="I1863" s="93" t="str">
        <f t="shared" si="59"/>
        <v/>
      </c>
    </row>
    <row r="1864" spans="9:9" x14ac:dyDescent="0.25">
      <c r="I1864" s="93" t="str">
        <f t="shared" si="59"/>
        <v/>
      </c>
    </row>
    <row r="1865" spans="9:9" x14ac:dyDescent="0.25">
      <c r="I1865" s="93" t="str">
        <f t="shared" si="59"/>
        <v/>
      </c>
    </row>
    <row r="1866" spans="9:9" x14ac:dyDescent="0.25">
      <c r="I1866" s="93" t="str">
        <f t="shared" si="59"/>
        <v/>
      </c>
    </row>
    <row r="1867" spans="9:9" x14ac:dyDescent="0.25">
      <c r="I1867" s="93" t="str">
        <f t="shared" si="59"/>
        <v/>
      </c>
    </row>
    <row r="1868" spans="9:9" x14ac:dyDescent="0.25">
      <c r="I1868" s="93" t="str">
        <f t="shared" si="59"/>
        <v/>
      </c>
    </row>
    <row r="1869" spans="9:9" x14ac:dyDescent="0.25">
      <c r="I1869" s="93" t="str">
        <f t="shared" si="59"/>
        <v/>
      </c>
    </row>
    <row r="1870" spans="9:9" x14ac:dyDescent="0.25">
      <c r="I1870" s="93" t="str">
        <f t="shared" si="59"/>
        <v/>
      </c>
    </row>
    <row r="1871" spans="9:9" x14ac:dyDescent="0.25">
      <c r="I1871" s="93" t="str">
        <f t="shared" si="59"/>
        <v/>
      </c>
    </row>
    <row r="1872" spans="9:9" x14ac:dyDescent="0.25">
      <c r="I1872" s="93" t="str">
        <f t="shared" si="59"/>
        <v/>
      </c>
    </row>
    <row r="1873" spans="9:9" x14ac:dyDescent="0.25">
      <c r="I1873" s="93" t="str">
        <f t="shared" si="59"/>
        <v/>
      </c>
    </row>
    <row r="1874" spans="9:9" x14ac:dyDescent="0.25">
      <c r="I1874" s="93" t="str">
        <f t="shared" si="59"/>
        <v/>
      </c>
    </row>
    <row r="1875" spans="9:9" x14ac:dyDescent="0.25">
      <c r="I1875" s="93" t="str">
        <f t="shared" si="59"/>
        <v/>
      </c>
    </row>
    <row r="1876" spans="9:9" x14ac:dyDescent="0.25">
      <c r="I1876" s="93" t="str">
        <f t="shared" si="59"/>
        <v/>
      </c>
    </row>
    <row r="1877" spans="9:9" x14ac:dyDescent="0.25">
      <c r="I1877" s="93" t="str">
        <f t="shared" si="59"/>
        <v/>
      </c>
    </row>
    <row r="1878" spans="9:9" x14ac:dyDescent="0.25">
      <c r="I1878" s="93" t="str">
        <f t="shared" si="59"/>
        <v/>
      </c>
    </row>
    <row r="1879" spans="9:9" x14ac:dyDescent="0.25">
      <c r="I1879" s="93" t="str">
        <f t="shared" si="59"/>
        <v/>
      </c>
    </row>
    <row r="1880" spans="9:9" x14ac:dyDescent="0.25">
      <c r="I1880" s="93" t="str">
        <f t="shared" si="59"/>
        <v/>
      </c>
    </row>
    <row r="1881" spans="9:9" x14ac:dyDescent="0.25">
      <c r="I1881" s="93" t="str">
        <f t="shared" si="59"/>
        <v/>
      </c>
    </row>
    <row r="1882" spans="9:9" x14ac:dyDescent="0.25">
      <c r="I1882" s="93" t="str">
        <f t="shared" si="59"/>
        <v/>
      </c>
    </row>
    <row r="1883" spans="9:9" x14ac:dyDescent="0.25">
      <c r="I1883" s="93" t="str">
        <f t="shared" si="59"/>
        <v/>
      </c>
    </row>
    <row r="1884" spans="9:9" x14ac:dyDescent="0.25">
      <c r="I1884" s="93" t="str">
        <f t="shared" si="59"/>
        <v/>
      </c>
    </row>
    <row r="1885" spans="9:9" x14ac:dyDescent="0.25">
      <c r="I1885" s="93" t="str">
        <f t="shared" si="59"/>
        <v/>
      </c>
    </row>
    <row r="1886" spans="9:9" x14ac:dyDescent="0.25">
      <c r="I1886" s="93" t="str">
        <f t="shared" si="59"/>
        <v/>
      </c>
    </row>
    <row r="1887" spans="9:9" x14ac:dyDescent="0.25">
      <c r="I1887" s="93" t="str">
        <f t="shared" si="59"/>
        <v/>
      </c>
    </row>
    <row r="1888" spans="9:9" x14ac:dyDescent="0.25">
      <c r="I1888" s="93" t="str">
        <f t="shared" si="59"/>
        <v/>
      </c>
    </row>
    <row r="1889" spans="9:9" x14ac:dyDescent="0.25">
      <c r="I1889" s="93" t="str">
        <f t="shared" si="59"/>
        <v/>
      </c>
    </row>
    <row r="1890" spans="9:9" x14ac:dyDescent="0.25">
      <c r="I1890" s="93" t="str">
        <f t="shared" si="59"/>
        <v/>
      </c>
    </row>
    <row r="1891" spans="9:9" x14ac:dyDescent="0.25">
      <c r="I1891" s="93" t="str">
        <f t="shared" si="59"/>
        <v/>
      </c>
    </row>
    <row r="1892" spans="9:9" x14ac:dyDescent="0.25">
      <c r="I1892" s="93" t="str">
        <f t="shared" si="59"/>
        <v/>
      </c>
    </row>
    <row r="1893" spans="9:9" x14ac:dyDescent="0.25">
      <c r="I1893" s="93" t="str">
        <f t="shared" si="59"/>
        <v/>
      </c>
    </row>
    <row r="1894" spans="9:9" x14ac:dyDescent="0.25">
      <c r="I1894" s="93" t="str">
        <f t="shared" si="59"/>
        <v/>
      </c>
    </row>
    <row r="1895" spans="9:9" x14ac:dyDescent="0.25">
      <c r="I1895" s="93" t="str">
        <f t="shared" si="59"/>
        <v/>
      </c>
    </row>
    <row r="1896" spans="9:9" x14ac:dyDescent="0.25">
      <c r="I1896" s="93" t="str">
        <f t="shared" si="59"/>
        <v/>
      </c>
    </row>
    <row r="1897" spans="9:9" x14ac:dyDescent="0.25">
      <c r="I1897" s="93" t="str">
        <f t="shared" si="59"/>
        <v/>
      </c>
    </row>
    <row r="1898" spans="9:9" x14ac:dyDescent="0.25">
      <c r="I1898" s="93" t="str">
        <f t="shared" si="59"/>
        <v/>
      </c>
    </row>
    <row r="1899" spans="9:9" x14ac:dyDescent="0.25">
      <c r="I1899" s="93" t="str">
        <f t="shared" si="59"/>
        <v/>
      </c>
    </row>
    <row r="1900" spans="9:9" x14ac:dyDescent="0.25">
      <c r="I1900" s="93" t="str">
        <f t="shared" si="59"/>
        <v/>
      </c>
    </row>
    <row r="1901" spans="9:9" x14ac:dyDescent="0.25">
      <c r="I1901" s="93" t="str">
        <f t="shared" si="59"/>
        <v/>
      </c>
    </row>
    <row r="1902" spans="9:9" x14ac:dyDescent="0.25">
      <c r="I1902" s="93" t="str">
        <f t="shared" si="59"/>
        <v/>
      </c>
    </row>
    <row r="1903" spans="9:9" x14ac:dyDescent="0.25">
      <c r="I1903" s="93" t="str">
        <f t="shared" si="59"/>
        <v/>
      </c>
    </row>
    <row r="1904" spans="9:9" x14ac:dyDescent="0.25">
      <c r="I1904" s="93" t="str">
        <f t="shared" si="59"/>
        <v/>
      </c>
    </row>
    <row r="1905" spans="9:9" x14ac:dyDescent="0.25">
      <c r="I1905" s="93" t="str">
        <f t="shared" si="59"/>
        <v/>
      </c>
    </row>
    <row r="1906" spans="9:9" x14ac:dyDescent="0.25">
      <c r="I1906" s="93" t="str">
        <f t="shared" si="59"/>
        <v/>
      </c>
    </row>
    <row r="1907" spans="9:9" x14ac:dyDescent="0.25">
      <c r="I1907" s="93" t="str">
        <f t="shared" si="59"/>
        <v/>
      </c>
    </row>
    <row r="1908" spans="9:9" x14ac:dyDescent="0.25">
      <c r="I1908" s="93" t="str">
        <f t="shared" si="59"/>
        <v/>
      </c>
    </row>
    <row r="1909" spans="9:9" x14ac:dyDescent="0.25">
      <c r="I1909" s="93" t="str">
        <f t="shared" si="59"/>
        <v/>
      </c>
    </row>
    <row r="1910" spans="9:9" x14ac:dyDescent="0.25">
      <c r="I1910" s="93" t="str">
        <f t="shared" si="59"/>
        <v/>
      </c>
    </row>
    <row r="1911" spans="9:9" x14ac:dyDescent="0.25">
      <c r="I1911" s="93" t="str">
        <f t="shared" si="59"/>
        <v/>
      </c>
    </row>
    <row r="1912" spans="9:9" x14ac:dyDescent="0.25">
      <c r="I1912" s="93" t="str">
        <f t="shared" si="59"/>
        <v/>
      </c>
    </row>
    <row r="1913" spans="9:9" x14ac:dyDescent="0.25">
      <c r="I1913" s="93" t="str">
        <f t="shared" si="59"/>
        <v/>
      </c>
    </row>
    <row r="1914" spans="9:9" x14ac:dyDescent="0.25">
      <c r="I1914" s="93" t="str">
        <f t="shared" si="59"/>
        <v/>
      </c>
    </row>
    <row r="1915" spans="9:9" x14ac:dyDescent="0.25">
      <c r="I1915" s="93" t="str">
        <f t="shared" si="59"/>
        <v/>
      </c>
    </row>
    <row r="1916" spans="9:9" x14ac:dyDescent="0.25">
      <c r="I1916" s="93" t="str">
        <f t="shared" si="59"/>
        <v/>
      </c>
    </row>
    <row r="1917" spans="9:9" x14ac:dyDescent="0.25">
      <c r="I1917" s="93" t="str">
        <f t="shared" si="59"/>
        <v/>
      </c>
    </row>
    <row r="1918" spans="9:9" x14ac:dyDescent="0.25">
      <c r="I1918" s="93" t="str">
        <f t="shared" si="59"/>
        <v/>
      </c>
    </row>
    <row r="1919" spans="9:9" x14ac:dyDescent="0.25">
      <c r="I1919" s="93" t="str">
        <f t="shared" si="59"/>
        <v/>
      </c>
    </row>
    <row r="1920" spans="9:9" x14ac:dyDescent="0.25">
      <c r="I1920" s="93" t="str">
        <f t="shared" si="59"/>
        <v/>
      </c>
    </row>
    <row r="1921" spans="9:9" x14ac:dyDescent="0.25">
      <c r="I1921" s="93" t="str">
        <f t="shared" si="59"/>
        <v/>
      </c>
    </row>
    <row r="1922" spans="9:9" x14ac:dyDescent="0.25">
      <c r="I1922" s="93" t="str">
        <f t="shared" si="59"/>
        <v/>
      </c>
    </row>
    <row r="1923" spans="9:9" x14ac:dyDescent="0.25">
      <c r="I1923" s="93" t="str">
        <f t="shared" si="59"/>
        <v/>
      </c>
    </row>
    <row r="1924" spans="9:9" x14ac:dyDescent="0.25">
      <c r="I1924" s="93" t="str">
        <f t="shared" si="59"/>
        <v/>
      </c>
    </row>
    <row r="1925" spans="9:9" x14ac:dyDescent="0.25">
      <c r="I1925" s="93" t="str">
        <f t="shared" ref="I1925:I1988" si="60">IF(J1925="","",I1924+1)</f>
        <v/>
      </c>
    </row>
    <row r="1926" spans="9:9" x14ac:dyDescent="0.25">
      <c r="I1926" s="93" t="str">
        <f t="shared" si="60"/>
        <v/>
      </c>
    </row>
    <row r="1927" spans="9:9" x14ac:dyDescent="0.25">
      <c r="I1927" s="93" t="str">
        <f t="shared" si="60"/>
        <v/>
      </c>
    </row>
    <row r="1928" spans="9:9" x14ac:dyDescent="0.25">
      <c r="I1928" s="93" t="str">
        <f t="shared" si="60"/>
        <v/>
      </c>
    </row>
    <row r="1929" spans="9:9" x14ac:dyDescent="0.25">
      <c r="I1929" s="93" t="str">
        <f t="shared" si="60"/>
        <v/>
      </c>
    </row>
    <row r="1930" spans="9:9" x14ac:dyDescent="0.25">
      <c r="I1930" s="93" t="str">
        <f t="shared" si="60"/>
        <v/>
      </c>
    </row>
    <row r="1931" spans="9:9" x14ac:dyDescent="0.25">
      <c r="I1931" s="93" t="str">
        <f t="shared" si="60"/>
        <v/>
      </c>
    </row>
    <row r="1932" spans="9:9" x14ac:dyDescent="0.25">
      <c r="I1932" s="93" t="str">
        <f t="shared" si="60"/>
        <v/>
      </c>
    </row>
    <row r="1933" spans="9:9" x14ac:dyDescent="0.25">
      <c r="I1933" s="93" t="str">
        <f t="shared" si="60"/>
        <v/>
      </c>
    </row>
    <row r="1934" spans="9:9" x14ac:dyDescent="0.25">
      <c r="I1934" s="93" t="str">
        <f t="shared" si="60"/>
        <v/>
      </c>
    </row>
    <row r="1935" spans="9:9" x14ac:dyDescent="0.25">
      <c r="I1935" s="93" t="str">
        <f t="shared" si="60"/>
        <v/>
      </c>
    </row>
    <row r="1936" spans="9:9" x14ac:dyDescent="0.25">
      <c r="I1936" s="93" t="str">
        <f t="shared" si="60"/>
        <v/>
      </c>
    </row>
    <row r="1937" spans="9:9" x14ac:dyDescent="0.25">
      <c r="I1937" s="93" t="str">
        <f t="shared" si="60"/>
        <v/>
      </c>
    </row>
    <row r="1938" spans="9:9" x14ac:dyDescent="0.25">
      <c r="I1938" s="93" t="str">
        <f t="shared" si="60"/>
        <v/>
      </c>
    </row>
    <row r="1939" spans="9:9" x14ac:dyDescent="0.25">
      <c r="I1939" s="93" t="str">
        <f t="shared" si="60"/>
        <v/>
      </c>
    </row>
    <row r="1940" spans="9:9" x14ac:dyDescent="0.25">
      <c r="I1940" s="93" t="str">
        <f t="shared" si="60"/>
        <v/>
      </c>
    </row>
    <row r="1941" spans="9:9" x14ac:dyDescent="0.25">
      <c r="I1941" s="93" t="str">
        <f t="shared" si="60"/>
        <v/>
      </c>
    </row>
    <row r="1942" spans="9:9" x14ac:dyDescent="0.25">
      <c r="I1942" s="93" t="str">
        <f t="shared" si="60"/>
        <v/>
      </c>
    </row>
    <row r="1943" spans="9:9" x14ac:dyDescent="0.25">
      <c r="I1943" s="93" t="str">
        <f t="shared" si="60"/>
        <v/>
      </c>
    </row>
    <row r="1944" spans="9:9" x14ac:dyDescent="0.25">
      <c r="I1944" s="93" t="str">
        <f t="shared" si="60"/>
        <v/>
      </c>
    </row>
    <row r="1945" spans="9:9" x14ac:dyDescent="0.25">
      <c r="I1945" s="93" t="str">
        <f t="shared" si="60"/>
        <v/>
      </c>
    </row>
    <row r="1946" spans="9:9" x14ac:dyDescent="0.25">
      <c r="I1946" s="93" t="str">
        <f t="shared" si="60"/>
        <v/>
      </c>
    </row>
    <row r="1947" spans="9:9" x14ac:dyDescent="0.25">
      <c r="I1947" s="93" t="str">
        <f t="shared" si="60"/>
        <v/>
      </c>
    </row>
    <row r="1948" spans="9:9" x14ac:dyDescent="0.25">
      <c r="I1948" s="93" t="str">
        <f t="shared" si="60"/>
        <v/>
      </c>
    </row>
    <row r="1949" spans="9:9" x14ac:dyDescent="0.25">
      <c r="I1949" s="93" t="str">
        <f t="shared" si="60"/>
        <v/>
      </c>
    </row>
    <row r="1950" spans="9:9" x14ac:dyDescent="0.25">
      <c r="I1950" s="93" t="str">
        <f t="shared" si="60"/>
        <v/>
      </c>
    </row>
    <row r="1951" spans="9:9" x14ac:dyDescent="0.25">
      <c r="I1951" s="93" t="str">
        <f t="shared" si="60"/>
        <v/>
      </c>
    </row>
    <row r="1952" spans="9:9" x14ac:dyDescent="0.25">
      <c r="I1952" s="93" t="str">
        <f t="shared" si="60"/>
        <v/>
      </c>
    </row>
    <row r="1953" spans="9:9" x14ac:dyDescent="0.25">
      <c r="I1953" s="93" t="str">
        <f t="shared" si="60"/>
        <v/>
      </c>
    </row>
    <row r="1954" spans="9:9" x14ac:dyDescent="0.25">
      <c r="I1954" s="93" t="str">
        <f t="shared" si="60"/>
        <v/>
      </c>
    </row>
    <row r="1955" spans="9:9" x14ac:dyDescent="0.25">
      <c r="I1955" s="93" t="str">
        <f t="shared" si="60"/>
        <v/>
      </c>
    </row>
    <row r="1956" spans="9:9" x14ac:dyDescent="0.25">
      <c r="I1956" s="93" t="str">
        <f t="shared" si="60"/>
        <v/>
      </c>
    </row>
    <row r="1957" spans="9:9" x14ac:dyDescent="0.25">
      <c r="I1957" s="93" t="str">
        <f t="shared" si="60"/>
        <v/>
      </c>
    </row>
    <row r="1958" spans="9:9" x14ac:dyDescent="0.25">
      <c r="I1958" s="93" t="str">
        <f t="shared" si="60"/>
        <v/>
      </c>
    </row>
    <row r="1959" spans="9:9" x14ac:dyDescent="0.25">
      <c r="I1959" s="93" t="str">
        <f t="shared" si="60"/>
        <v/>
      </c>
    </row>
    <row r="1960" spans="9:9" x14ac:dyDescent="0.25">
      <c r="I1960" s="93" t="str">
        <f t="shared" si="60"/>
        <v/>
      </c>
    </row>
    <row r="1961" spans="9:9" x14ac:dyDescent="0.25">
      <c r="I1961" s="93" t="str">
        <f t="shared" si="60"/>
        <v/>
      </c>
    </row>
    <row r="1962" spans="9:9" x14ac:dyDescent="0.25">
      <c r="I1962" s="93" t="str">
        <f t="shared" si="60"/>
        <v/>
      </c>
    </row>
    <row r="1963" spans="9:9" x14ac:dyDescent="0.25">
      <c r="I1963" s="93" t="str">
        <f t="shared" si="60"/>
        <v/>
      </c>
    </row>
    <row r="1964" spans="9:9" x14ac:dyDescent="0.25">
      <c r="I1964" s="93" t="str">
        <f t="shared" si="60"/>
        <v/>
      </c>
    </row>
    <row r="1965" spans="9:9" x14ac:dyDescent="0.25">
      <c r="I1965" s="93" t="str">
        <f t="shared" si="60"/>
        <v/>
      </c>
    </row>
    <row r="1966" spans="9:9" x14ac:dyDescent="0.25">
      <c r="I1966" s="93" t="str">
        <f t="shared" si="60"/>
        <v/>
      </c>
    </row>
    <row r="1967" spans="9:9" x14ac:dyDescent="0.25">
      <c r="I1967" s="93" t="str">
        <f t="shared" si="60"/>
        <v/>
      </c>
    </row>
    <row r="1968" spans="9:9" x14ac:dyDescent="0.25">
      <c r="I1968" s="93" t="str">
        <f t="shared" si="60"/>
        <v/>
      </c>
    </row>
    <row r="1969" spans="9:9" x14ac:dyDescent="0.25">
      <c r="I1969" s="93" t="str">
        <f t="shared" si="60"/>
        <v/>
      </c>
    </row>
    <row r="1970" spans="9:9" x14ac:dyDescent="0.25">
      <c r="I1970" s="93" t="str">
        <f t="shared" si="60"/>
        <v/>
      </c>
    </row>
    <row r="1971" spans="9:9" x14ac:dyDescent="0.25">
      <c r="I1971" s="93" t="str">
        <f t="shared" si="60"/>
        <v/>
      </c>
    </row>
    <row r="1972" spans="9:9" x14ac:dyDescent="0.25">
      <c r="I1972" s="93" t="str">
        <f t="shared" si="60"/>
        <v/>
      </c>
    </row>
    <row r="1973" spans="9:9" x14ac:dyDescent="0.25">
      <c r="I1973" s="93" t="str">
        <f t="shared" si="60"/>
        <v/>
      </c>
    </row>
    <row r="1974" spans="9:9" x14ac:dyDescent="0.25">
      <c r="I1974" s="93" t="str">
        <f t="shared" si="60"/>
        <v/>
      </c>
    </row>
    <row r="1975" spans="9:9" x14ac:dyDescent="0.25">
      <c r="I1975" s="93" t="str">
        <f t="shared" si="60"/>
        <v/>
      </c>
    </row>
    <row r="1976" spans="9:9" x14ac:dyDescent="0.25">
      <c r="I1976" s="93" t="str">
        <f t="shared" si="60"/>
        <v/>
      </c>
    </row>
    <row r="1977" spans="9:9" x14ac:dyDescent="0.25">
      <c r="I1977" s="93" t="str">
        <f t="shared" si="60"/>
        <v/>
      </c>
    </row>
    <row r="1978" spans="9:9" x14ac:dyDescent="0.25">
      <c r="I1978" s="93" t="str">
        <f t="shared" si="60"/>
        <v/>
      </c>
    </row>
    <row r="1979" spans="9:9" x14ac:dyDescent="0.25">
      <c r="I1979" s="93" t="str">
        <f t="shared" si="60"/>
        <v/>
      </c>
    </row>
    <row r="1980" spans="9:9" x14ac:dyDescent="0.25">
      <c r="I1980" s="93" t="str">
        <f t="shared" si="60"/>
        <v/>
      </c>
    </row>
    <row r="1981" spans="9:9" x14ac:dyDescent="0.25">
      <c r="I1981" s="93" t="str">
        <f t="shared" si="60"/>
        <v/>
      </c>
    </row>
    <row r="1982" spans="9:9" x14ac:dyDescent="0.25">
      <c r="I1982" s="93" t="str">
        <f t="shared" si="60"/>
        <v/>
      </c>
    </row>
    <row r="1983" spans="9:9" x14ac:dyDescent="0.25">
      <c r="I1983" s="93" t="str">
        <f t="shared" si="60"/>
        <v/>
      </c>
    </row>
    <row r="1984" spans="9:9" x14ac:dyDescent="0.25">
      <c r="I1984" s="93" t="str">
        <f t="shared" si="60"/>
        <v/>
      </c>
    </row>
    <row r="1985" spans="9:9" x14ac:dyDescent="0.25">
      <c r="I1985" s="93" t="str">
        <f t="shared" si="60"/>
        <v/>
      </c>
    </row>
    <row r="1986" spans="9:9" x14ac:dyDescent="0.25">
      <c r="I1986" s="93" t="str">
        <f t="shared" si="60"/>
        <v/>
      </c>
    </row>
    <row r="1987" spans="9:9" x14ac:dyDescent="0.25">
      <c r="I1987" s="93" t="str">
        <f t="shared" si="60"/>
        <v/>
      </c>
    </row>
    <row r="1988" spans="9:9" x14ac:dyDescent="0.25">
      <c r="I1988" s="93" t="str">
        <f t="shared" si="60"/>
        <v/>
      </c>
    </row>
    <row r="1989" spans="9:9" x14ac:dyDescent="0.25">
      <c r="I1989" s="93" t="str">
        <f t="shared" ref="I1989:I2001" si="61">IF(J1989="","",I1988+1)</f>
        <v/>
      </c>
    </row>
    <row r="1990" spans="9:9" x14ac:dyDescent="0.25">
      <c r="I1990" s="93" t="str">
        <f t="shared" si="61"/>
        <v/>
      </c>
    </row>
    <row r="1991" spans="9:9" x14ac:dyDescent="0.25">
      <c r="I1991" s="93" t="str">
        <f t="shared" si="61"/>
        <v/>
      </c>
    </row>
    <row r="1992" spans="9:9" x14ac:dyDescent="0.25">
      <c r="I1992" s="93" t="str">
        <f t="shared" si="61"/>
        <v/>
      </c>
    </row>
    <row r="1993" spans="9:9" x14ac:dyDescent="0.25">
      <c r="I1993" s="93" t="str">
        <f t="shared" si="61"/>
        <v/>
      </c>
    </row>
    <row r="1994" spans="9:9" x14ac:dyDescent="0.25">
      <c r="I1994" s="93" t="str">
        <f t="shared" si="61"/>
        <v/>
      </c>
    </row>
    <row r="1995" spans="9:9" x14ac:dyDescent="0.25">
      <c r="I1995" s="93" t="str">
        <f t="shared" si="61"/>
        <v/>
      </c>
    </row>
    <row r="1996" spans="9:9" x14ac:dyDescent="0.25">
      <c r="I1996" s="93" t="str">
        <f t="shared" si="61"/>
        <v/>
      </c>
    </row>
    <row r="1997" spans="9:9" x14ac:dyDescent="0.25">
      <c r="I1997" s="93" t="str">
        <f t="shared" si="61"/>
        <v/>
      </c>
    </row>
    <row r="1998" spans="9:9" x14ac:dyDescent="0.25">
      <c r="I1998" s="93" t="str">
        <f t="shared" si="61"/>
        <v/>
      </c>
    </row>
    <row r="1999" spans="9:9" x14ac:dyDescent="0.25">
      <c r="I1999" s="93" t="str">
        <f t="shared" si="61"/>
        <v/>
      </c>
    </row>
    <row r="2000" spans="9:9" x14ac:dyDescent="0.25">
      <c r="I2000" s="93" t="str">
        <f t="shared" si="61"/>
        <v/>
      </c>
    </row>
    <row r="2001" spans="2:15" s="121" customFormat="1" x14ac:dyDescent="0.25">
      <c r="B2001" s="120"/>
      <c r="H2001" s="122"/>
      <c r="I2001" s="145" t="str">
        <f t="shared" si="61"/>
        <v/>
      </c>
      <c r="J2001" s="123"/>
      <c r="K2001" s="154"/>
      <c r="L2001" s="154"/>
      <c r="M2001" s="161"/>
      <c r="N2001" s="124"/>
      <c r="O2001" s="154"/>
    </row>
    <row r="2003" spans="2:15" x14ac:dyDescent="0.25">
      <c r="B2003" s="163"/>
      <c r="C2003" s="171"/>
      <c r="D2003" s="164"/>
    </row>
    <row r="2004" spans="2:15" x14ac:dyDescent="0.25">
      <c r="B2004" s="165"/>
      <c r="C2004" s="162" t="s">
        <v>1868</v>
      </c>
      <c r="D2004" s="166"/>
    </row>
    <row r="2005" spans="2:15" x14ac:dyDescent="0.25">
      <c r="B2005" s="165"/>
      <c r="C2005" s="162" t="s">
        <v>1866</v>
      </c>
      <c r="D2005" s="166"/>
    </row>
    <row r="2006" spans="2:15" x14ac:dyDescent="0.25">
      <c r="B2006" s="165"/>
      <c r="C2006" s="162" t="s">
        <v>1869</v>
      </c>
      <c r="D2006" s="166"/>
    </row>
    <row r="2007" spans="2:15" x14ac:dyDescent="0.25">
      <c r="B2007" s="165"/>
      <c r="C2007" s="167"/>
      <c r="D2007" s="166"/>
    </row>
    <row r="2008" spans="2:15" x14ac:dyDescent="0.25">
      <c r="B2008" s="165"/>
      <c r="C2008" s="167"/>
      <c r="D2008" s="166"/>
    </row>
    <row r="2009" spans="2:15" x14ac:dyDescent="0.25">
      <c r="B2009" s="168"/>
      <c r="C2009" s="169"/>
      <c r="D2009" s="170"/>
    </row>
  </sheetData>
  <autoFilter ref="J1:O2001"/>
  <sortState ref="U2:U10">
    <sortCondition ref="U2"/>
  </sortState>
  <dataConsolidate/>
  <mergeCells count="16">
    <mergeCell ref="A50:A51"/>
    <mergeCell ref="B50:B51"/>
    <mergeCell ref="F50:G50"/>
    <mergeCell ref="A26:A27"/>
    <mergeCell ref="B26:B27"/>
    <mergeCell ref="F26:G26"/>
    <mergeCell ref="A38:A39"/>
    <mergeCell ref="B38:B39"/>
    <mergeCell ref="F38:G38"/>
    <mergeCell ref="A1:C1"/>
    <mergeCell ref="A2:A3"/>
    <mergeCell ref="B2:B3"/>
    <mergeCell ref="F2:G2"/>
    <mergeCell ref="A14:A15"/>
    <mergeCell ref="B14:B15"/>
    <mergeCell ref="F14:G14"/>
  </mergeCells>
  <conditionalFormatting sqref="G4:G13">
    <cfRule type="cellIs" dxfId="84" priority="31" operator="equal">
      <formula>"sic"</formula>
    </cfRule>
    <cfRule type="cellIs" dxfId="83" priority="32" operator="equal">
      <formula>"bio"</formula>
    </cfRule>
    <cfRule type="cellIs" dxfId="82" priority="35" operator="equal">
      <formula>0</formula>
    </cfRule>
  </conditionalFormatting>
  <conditionalFormatting sqref="N1313:N2001">
    <cfRule type="cellIs" dxfId="81" priority="25" operator="equal">
      <formula>"sic"</formula>
    </cfRule>
    <cfRule type="cellIs" dxfId="80" priority="26" operator="equal">
      <formula>"bio"</formula>
    </cfRule>
  </conditionalFormatting>
  <conditionalFormatting sqref="G16:G25">
    <cfRule type="cellIs" dxfId="79" priority="18" operator="equal">
      <formula>"sic"</formula>
    </cfRule>
    <cfRule type="cellIs" dxfId="78" priority="19" operator="equal">
      <formula>"bio"</formula>
    </cfRule>
    <cfRule type="cellIs" dxfId="77" priority="20" operator="equal">
      <formula>0</formula>
    </cfRule>
  </conditionalFormatting>
  <conditionalFormatting sqref="G28:G37">
    <cfRule type="cellIs" dxfId="76" priority="15" operator="equal">
      <formula>"sic"</formula>
    </cfRule>
    <cfRule type="cellIs" dxfId="75" priority="16" operator="equal">
      <formula>"bio"</formula>
    </cfRule>
    <cfRule type="cellIs" dxfId="74" priority="17" operator="equal">
      <formula>0</formula>
    </cfRule>
  </conditionalFormatting>
  <conditionalFormatting sqref="G40:G49">
    <cfRule type="cellIs" dxfId="73" priority="12" operator="equal">
      <formula>"sic"</formula>
    </cfRule>
    <cfRule type="cellIs" dxfId="72" priority="13" operator="equal">
      <formula>"bio"</formula>
    </cfRule>
    <cfRule type="cellIs" dxfId="71" priority="14" operator="equal">
      <formula>0</formula>
    </cfRule>
  </conditionalFormatting>
  <conditionalFormatting sqref="G52:G61">
    <cfRule type="cellIs" dxfId="70" priority="9" operator="equal">
      <formula>"sic"</formula>
    </cfRule>
    <cfRule type="cellIs" dxfId="69" priority="10" operator="equal">
      <formula>"bio"</formula>
    </cfRule>
    <cfRule type="cellIs" dxfId="68" priority="11" operator="equal">
      <formula>0</formula>
    </cfRule>
  </conditionalFormatting>
  <conditionalFormatting sqref="N1307:N1312">
    <cfRule type="cellIs" dxfId="67" priority="5" operator="equal">
      <formula>"sic"</formula>
    </cfRule>
    <cfRule type="cellIs" dxfId="66" priority="6" operator="equal">
      <formula>"bio"</formula>
    </cfRule>
  </conditionalFormatting>
  <conditionalFormatting sqref="N1302:N1306">
    <cfRule type="cellIs" dxfId="65" priority="3" operator="equal">
      <formula>"sic"</formula>
    </cfRule>
    <cfRule type="cellIs" dxfId="64" priority="4" operator="equal">
      <formula>"bio"</formula>
    </cfRule>
  </conditionalFormatting>
  <conditionalFormatting sqref="N2:N1301">
    <cfRule type="cellIs" dxfId="63" priority="1" operator="equal">
      <formula>"loc"</formula>
    </cfRule>
    <cfRule type="cellIs" dxfId="62" priority="2" operator="equal">
      <formula>"bio"</formula>
    </cfRule>
  </conditionalFormatting>
  <dataValidations count="2">
    <dataValidation type="list" allowBlank="1" showInputMessage="1" showErrorMessage="1" sqref="D3 D15 D27 D39 D51">
      <formula1>$U$2:$U$10</formula1>
    </dataValidation>
    <dataValidation type="list" allowBlank="1" showInputMessage="1" showErrorMessage="1" sqref="A1:C1">
      <formula1>$V$2:$V$28</formula1>
    </dataValidation>
  </dataValidations>
  <pageMargins left="0.15748031496062992" right="0.15748031496062992" top="0.15748031496062992" bottom="0.15748031496062992" header="0.15748031496062992" footer="0.15748031496062992"/>
  <pageSetup paperSize="9" scale="8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locked="0" defaultSize="0" print="0" autoFill="0" autoPict="0" macro="[0]!Efface">
                <anchor moveWithCells="1">
                  <from>
                    <xdr:col>9</xdr:col>
                    <xdr:colOff>1295400</xdr:colOff>
                    <xdr:row>0</xdr:row>
                    <xdr:rowOff>285750</xdr:rowOff>
                  </from>
                  <to>
                    <xdr:col>9</xdr:col>
                    <xdr:colOff>2638425</xdr:colOff>
                    <xdr:row>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locked="0" defaultSize="0" print="0" autoFill="0" autoPict="0" macro="[0]!recherche">
                <anchor moveWithCells="1">
                  <from>
                    <xdr:col>9</xdr:col>
                    <xdr:colOff>219075</xdr:colOff>
                    <xdr:row>0</xdr:row>
                    <xdr:rowOff>295275</xdr:rowOff>
                  </from>
                  <to>
                    <xdr:col>9</xdr:col>
                    <xdr:colOff>1238250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</sheetPr>
  <dimension ref="A1:J186"/>
  <sheetViews>
    <sheetView showGridLines="0" zoomScale="120" zoomScaleNormal="120" workbookViewId="0">
      <selection activeCell="K1" sqref="K1"/>
    </sheetView>
  </sheetViews>
  <sheetFormatPr baseColWidth="10" defaultColWidth="11.42578125" defaultRowHeight="15" x14ac:dyDescent="0.25"/>
  <cols>
    <col min="1" max="1" width="5.7109375" style="76" customWidth="1"/>
    <col min="2" max="2" width="5" style="76" bestFit="1" customWidth="1"/>
    <col min="3" max="3" width="60.7109375" style="130" customWidth="1"/>
    <col min="4" max="4" width="15.7109375" style="76" customWidth="1"/>
    <col min="5" max="5" width="8.42578125" style="76" customWidth="1"/>
    <col min="6" max="6" width="12.28515625" style="76" customWidth="1"/>
    <col min="7" max="7" width="7.140625" style="76" customWidth="1"/>
    <col min="8" max="8" width="12.42578125" style="76" customWidth="1"/>
    <col min="9" max="9" width="5.7109375" style="76" customWidth="1"/>
    <col min="10" max="10" width="13.7109375" style="76" customWidth="1"/>
    <col min="11" max="16384" width="11.42578125" style="76"/>
  </cols>
  <sheetData>
    <row r="1" spans="1:10" ht="18.75" x14ac:dyDescent="0.25">
      <c r="A1" s="189" t="str">
        <f>Base_de_Données_Bon_de_Commande!A1</f>
        <v>Pré Commandes produits alimentaires Année 2024</v>
      </c>
      <c r="B1" s="189"/>
      <c r="C1" s="189"/>
      <c r="D1" s="189"/>
      <c r="E1" s="189"/>
      <c r="F1" s="189"/>
      <c r="G1" s="188" t="s">
        <v>1852</v>
      </c>
      <c r="H1" s="188"/>
      <c r="I1" s="188"/>
      <c r="J1" s="13">
        <f>SUM($J3:$J5968)</f>
        <v>991.40000000000032</v>
      </c>
    </row>
    <row r="2" spans="1:10" ht="25.5" x14ac:dyDescent="0.25">
      <c r="A2" s="125" t="s">
        <v>1206</v>
      </c>
      <c r="B2" s="125" t="s">
        <v>146</v>
      </c>
      <c r="C2" s="126" t="s">
        <v>1660</v>
      </c>
      <c r="D2" s="138" t="s">
        <v>1850</v>
      </c>
      <c r="E2" s="127" t="s">
        <v>1278</v>
      </c>
      <c r="F2" s="128" t="s">
        <v>6</v>
      </c>
      <c r="G2" s="125" t="s">
        <v>1657</v>
      </c>
      <c r="H2" s="125" t="s">
        <v>1658</v>
      </c>
      <c r="I2" s="125" t="s">
        <v>1813</v>
      </c>
      <c r="J2" s="129" t="s">
        <v>1659</v>
      </c>
    </row>
    <row r="3" spans="1:10" x14ac:dyDescent="0.25">
      <c r="A3" s="76">
        <v>240</v>
      </c>
      <c r="B3" s="76">
        <v>1292</v>
      </c>
      <c r="C3" s="130" t="s">
        <v>1821</v>
      </c>
      <c r="D3" s="131">
        <v>45316</v>
      </c>
      <c r="E3" s="76">
        <v>4</v>
      </c>
      <c r="F3" s="76" t="s">
        <v>2</v>
      </c>
      <c r="G3" s="76" t="s">
        <v>1205</v>
      </c>
      <c r="H3" s="132">
        <v>0.43</v>
      </c>
      <c r="I3" s="76" t="s">
        <v>1779</v>
      </c>
      <c r="J3" s="132">
        <v>103.2</v>
      </c>
    </row>
    <row r="4" spans="1:10" x14ac:dyDescent="0.25">
      <c r="A4" s="76">
        <v>240</v>
      </c>
      <c r="B4" s="76">
        <v>1293</v>
      </c>
      <c r="C4" s="130" t="s">
        <v>1822</v>
      </c>
      <c r="D4" s="131">
        <v>45316</v>
      </c>
      <c r="E4" s="76">
        <v>4</v>
      </c>
      <c r="F4" s="76" t="s">
        <v>2</v>
      </c>
      <c r="G4" s="76" t="s">
        <v>1205</v>
      </c>
      <c r="H4" s="132">
        <v>0.22</v>
      </c>
      <c r="I4" s="76" t="s">
        <v>1779</v>
      </c>
      <c r="J4" s="132">
        <v>51.6</v>
      </c>
    </row>
    <row r="5" spans="1:10" x14ac:dyDescent="0.25">
      <c r="A5" s="76">
        <v>480</v>
      </c>
      <c r="B5" s="76">
        <v>1217</v>
      </c>
      <c r="C5" s="130" t="s">
        <v>1665</v>
      </c>
      <c r="D5" s="131">
        <v>45316</v>
      </c>
      <c r="E5" s="76">
        <v>4</v>
      </c>
      <c r="F5" s="76" t="s">
        <v>2</v>
      </c>
      <c r="G5" s="76" t="s">
        <v>1205</v>
      </c>
      <c r="H5" s="132">
        <v>0.19</v>
      </c>
      <c r="I5" s="76" t="s">
        <v>1779</v>
      </c>
      <c r="J5" s="132">
        <v>88.8</v>
      </c>
    </row>
    <row r="6" spans="1:10" x14ac:dyDescent="0.25">
      <c r="A6" s="76">
        <v>27</v>
      </c>
      <c r="B6" s="76">
        <v>564</v>
      </c>
      <c r="C6" s="130" t="s">
        <v>944</v>
      </c>
      <c r="D6" s="131">
        <v>45321</v>
      </c>
      <c r="E6" s="76">
        <v>5</v>
      </c>
      <c r="F6" s="76" t="s">
        <v>503</v>
      </c>
      <c r="G6" s="76">
        <v>17</v>
      </c>
      <c r="H6" s="132">
        <v>2.15</v>
      </c>
      <c r="I6" s="76" t="s">
        <v>1779</v>
      </c>
      <c r="J6" s="132">
        <v>58.13</v>
      </c>
    </row>
    <row r="7" spans="1:10" x14ac:dyDescent="0.25">
      <c r="A7" s="76">
        <v>30</v>
      </c>
      <c r="B7" s="76">
        <v>732</v>
      </c>
      <c r="C7" s="130" t="s">
        <v>1146</v>
      </c>
      <c r="D7" s="131">
        <v>45327</v>
      </c>
      <c r="E7" s="76">
        <v>6</v>
      </c>
      <c r="F7" s="76" t="s">
        <v>0</v>
      </c>
      <c r="G7" s="76">
        <v>12</v>
      </c>
      <c r="H7" s="132">
        <v>5.91</v>
      </c>
      <c r="I7" s="76" t="s">
        <v>1779</v>
      </c>
      <c r="J7" s="132">
        <v>177.3</v>
      </c>
    </row>
    <row r="8" spans="1:10" x14ac:dyDescent="0.25">
      <c r="A8" s="76">
        <v>11.2</v>
      </c>
      <c r="B8" s="76">
        <v>829</v>
      </c>
      <c r="C8" s="130" t="s">
        <v>1246</v>
      </c>
      <c r="D8" s="131">
        <v>45328</v>
      </c>
      <c r="E8" s="76">
        <v>6</v>
      </c>
      <c r="F8" s="76" t="s">
        <v>3</v>
      </c>
      <c r="G8" s="76">
        <v>13</v>
      </c>
      <c r="H8" s="132">
        <v>12.55</v>
      </c>
      <c r="I8" s="76" t="s">
        <v>1779</v>
      </c>
      <c r="J8" s="132">
        <v>140.61000000000001</v>
      </c>
    </row>
    <row r="9" spans="1:10" x14ac:dyDescent="0.25">
      <c r="A9" s="76">
        <v>144</v>
      </c>
      <c r="B9" s="76">
        <v>583</v>
      </c>
      <c r="C9" s="130" t="s">
        <v>963</v>
      </c>
      <c r="D9" s="131">
        <v>45328</v>
      </c>
      <c r="E9" s="76">
        <v>6</v>
      </c>
      <c r="F9" s="76" t="s">
        <v>503</v>
      </c>
      <c r="G9" s="76">
        <v>17</v>
      </c>
      <c r="H9" s="132">
        <v>0.23</v>
      </c>
      <c r="I9" s="76" t="s">
        <v>1779</v>
      </c>
      <c r="J9" s="132">
        <v>33.58</v>
      </c>
    </row>
    <row r="10" spans="1:10" x14ac:dyDescent="0.25">
      <c r="A10" s="76">
        <v>72</v>
      </c>
      <c r="B10" s="76">
        <v>584</v>
      </c>
      <c r="C10" s="130" t="s">
        <v>964</v>
      </c>
      <c r="D10" s="131">
        <v>45328</v>
      </c>
      <c r="E10" s="76">
        <v>6</v>
      </c>
      <c r="F10" s="76" t="s">
        <v>503</v>
      </c>
      <c r="G10" s="76">
        <v>17</v>
      </c>
      <c r="H10" s="132">
        <v>0.28999999999999998</v>
      </c>
      <c r="I10" s="76" t="s">
        <v>1779</v>
      </c>
      <c r="J10" s="132">
        <v>20.87</v>
      </c>
    </row>
    <row r="11" spans="1:10" x14ac:dyDescent="0.25">
      <c r="A11" s="76">
        <v>72</v>
      </c>
      <c r="B11" s="76">
        <v>585</v>
      </c>
      <c r="C11" s="130" t="s">
        <v>965</v>
      </c>
      <c r="D11" s="131">
        <v>45328</v>
      </c>
      <c r="E11" s="76">
        <v>6</v>
      </c>
      <c r="F11" s="76" t="s">
        <v>503</v>
      </c>
      <c r="G11" s="76">
        <v>17</v>
      </c>
      <c r="H11" s="132">
        <v>0.31</v>
      </c>
      <c r="I11" s="76" t="s">
        <v>1779</v>
      </c>
      <c r="J11" s="132">
        <v>22.12</v>
      </c>
    </row>
    <row r="12" spans="1:10" x14ac:dyDescent="0.25">
      <c r="A12" s="76">
        <v>3</v>
      </c>
      <c r="B12" s="76">
        <v>578</v>
      </c>
      <c r="C12" s="130" t="s">
        <v>958</v>
      </c>
      <c r="D12" s="131">
        <v>45328</v>
      </c>
      <c r="E12" s="76">
        <v>6</v>
      </c>
      <c r="F12" s="76" t="s">
        <v>503</v>
      </c>
      <c r="G12" s="76">
        <v>17</v>
      </c>
      <c r="H12" s="132">
        <v>14.54</v>
      </c>
      <c r="I12" s="76" t="s">
        <v>1779</v>
      </c>
      <c r="J12" s="132">
        <v>43.61</v>
      </c>
    </row>
    <row r="13" spans="1:10" x14ac:dyDescent="0.25">
      <c r="A13" s="76">
        <v>25</v>
      </c>
      <c r="B13" s="76">
        <v>554</v>
      </c>
      <c r="C13" s="130" t="s">
        <v>934</v>
      </c>
      <c r="D13" s="131">
        <v>45328</v>
      </c>
      <c r="E13" s="76">
        <v>6</v>
      </c>
      <c r="F13" s="76" t="s">
        <v>503</v>
      </c>
      <c r="G13" s="76">
        <v>17</v>
      </c>
      <c r="H13" s="132">
        <v>2.63</v>
      </c>
      <c r="I13" s="76" t="s">
        <v>1779</v>
      </c>
      <c r="J13" s="132">
        <v>65.7</v>
      </c>
    </row>
    <row r="14" spans="1:10" x14ac:dyDescent="0.25">
      <c r="A14" s="76">
        <v>144</v>
      </c>
      <c r="B14" s="76">
        <v>583</v>
      </c>
      <c r="C14" s="130" t="s">
        <v>963</v>
      </c>
      <c r="D14" s="131">
        <v>45328</v>
      </c>
      <c r="E14" s="76">
        <v>6</v>
      </c>
      <c r="F14" s="76" t="s">
        <v>503</v>
      </c>
      <c r="G14" s="76">
        <v>17</v>
      </c>
      <c r="H14" s="132">
        <v>0.23</v>
      </c>
      <c r="I14" s="76" t="s">
        <v>1779</v>
      </c>
      <c r="J14" s="132">
        <v>33.58</v>
      </c>
    </row>
    <row r="15" spans="1:10" x14ac:dyDescent="0.25">
      <c r="A15" s="76">
        <v>72</v>
      </c>
      <c r="B15" s="76">
        <v>584</v>
      </c>
      <c r="C15" s="130" t="s">
        <v>964</v>
      </c>
      <c r="D15" s="131">
        <v>45328</v>
      </c>
      <c r="E15" s="76">
        <v>6</v>
      </c>
      <c r="F15" s="76" t="s">
        <v>503</v>
      </c>
      <c r="G15" s="76">
        <v>17</v>
      </c>
      <c r="H15" s="132">
        <v>0.28999999999999998</v>
      </c>
      <c r="I15" s="76" t="s">
        <v>1779</v>
      </c>
      <c r="J15" s="132">
        <v>20.87</v>
      </c>
    </row>
    <row r="16" spans="1:10" x14ac:dyDescent="0.25">
      <c r="A16" s="76">
        <v>72</v>
      </c>
      <c r="B16" s="76">
        <v>585</v>
      </c>
      <c r="C16" s="130" t="s">
        <v>965</v>
      </c>
      <c r="D16" s="131">
        <v>45328</v>
      </c>
      <c r="E16" s="76">
        <v>6</v>
      </c>
      <c r="F16" s="76" t="s">
        <v>503</v>
      </c>
      <c r="G16" s="76">
        <v>17</v>
      </c>
      <c r="H16" s="132">
        <v>0.31</v>
      </c>
      <c r="I16" s="76" t="s">
        <v>1779</v>
      </c>
      <c r="J16" s="132">
        <v>22.12</v>
      </c>
    </row>
    <row r="17" spans="1:10" x14ac:dyDescent="0.25">
      <c r="A17" s="76">
        <v>3</v>
      </c>
      <c r="B17" s="76">
        <v>578</v>
      </c>
      <c r="C17" s="130" t="s">
        <v>958</v>
      </c>
      <c r="D17" s="131">
        <v>45328</v>
      </c>
      <c r="E17" s="76">
        <v>6</v>
      </c>
      <c r="F17" s="76" t="s">
        <v>503</v>
      </c>
      <c r="G17" s="76">
        <v>17</v>
      </c>
      <c r="H17" s="132">
        <v>14.54</v>
      </c>
      <c r="I17" s="76" t="s">
        <v>1779</v>
      </c>
      <c r="J17" s="132">
        <v>43.61</v>
      </c>
    </row>
    <row r="18" spans="1:10" x14ac:dyDescent="0.25">
      <c r="A18" s="76">
        <v>25</v>
      </c>
      <c r="B18" s="76">
        <v>554</v>
      </c>
      <c r="C18" s="130" t="s">
        <v>934</v>
      </c>
      <c r="D18" s="131">
        <v>45328</v>
      </c>
      <c r="E18" s="76">
        <v>6</v>
      </c>
      <c r="F18" s="76" t="s">
        <v>503</v>
      </c>
      <c r="G18" s="76">
        <v>17</v>
      </c>
      <c r="H18" s="132">
        <v>2.63</v>
      </c>
      <c r="I18" s="76" t="s">
        <v>1779</v>
      </c>
      <c r="J18" s="132">
        <v>65.7</v>
      </c>
    </row>
    <row r="19" spans="1:10" x14ac:dyDescent="0.25">
      <c r="D19" s="131"/>
      <c r="H19" s="132"/>
      <c r="J19" s="132"/>
    </row>
    <row r="20" spans="1:10" x14ac:dyDescent="0.25">
      <c r="D20" s="131"/>
      <c r="H20" s="132"/>
      <c r="J20" s="132"/>
    </row>
    <row r="21" spans="1:10" x14ac:dyDescent="0.25">
      <c r="D21" s="131"/>
      <c r="H21" s="132"/>
      <c r="J21" s="132"/>
    </row>
    <row r="22" spans="1:10" x14ac:dyDescent="0.25">
      <c r="D22" s="131"/>
      <c r="H22" s="132"/>
      <c r="J22" s="132"/>
    </row>
    <row r="23" spans="1:10" x14ac:dyDescent="0.25">
      <c r="D23" s="131"/>
      <c r="H23" s="132"/>
      <c r="J23" s="132"/>
    </row>
    <row r="24" spans="1:10" x14ac:dyDescent="0.25">
      <c r="D24" s="131"/>
      <c r="H24" s="132"/>
      <c r="J24" s="132"/>
    </row>
    <row r="25" spans="1:10" x14ac:dyDescent="0.25">
      <c r="D25" s="131"/>
      <c r="H25" s="132"/>
      <c r="J25" s="132"/>
    </row>
    <row r="26" spans="1:10" x14ac:dyDescent="0.25">
      <c r="D26" s="131"/>
      <c r="H26" s="132"/>
      <c r="J26" s="132"/>
    </row>
    <row r="27" spans="1:10" x14ac:dyDescent="0.25">
      <c r="D27" s="131"/>
      <c r="H27" s="132"/>
      <c r="J27" s="132"/>
    </row>
    <row r="28" spans="1:10" x14ac:dyDescent="0.25">
      <c r="D28" s="131"/>
      <c r="H28" s="132"/>
      <c r="J28" s="132"/>
    </row>
    <row r="29" spans="1:10" x14ac:dyDescent="0.25">
      <c r="D29" s="131"/>
      <c r="H29" s="132"/>
      <c r="J29" s="132"/>
    </row>
    <row r="30" spans="1:10" x14ac:dyDescent="0.25">
      <c r="D30" s="131"/>
      <c r="H30" s="132"/>
      <c r="J30" s="132"/>
    </row>
    <row r="31" spans="1:10" x14ac:dyDescent="0.25">
      <c r="D31" s="131"/>
      <c r="H31" s="132"/>
      <c r="J31" s="132"/>
    </row>
    <row r="32" spans="1:10" x14ac:dyDescent="0.25">
      <c r="D32" s="131"/>
      <c r="H32" s="132"/>
      <c r="J32" s="132"/>
    </row>
    <row r="33" spans="4:10" x14ac:dyDescent="0.25">
      <c r="D33" s="131"/>
      <c r="H33" s="132"/>
      <c r="J33" s="132"/>
    </row>
    <row r="34" spans="4:10" x14ac:dyDescent="0.25">
      <c r="D34" s="131"/>
      <c r="H34" s="132"/>
      <c r="J34" s="132"/>
    </row>
    <row r="35" spans="4:10" x14ac:dyDescent="0.25">
      <c r="D35" s="131"/>
      <c r="H35" s="132"/>
      <c r="J35" s="132"/>
    </row>
    <row r="36" spans="4:10" x14ac:dyDescent="0.25">
      <c r="D36" s="131"/>
      <c r="H36" s="132"/>
      <c r="J36" s="132"/>
    </row>
    <row r="37" spans="4:10" x14ac:dyDescent="0.25">
      <c r="D37" s="131"/>
      <c r="H37" s="132"/>
      <c r="J37" s="132"/>
    </row>
    <row r="38" spans="4:10" x14ac:dyDescent="0.25">
      <c r="D38" s="131"/>
      <c r="H38" s="132"/>
      <c r="J38" s="132"/>
    </row>
    <row r="39" spans="4:10" x14ac:dyDescent="0.25">
      <c r="D39" s="131"/>
      <c r="H39" s="132"/>
      <c r="J39" s="132"/>
    </row>
    <row r="40" spans="4:10" x14ac:dyDescent="0.25">
      <c r="D40" s="131"/>
      <c r="H40" s="132"/>
      <c r="J40" s="132"/>
    </row>
    <row r="41" spans="4:10" x14ac:dyDescent="0.25">
      <c r="D41" s="131"/>
      <c r="H41" s="132"/>
      <c r="J41" s="132"/>
    </row>
    <row r="42" spans="4:10" x14ac:dyDescent="0.25">
      <c r="D42" s="131"/>
      <c r="H42" s="132"/>
      <c r="J42" s="132"/>
    </row>
    <row r="43" spans="4:10" x14ac:dyDescent="0.25">
      <c r="D43" s="131"/>
      <c r="H43" s="132"/>
      <c r="J43" s="132"/>
    </row>
    <row r="44" spans="4:10" x14ac:dyDescent="0.25">
      <c r="D44" s="131"/>
      <c r="H44" s="132"/>
      <c r="J44" s="132"/>
    </row>
    <row r="45" spans="4:10" x14ac:dyDescent="0.25">
      <c r="D45" s="131"/>
      <c r="H45" s="132"/>
      <c r="J45" s="132"/>
    </row>
    <row r="46" spans="4:10" x14ac:dyDescent="0.25">
      <c r="D46" s="131"/>
      <c r="H46" s="132"/>
      <c r="J46" s="132"/>
    </row>
    <row r="47" spans="4:10" x14ac:dyDescent="0.25">
      <c r="D47" s="131"/>
      <c r="H47" s="132"/>
      <c r="J47" s="132"/>
    </row>
    <row r="48" spans="4:10" x14ac:dyDescent="0.25">
      <c r="D48" s="131"/>
      <c r="H48" s="132"/>
      <c r="J48" s="132"/>
    </row>
    <row r="49" spans="4:10" x14ac:dyDescent="0.25">
      <c r="D49" s="131"/>
      <c r="H49" s="132"/>
      <c r="J49" s="132"/>
    </row>
    <row r="50" spans="4:10" x14ac:dyDescent="0.25">
      <c r="D50" s="131"/>
      <c r="H50" s="132"/>
      <c r="J50" s="132"/>
    </row>
    <row r="51" spans="4:10" x14ac:dyDescent="0.25">
      <c r="D51" s="131"/>
      <c r="H51" s="132"/>
      <c r="J51" s="132"/>
    </row>
    <row r="52" spans="4:10" x14ac:dyDescent="0.25">
      <c r="D52" s="131"/>
      <c r="H52" s="132"/>
      <c r="J52" s="132"/>
    </row>
    <row r="53" spans="4:10" x14ac:dyDescent="0.25">
      <c r="D53" s="131"/>
      <c r="H53" s="132"/>
      <c r="J53" s="132"/>
    </row>
    <row r="54" spans="4:10" x14ac:dyDescent="0.25">
      <c r="D54" s="131"/>
      <c r="H54" s="132"/>
      <c r="J54" s="132"/>
    </row>
    <row r="55" spans="4:10" x14ac:dyDescent="0.25">
      <c r="D55" s="131"/>
      <c r="H55" s="132"/>
      <c r="J55" s="132"/>
    </row>
    <row r="56" spans="4:10" x14ac:dyDescent="0.25">
      <c r="D56" s="131"/>
      <c r="H56" s="132"/>
      <c r="J56" s="132"/>
    </row>
    <row r="57" spans="4:10" x14ac:dyDescent="0.25">
      <c r="D57" s="131"/>
      <c r="H57" s="132"/>
      <c r="J57" s="132"/>
    </row>
    <row r="58" spans="4:10" x14ac:dyDescent="0.25">
      <c r="D58" s="131"/>
      <c r="H58" s="132"/>
      <c r="J58" s="132"/>
    </row>
    <row r="59" spans="4:10" x14ac:dyDescent="0.25">
      <c r="D59" s="131"/>
      <c r="H59" s="132"/>
      <c r="J59" s="132"/>
    </row>
    <row r="60" spans="4:10" x14ac:dyDescent="0.25">
      <c r="D60" s="131"/>
      <c r="H60" s="132"/>
      <c r="J60" s="132"/>
    </row>
    <row r="61" spans="4:10" x14ac:dyDescent="0.25">
      <c r="D61" s="131"/>
      <c r="H61" s="132"/>
      <c r="J61" s="132"/>
    </row>
    <row r="62" spans="4:10" x14ac:dyDescent="0.25">
      <c r="D62" s="131"/>
      <c r="H62" s="132"/>
      <c r="J62" s="132"/>
    </row>
    <row r="63" spans="4:10" x14ac:dyDescent="0.25">
      <c r="D63" s="131"/>
      <c r="H63" s="132"/>
      <c r="J63" s="132"/>
    </row>
    <row r="64" spans="4:10" x14ac:dyDescent="0.25">
      <c r="D64" s="131"/>
      <c r="H64" s="132"/>
      <c r="J64" s="132"/>
    </row>
    <row r="65" spans="4:10" x14ac:dyDescent="0.25">
      <c r="D65" s="131"/>
      <c r="H65" s="132"/>
      <c r="J65" s="132"/>
    </row>
    <row r="66" spans="4:10" x14ac:dyDescent="0.25">
      <c r="D66" s="131"/>
      <c r="H66" s="132"/>
      <c r="J66" s="132"/>
    </row>
    <row r="67" spans="4:10" x14ac:dyDescent="0.25">
      <c r="D67" s="131"/>
      <c r="H67" s="132"/>
      <c r="J67" s="132"/>
    </row>
    <row r="68" spans="4:10" x14ac:dyDescent="0.25">
      <c r="D68" s="131"/>
      <c r="H68" s="132"/>
      <c r="J68" s="132"/>
    </row>
    <row r="69" spans="4:10" x14ac:dyDescent="0.25">
      <c r="D69" s="131"/>
      <c r="H69" s="132"/>
      <c r="J69" s="132"/>
    </row>
    <row r="70" spans="4:10" x14ac:dyDescent="0.25">
      <c r="D70" s="131"/>
      <c r="H70" s="132"/>
      <c r="J70" s="132"/>
    </row>
    <row r="71" spans="4:10" x14ac:dyDescent="0.25">
      <c r="D71" s="131"/>
      <c r="H71" s="132"/>
      <c r="J71" s="132"/>
    </row>
    <row r="72" spans="4:10" x14ac:dyDescent="0.25">
      <c r="D72" s="131"/>
      <c r="H72" s="132"/>
      <c r="J72" s="132"/>
    </row>
    <row r="73" spans="4:10" x14ac:dyDescent="0.25">
      <c r="D73" s="131"/>
      <c r="H73" s="132"/>
      <c r="J73" s="132"/>
    </row>
    <row r="74" spans="4:10" x14ac:dyDescent="0.25">
      <c r="D74" s="131"/>
      <c r="H74" s="132"/>
      <c r="J74" s="132"/>
    </row>
    <row r="75" spans="4:10" x14ac:dyDescent="0.25">
      <c r="D75" s="131"/>
      <c r="H75" s="132"/>
      <c r="J75" s="132"/>
    </row>
    <row r="76" spans="4:10" x14ac:dyDescent="0.25">
      <c r="D76" s="131"/>
      <c r="H76" s="132"/>
      <c r="J76" s="132"/>
    </row>
    <row r="77" spans="4:10" x14ac:dyDescent="0.25">
      <c r="D77" s="131"/>
      <c r="H77" s="132"/>
      <c r="J77" s="132"/>
    </row>
    <row r="78" spans="4:10" x14ac:dyDescent="0.25">
      <c r="D78" s="131"/>
      <c r="H78" s="132"/>
      <c r="J78" s="132"/>
    </row>
    <row r="79" spans="4:10" x14ac:dyDescent="0.25">
      <c r="D79" s="131"/>
      <c r="H79" s="132"/>
      <c r="J79" s="132"/>
    </row>
    <row r="80" spans="4:10" x14ac:dyDescent="0.25">
      <c r="D80" s="131"/>
      <c r="H80" s="132"/>
      <c r="J80" s="132"/>
    </row>
    <row r="81" spans="4:10" x14ac:dyDescent="0.25">
      <c r="D81" s="131"/>
      <c r="H81" s="132"/>
      <c r="J81" s="132"/>
    </row>
    <row r="82" spans="4:10" x14ac:dyDescent="0.25">
      <c r="D82" s="131"/>
      <c r="H82" s="132"/>
      <c r="J82" s="132"/>
    </row>
    <row r="83" spans="4:10" x14ac:dyDescent="0.25">
      <c r="D83" s="131"/>
      <c r="H83" s="132"/>
      <c r="J83" s="132"/>
    </row>
    <row r="84" spans="4:10" x14ac:dyDescent="0.25">
      <c r="D84" s="131"/>
      <c r="H84" s="132"/>
      <c r="J84" s="132"/>
    </row>
    <row r="85" spans="4:10" x14ac:dyDescent="0.25">
      <c r="D85" s="131"/>
      <c r="H85" s="132"/>
      <c r="J85" s="132"/>
    </row>
    <row r="86" spans="4:10" x14ac:dyDescent="0.25">
      <c r="D86" s="131"/>
      <c r="H86" s="132"/>
      <c r="J86" s="132"/>
    </row>
    <row r="87" spans="4:10" x14ac:dyDescent="0.25">
      <c r="D87" s="131"/>
      <c r="H87" s="132"/>
      <c r="J87" s="132"/>
    </row>
    <row r="88" spans="4:10" x14ac:dyDescent="0.25">
      <c r="D88" s="131"/>
      <c r="H88" s="132"/>
      <c r="J88" s="132"/>
    </row>
    <row r="89" spans="4:10" x14ac:dyDescent="0.25">
      <c r="D89" s="131"/>
      <c r="H89" s="132"/>
      <c r="J89" s="132"/>
    </row>
    <row r="90" spans="4:10" x14ac:dyDescent="0.25">
      <c r="D90" s="131"/>
      <c r="H90" s="132"/>
      <c r="J90" s="132"/>
    </row>
    <row r="91" spans="4:10" x14ac:dyDescent="0.25">
      <c r="D91" s="131"/>
      <c r="H91" s="132"/>
      <c r="J91" s="132"/>
    </row>
    <row r="92" spans="4:10" x14ac:dyDescent="0.25">
      <c r="D92" s="131"/>
      <c r="H92" s="132"/>
      <c r="J92" s="132"/>
    </row>
    <row r="93" spans="4:10" x14ac:dyDescent="0.25">
      <c r="D93" s="131"/>
      <c r="H93" s="132"/>
      <c r="J93" s="132"/>
    </row>
    <row r="94" spans="4:10" x14ac:dyDescent="0.25">
      <c r="D94" s="131"/>
      <c r="H94" s="132"/>
      <c r="J94" s="132"/>
    </row>
    <row r="95" spans="4:10" x14ac:dyDescent="0.25">
      <c r="D95" s="131"/>
      <c r="H95" s="132"/>
      <c r="J95" s="132"/>
    </row>
    <row r="96" spans="4:10" x14ac:dyDescent="0.25">
      <c r="D96" s="131"/>
      <c r="H96" s="132"/>
      <c r="J96" s="132"/>
    </row>
    <row r="97" spans="4:10" x14ac:dyDescent="0.25">
      <c r="D97" s="131"/>
      <c r="H97" s="132"/>
      <c r="J97" s="132"/>
    </row>
    <row r="98" spans="4:10" x14ac:dyDescent="0.25">
      <c r="D98" s="131"/>
      <c r="H98" s="132"/>
      <c r="J98" s="132"/>
    </row>
    <row r="99" spans="4:10" x14ac:dyDescent="0.25">
      <c r="D99" s="131"/>
      <c r="H99" s="132"/>
      <c r="J99" s="132"/>
    </row>
    <row r="100" spans="4:10" x14ac:dyDescent="0.25">
      <c r="D100" s="131"/>
      <c r="H100" s="132"/>
      <c r="J100" s="132"/>
    </row>
    <row r="101" spans="4:10" x14ac:dyDescent="0.25">
      <c r="D101" s="131"/>
      <c r="H101" s="132"/>
      <c r="J101" s="132"/>
    </row>
    <row r="102" spans="4:10" x14ac:dyDescent="0.25">
      <c r="D102" s="131"/>
      <c r="H102" s="132"/>
      <c r="J102" s="132"/>
    </row>
    <row r="103" spans="4:10" x14ac:dyDescent="0.25">
      <c r="D103" s="131"/>
      <c r="H103" s="132"/>
      <c r="J103" s="132"/>
    </row>
    <row r="104" spans="4:10" x14ac:dyDescent="0.25">
      <c r="D104" s="131"/>
      <c r="H104" s="132"/>
      <c r="J104" s="132"/>
    </row>
    <row r="105" spans="4:10" x14ac:dyDescent="0.25">
      <c r="D105" s="131"/>
      <c r="H105" s="132"/>
      <c r="J105" s="132"/>
    </row>
    <row r="106" spans="4:10" x14ac:dyDescent="0.25">
      <c r="D106" s="131"/>
      <c r="H106" s="132"/>
      <c r="J106" s="132"/>
    </row>
    <row r="107" spans="4:10" x14ac:dyDescent="0.25">
      <c r="D107" s="131"/>
      <c r="H107" s="132"/>
      <c r="J107" s="132"/>
    </row>
    <row r="108" spans="4:10" x14ac:dyDescent="0.25">
      <c r="D108" s="131"/>
      <c r="H108" s="132"/>
      <c r="J108" s="132"/>
    </row>
    <row r="109" spans="4:10" x14ac:dyDescent="0.25">
      <c r="D109" s="131"/>
      <c r="H109" s="132"/>
      <c r="J109" s="132"/>
    </row>
    <row r="110" spans="4:10" x14ac:dyDescent="0.25">
      <c r="D110" s="131"/>
      <c r="H110" s="132"/>
      <c r="J110" s="132"/>
    </row>
    <row r="111" spans="4:10" x14ac:dyDescent="0.25">
      <c r="D111" s="131"/>
      <c r="H111" s="132"/>
      <c r="J111" s="132"/>
    </row>
    <row r="112" spans="4:10" x14ac:dyDescent="0.25">
      <c r="D112" s="131"/>
      <c r="H112" s="132"/>
      <c r="J112" s="132"/>
    </row>
    <row r="113" spans="4:10" x14ac:dyDescent="0.25">
      <c r="D113" s="131"/>
      <c r="H113" s="132"/>
      <c r="J113" s="132"/>
    </row>
    <row r="114" spans="4:10" x14ac:dyDescent="0.25">
      <c r="D114" s="131"/>
      <c r="H114" s="132"/>
      <c r="J114" s="132"/>
    </row>
    <row r="115" spans="4:10" x14ac:dyDescent="0.25">
      <c r="D115" s="131"/>
      <c r="H115" s="132"/>
      <c r="J115" s="132"/>
    </row>
    <row r="116" spans="4:10" x14ac:dyDescent="0.25">
      <c r="D116" s="131"/>
      <c r="H116" s="132"/>
      <c r="J116" s="132"/>
    </row>
    <row r="117" spans="4:10" x14ac:dyDescent="0.25">
      <c r="D117" s="131"/>
      <c r="H117" s="132"/>
      <c r="J117" s="132"/>
    </row>
    <row r="118" spans="4:10" x14ac:dyDescent="0.25">
      <c r="D118" s="131"/>
      <c r="H118" s="132"/>
      <c r="J118" s="132"/>
    </row>
    <row r="119" spans="4:10" x14ac:dyDescent="0.25">
      <c r="D119" s="131"/>
      <c r="H119" s="132"/>
      <c r="J119" s="132"/>
    </row>
    <row r="120" spans="4:10" x14ac:dyDescent="0.25">
      <c r="D120" s="131"/>
      <c r="H120" s="132"/>
      <c r="J120" s="132"/>
    </row>
    <row r="121" spans="4:10" x14ac:dyDescent="0.25">
      <c r="D121" s="131"/>
      <c r="H121" s="132"/>
      <c r="J121" s="132"/>
    </row>
    <row r="122" spans="4:10" x14ac:dyDescent="0.25">
      <c r="D122" s="131"/>
      <c r="H122" s="132"/>
      <c r="J122" s="132"/>
    </row>
    <row r="123" spans="4:10" x14ac:dyDescent="0.25">
      <c r="D123" s="131"/>
      <c r="H123" s="132"/>
      <c r="J123" s="132"/>
    </row>
    <row r="124" spans="4:10" x14ac:dyDescent="0.25">
      <c r="D124" s="131"/>
      <c r="H124" s="132"/>
      <c r="J124" s="132"/>
    </row>
    <row r="125" spans="4:10" x14ac:dyDescent="0.25">
      <c r="D125" s="131"/>
      <c r="H125" s="132"/>
      <c r="J125" s="132"/>
    </row>
    <row r="126" spans="4:10" x14ac:dyDescent="0.25">
      <c r="D126" s="131"/>
      <c r="H126" s="132"/>
      <c r="J126" s="132"/>
    </row>
    <row r="127" spans="4:10" x14ac:dyDescent="0.25">
      <c r="D127" s="131"/>
      <c r="H127" s="132"/>
      <c r="J127" s="132"/>
    </row>
    <row r="128" spans="4:10" x14ac:dyDescent="0.25">
      <c r="D128" s="131"/>
      <c r="H128" s="132"/>
      <c r="J128" s="132"/>
    </row>
    <row r="129" spans="4:10" x14ac:dyDescent="0.25">
      <c r="D129" s="131"/>
      <c r="H129" s="132"/>
      <c r="J129" s="132"/>
    </row>
    <row r="130" spans="4:10" x14ac:dyDescent="0.25">
      <c r="D130" s="131"/>
      <c r="H130" s="132"/>
      <c r="J130" s="132"/>
    </row>
    <row r="131" spans="4:10" x14ac:dyDescent="0.25">
      <c r="D131" s="131"/>
      <c r="H131" s="132"/>
      <c r="J131" s="132"/>
    </row>
    <row r="132" spans="4:10" x14ac:dyDescent="0.25">
      <c r="D132" s="131"/>
      <c r="H132" s="132"/>
      <c r="J132" s="132"/>
    </row>
    <row r="133" spans="4:10" x14ac:dyDescent="0.25">
      <c r="D133" s="131"/>
      <c r="H133" s="132"/>
      <c r="J133" s="132"/>
    </row>
    <row r="134" spans="4:10" x14ac:dyDescent="0.25">
      <c r="D134" s="131"/>
      <c r="H134" s="132"/>
      <c r="J134" s="132"/>
    </row>
    <row r="135" spans="4:10" x14ac:dyDescent="0.25">
      <c r="D135" s="131"/>
      <c r="H135" s="132"/>
      <c r="J135" s="132"/>
    </row>
    <row r="136" spans="4:10" x14ac:dyDescent="0.25">
      <c r="D136" s="131"/>
      <c r="H136" s="132"/>
      <c r="J136" s="132"/>
    </row>
    <row r="137" spans="4:10" x14ac:dyDescent="0.25">
      <c r="D137" s="131"/>
      <c r="H137" s="132"/>
      <c r="J137" s="132"/>
    </row>
    <row r="138" spans="4:10" x14ac:dyDescent="0.25">
      <c r="D138" s="131"/>
      <c r="H138" s="132"/>
      <c r="J138" s="132"/>
    </row>
    <row r="139" spans="4:10" x14ac:dyDescent="0.25">
      <c r="D139" s="131"/>
      <c r="H139" s="132"/>
      <c r="J139" s="132"/>
    </row>
    <row r="140" spans="4:10" x14ac:dyDescent="0.25">
      <c r="D140" s="131"/>
      <c r="H140" s="132"/>
      <c r="J140" s="132"/>
    </row>
    <row r="141" spans="4:10" x14ac:dyDescent="0.25">
      <c r="D141" s="131"/>
      <c r="H141" s="132"/>
      <c r="J141" s="132"/>
    </row>
    <row r="142" spans="4:10" x14ac:dyDescent="0.25">
      <c r="D142" s="131"/>
      <c r="H142" s="132"/>
      <c r="J142" s="132"/>
    </row>
    <row r="143" spans="4:10" x14ac:dyDescent="0.25">
      <c r="D143" s="131"/>
      <c r="H143" s="132"/>
      <c r="J143" s="132"/>
    </row>
    <row r="144" spans="4:10" x14ac:dyDescent="0.25">
      <c r="D144" s="131"/>
      <c r="H144" s="132"/>
      <c r="J144" s="132"/>
    </row>
    <row r="145" spans="4:10" x14ac:dyDescent="0.25">
      <c r="D145" s="131"/>
      <c r="H145" s="132"/>
      <c r="J145" s="132"/>
    </row>
    <row r="146" spans="4:10" x14ac:dyDescent="0.25">
      <c r="D146" s="131"/>
      <c r="H146" s="132"/>
      <c r="J146" s="132"/>
    </row>
    <row r="147" spans="4:10" x14ac:dyDescent="0.25">
      <c r="D147" s="131"/>
      <c r="H147" s="132"/>
      <c r="J147" s="132"/>
    </row>
    <row r="148" spans="4:10" x14ac:dyDescent="0.25">
      <c r="D148" s="131"/>
      <c r="H148" s="132"/>
      <c r="J148" s="132"/>
    </row>
    <row r="149" spans="4:10" x14ac:dyDescent="0.25">
      <c r="D149" s="131"/>
      <c r="H149" s="132"/>
      <c r="J149" s="132"/>
    </row>
    <row r="150" spans="4:10" x14ac:dyDescent="0.25">
      <c r="D150" s="131"/>
      <c r="H150" s="132"/>
      <c r="J150" s="132"/>
    </row>
    <row r="151" spans="4:10" x14ac:dyDescent="0.25">
      <c r="D151" s="131"/>
      <c r="H151" s="132"/>
      <c r="J151" s="132"/>
    </row>
    <row r="152" spans="4:10" x14ac:dyDescent="0.25">
      <c r="D152" s="131"/>
      <c r="H152" s="132"/>
      <c r="J152" s="132"/>
    </row>
    <row r="153" spans="4:10" x14ac:dyDescent="0.25">
      <c r="D153" s="131"/>
      <c r="H153" s="132"/>
      <c r="J153" s="132"/>
    </row>
    <row r="154" spans="4:10" x14ac:dyDescent="0.25">
      <c r="D154" s="131"/>
      <c r="H154" s="132"/>
      <c r="J154" s="132"/>
    </row>
    <row r="155" spans="4:10" x14ac:dyDescent="0.25">
      <c r="D155" s="131"/>
      <c r="H155" s="132"/>
      <c r="J155" s="132"/>
    </row>
    <row r="156" spans="4:10" x14ac:dyDescent="0.25">
      <c r="D156" s="131"/>
      <c r="H156" s="132"/>
      <c r="J156" s="132"/>
    </row>
    <row r="157" spans="4:10" x14ac:dyDescent="0.25">
      <c r="D157" s="131"/>
      <c r="H157" s="132"/>
      <c r="J157" s="132"/>
    </row>
    <row r="158" spans="4:10" x14ac:dyDescent="0.25">
      <c r="D158" s="131"/>
      <c r="H158" s="132"/>
      <c r="J158" s="132"/>
    </row>
    <row r="159" spans="4:10" x14ac:dyDescent="0.25">
      <c r="D159" s="131"/>
      <c r="H159" s="132"/>
      <c r="J159" s="132"/>
    </row>
    <row r="160" spans="4:10" x14ac:dyDescent="0.25">
      <c r="D160" s="131"/>
      <c r="H160" s="132"/>
      <c r="J160" s="132"/>
    </row>
    <row r="161" spans="4:10" x14ac:dyDescent="0.25">
      <c r="D161" s="131"/>
      <c r="H161" s="132"/>
      <c r="J161" s="132"/>
    </row>
    <row r="162" spans="4:10" x14ac:dyDescent="0.25">
      <c r="D162" s="131"/>
      <c r="H162" s="132"/>
      <c r="J162" s="132"/>
    </row>
    <row r="163" spans="4:10" x14ac:dyDescent="0.25">
      <c r="D163" s="131"/>
      <c r="H163" s="132"/>
      <c r="J163" s="132"/>
    </row>
    <row r="164" spans="4:10" x14ac:dyDescent="0.25">
      <c r="D164" s="131"/>
      <c r="H164" s="132"/>
      <c r="J164" s="132"/>
    </row>
    <row r="165" spans="4:10" x14ac:dyDescent="0.25">
      <c r="D165" s="131"/>
      <c r="H165" s="132"/>
      <c r="J165" s="132"/>
    </row>
    <row r="166" spans="4:10" x14ac:dyDescent="0.25">
      <c r="D166" s="131"/>
      <c r="H166" s="132"/>
      <c r="J166" s="132"/>
    </row>
    <row r="167" spans="4:10" x14ac:dyDescent="0.25">
      <c r="D167" s="131"/>
      <c r="H167" s="132"/>
      <c r="J167" s="132"/>
    </row>
    <row r="168" spans="4:10" x14ac:dyDescent="0.25">
      <c r="D168" s="131"/>
      <c r="H168" s="132"/>
      <c r="J168" s="132"/>
    </row>
    <row r="169" spans="4:10" x14ac:dyDescent="0.25">
      <c r="D169" s="131"/>
      <c r="H169" s="132"/>
      <c r="J169" s="132"/>
    </row>
    <row r="170" spans="4:10" x14ac:dyDescent="0.25">
      <c r="D170" s="131"/>
      <c r="H170" s="132"/>
      <c r="J170" s="132"/>
    </row>
    <row r="171" spans="4:10" x14ac:dyDescent="0.25">
      <c r="D171" s="131"/>
      <c r="H171" s="132"/>
      <c r="J171" s="132"/>
    </row>
    <row r="172" spans="4:10" x14ac:dyDescent="0.25">
      <c r="D172" s="131"/>
      <c r="H172" s="132"/>
      <c r="J172" s="132"/>
    </row>
    <row r="173" spans="4:10" x14ac:dyDescent="0.25">
      <c r="D173" s="131"/>
      <c r="H173" s="132"/>
      <c r="J173" s="132"/>
    </row>
    <row r="174" spans="4:10" x14ac:dyDescent="0.25">
      <c r="D174" s="131"/>
      <c r="H174" s="132"/>
      <c r="J174" s="132"/>
    </row>
    <row r="175" spans="4:10" x14ac:dyDescent="0.25">
      <c r="D175" s="131"/>
      <c r="H175" s="132"/>
      <c r="J175" s="132"/>
    </row>
    <row r="176" spans="4:10" x14ac:dyDescent="0.25">
      <c r="D176" s="131"/>
      <c r="H176" s="132"/>
      <c r="J176" s="132"/>
    </row>
    <row r="177" spans="4:10" x14ac:dyDescent="0.25">
      <c r="D177" s="131"/>
      <c r="H177" s="132"/>
      <c r="J177" s="132"/>
    </row>
    <row r="178" spans="4:10" x14ac:dyDescent="0.25">
      <c r="D178" s="131"/>
      <c r="H178" s="132"/>
      <c r="J178" s="132"/>
    </row>
    <row r="179" spans="4:10" x14ac:dyDescent="0.25">
      <c r="D179" s="131"/>
      <c r="H179" s="132"/>
      <c r="J179" s="132"/>
    </row>
    <row r="180" spans="4:10" x14ac:dyDescent="0.25">
      <c r="D180" s="131"/>
      <c r="H180" s="132"/>
      <c r="J180" s="132"/>
    </row>
    <row r="181" spans="4:10" x14ac:dyDescent="0.25">
      <c r="D181" s="131"/>
      <c r="H181" s="132"/>
      <c r="J181" s="132"/>
    </row>
    <row r="182" spans="4:10" x14ac:dyDescent="0.25">
      <c r="D182" s="131"/>
      <c r="H182" s="132"/>
      <c r="J182" s="132"/>
    </row>
    <row r="183" spans="4:10" x14ac:dyDescent="0.25">
      <c r="D183" s="131"/>
      <c r="H183" s="132"/>
      <c r="J183" s="132"/>
    </row>
    <row r="184" spans="4:10" x14ac:dyDescent="0.25">
      <c r="D184" s="131"/>
      <c r="H184" s="132"/>
      <c r="J184" s="132"/>
    </row>
    <row r="185" spans="4:10" x14ac:dyDescent="0.25">
      <c r="D185" s="131"/>
      <c r="H185" s="132"/>
      <c r="J185" s="132"/>
    </row>
    <row r="186" spans="4:10" x14ac:dyDescent="0.25">
      <c r="D186" s="131"/>
      <c r="H186" s="132"/>
      <c r="J186" s="132"/>
    </row>
  </sheetData>
  <mergeCells count="2">
    <mergeCell ref="G1:I1"/>
    <mergeCell ref="A1:F1"/>
  </mergeCells>
  <pageMargins left="0.17" right="0.17" top="0.17" bottom="0.17" header="0.17" footer="0.17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</sheetPr>
  <dimension ref="A1:J33"/>
  <sheetViews>
    <sheetView showGridLines="0" zoomScale="120" zoomScaleNormal="120" workbookViewId="0">
      <selection activeCell="K1" sqref="K1"/>
    </sheetView>
  </sheetViews>
  <sheetFormatPr baseColWidth="10" defaultColWidth="11.42578125" defaultRowHeight="15" x14ac:dyDescent="0.25"/>
  <cols>
    <col min="1" max="1" width="5.7109375" style="76" customWidth="1"/>
    <col min="2" max="2" width="5" style="76" bestFit="1" customWidth="1"/>
    <col min="3" max="3" width="60.7109375" style="130" customWidth="1"/>
    <col min="4" max="4" width="15.7109375" style="76" customWidth="1"/>
    <col min="5" max="5" width="8.42578125" style="76" customWidth="1"/>
    <col min="6" max="6" width="12.28515625" style="76" customWidth="1"/>
    <col min="7" max="7" width="7.140625" style="76" customWidth="1"/>
    <col min="8" max="8" width="12.42578125" style="76" customWidth="1"/>
    <col min="9" max="9" width="5.7109375" style="76" customWidth="1"/>
    <col min="10" max="10" width="13.7109375" style="76" customWidth="1"/>
    <col min="11" max="16384" width="11.42578125" style="76"/>
  </cols>
  <sheetData>
    <row r="1" spans="1:10" ht="18.75" x14ac:dyDescent="0.25">
      <c r="A1" s="189" t="str">
        <f>Base_de_Données_Bon_de_Commande!A1</f>
        <v>Pré Commandes produits alimentaires Année 2024</v>
      </c>
      <c r="B1" s="189"/>
      <c r="C1" s="189"/>
      <c r="D1" s="189"/>
      <c r="E1" s="189"/>
      <c r="F1" s="189"/>
      <c r="G1" s="188" t="s">
        <v>1852</v>
      </c>
      <c r="H1" s="188"/>
      <c r="I1" s="188"/>
      <c r="J1" s="13">
        <f>SUM($J3:$J5983)</f>
        <v>297</v>
      </c>
    </row>
    <row r="2" spans="1:10" ht="25.5" x14ac:dyDescent="0.25">
      <c r="A2" s="125" t="s">
        <v>1206</v>
      </c>
      <c r="B2" s="125" t="s">
        <v>146</v>
      </c>
      <c r="C2" s="126" t="s">
        <v>1660</v>
      </c>
      <c r="D2" s="139" t="s">
        <v>1853</v>
      </c>
      <c r="E2" s="127" t="s">
        <v>1278</v>
      </c>
      <c r="F2" s="128" t="s">
        <v>6</v>
      </c>
      <c r="G2" s="125" t="s">
        <v>1657</v>
      </c>
      <c r="H2" s="125" t="s">
        <v>1658</v>
      </c>
      <c r="I2" s="125" t="s">
        <v>1854</v>
      </c>
      <c r="J2" s="129" t="s">
        <v>1659</v>
      </c>
    </row>
    <row r="3" spans="1:10" x14ac:dyDescent="0.25">
      <c r="A3" s="76">
        <v>30</v>
      </c>
      <c r="B3" s="76">
        <v>1303</v>
      </c>
      <c r="C3" s="130" t="s">
        <v>1863</v>
      </c>
      <c r="D3" s="131">
        <v>45321</v>
      </c>
      <c r="E3" s="76">
        <v>5</v>
      </c>
      <c r="F3" s="76" t="s">
        <v>1</v>
      </c>
      <c r="G3" s="76" t="s">
        <v>1205</v>
      </c>
      <c r="H3" s="132">
        <v>9.9</v>
      </c>
      <c r="I3" s="76" t="s">
        <v>1860</v>
      </c>
      <c r="J3" s="132">
        <v>297</v>
      </c>
    </row>
    <row r="4" spans="1:10" x14ac:dyDescent="0.25">
      <c r="D4" s="131"/>
      <c r="H4" s="132"/>
      <c r="J4" s="132"/>
    </row>
    <row r="5" spans="1:10" x14ac:dyDescent="0.25">
      <c r="D5" s="131"/>
      <c r="H5" s="132"/>
      <c r="J5" s="132"/>
    </row>
    <row r="6" spans="1:10" x14ac:dyDescent="0.25">
      <c r="D6" s="131"/>
      <c r="H6" s="132"/>
      <c r="J6" s="132"/>
    </row>
    <row r="7" spans="1:10" x14ac:dyDescent="0.25">
      <c r="D7" s="131"/>
      <c r="H7" s="132"/>
      <c r="J7" s="132"/>
    </row>
    <row r="8" spans="1:10" x14ac:dyDescent="0.25">
      <c r="D8" s="131"/>
      <c r="H8" s="132"/>
      <c r="J8" s="132"/>
    </row>
    <row r="9" spans="1:10" x14ac:dyDescent="0.25">
      <c r="D9" s="131"/>
      <c r="H9" s="132"/>
      <c r="J9" s="132"/>
    </row>
    <row r="10" spans="1:10" x14ac:dyDescent="0.25">
      <c r="D10" s="131"/>
      <c r="H10" s="132"/>
      <c r="J10" s="132"/>
    </row>
    <row r="11" spans="1:10" x14ac:dyDescent="0.25">
      <c r="D11" s="131"/>
      <c r="H11" s="132"/>
      <c r="J11" s="132"/>
    </row>
    <row r="12" spans="1:10" x14ac:dyDescent="0.25">
      <c r="D12" s="131"/>
      <c r="H12" s="132"/>
      <c r="J12" s="132"/>
    </row>
    <row r="13" spans="1:10" x14ac:dyDescent="0.25">
      <c r="D13" s="131"/>
      <c r="H13" s="132"/>
      <c r="J13" s="132"/>
    </row>
    <row r="14" spans="1:10" x14ac:dyDescent="0.25">
      <c r="D14" s="131"/>
      <c r="H14" s="132"/>
      <c r="J14" s="132"/>
    </row>
    <row r="15" spans="1:10" x14ac:dyDescent="0.25">
      <c r="D15" s="131"/>
      <c r="H15" s="132"/>
      <c r="J15" s="132"/>
    </row>
    <row r="16" spans="1:10" x14ac:dyDescent="0.25">
      <c r="D16" s="131"/>
      <c r="H16" s="132"/>
      <c r="J16" s="132"/>
    </row>
    <row r="17" spans="4:10" x14ac:dyDescent="0.25">
      <c r="D17" s="131"/>
      <c r="H17" s="132"/>
      <c r="J17" s="132"/>
    </row>
    <row r="18" spans="4:10" x14ac:dyDescent="0.25">
      <c r="D18" s="131"/>
      <c r="H18" s="132"/>
      <c r="J18" s="132"/>
    </row>
    <row r="19" spans="4:10" x14ac:dyDescent="0.25">
      <c r="D19" s="131"/>
      <c r="H19" s="132"/>
      <c r="J19" s="132"/>
    </row>
    <row r="20" spans="4:10" x14ac:dyDescent="0.25">
      <c r="D20" s="131"/>
      <c r="H20" s="132"/>
      <c r="J20" s="132"/>
    </row>
    <row r="21" spans="4:10" x14ac:dyDescent="0.25">
      <c r="D21" s="131"/>
      <c r="H21" s="132"/>
      <c r="J21" s="132"/>
    </row>
    <row r="22" spans="4:10" x14ac:dyDescent="0.25">
      <c r="D22" s="131"/>
      <c r="H22" s="132"/>
      <c r="J22" s="132"/>
    </row>
    <row r="23" spans="4:10" x14ac:dyDescent="0.25">
      <c r="D23" s="131"/>
      <c r="H23" s="132"/>
      <c r="J23" s="132"/>
    </row>
    <row r="24" spans="4:10" x14ac:dyDescent="0.25">
      <c r="D24" s="131"/>
      <c r="H24" s="132"/>
      <c r="J24" s="132"/>
    </row>
    <row r="25" spans="4:10" x14ac:dyDescent="0.25">
      <c r="D25" s="131"/>
      <c r="H25" s="132"/>
      <c r="J25" s="132"/>
    </row>
    <row r="26" spans="4:10" x14ac:dyDescent="0.25">
      <c r="D26" s="131"/>
      <c r="H26" s="132"/>
      <c r="J26" s="132"/>
    </row>
    <row r="27" spans="4:10" x14ac:dyDescent="0.25">
      <c r="D27" s="131"/>
      <c r="H27" s="132"/>
      <c r="J27" s="132"/>
    </row>
    <row r="28" spans="4:10" x14ac:dyDescent="0.25">
      <c r="D28" s="131"/>
      <c r="H28" s="132"/>
      <c r="J28" s="132"/>
    </row>
    <row r="29" spans="4:10" x14ac:dyDescent="0.25">
      <c r="D29" s="131"/>
      <c r="H29" s="132"/>
      <c r="J29" s="132"/>
    </row>
    <row r="30" spans="4:10" x14ac:dyDescent="0.25">
      <c r="D30" s="131"/>
      <c r="H30" s="132"/>
      <c r="J30" s="132"/>
    </row>
    <row r="31" spans="4:10" x14ac:dyDescent="0.25">
      <c r="D31" s="131"/>
      <c r="H31" s="132"/>
      <c r="J31" s="132"/>
    </row>
    <row r="32" spans="4:10" x14ac:dyDescent="0.25">
      <c r="D32" s="131"/>
      <c r="H32" s="132"/>
      <c r="J32" s="132"/>
    </row>
    <row r="33" spans="4:10" x14ac:dyDescent="0.25">
      <c r="D33" s="131"/>
      <c r="H33" s="132"/>
      <c r="J33" s="132"/>
    </row>
  </sheetData>
  <mergeCells count="2">
    <mergeCell ref="G1:I1"/>
    <mergeCell ref="A1:F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5" tint="-0.249977111117893"/>
  </sheetPr>
  <dimension ref="A1:J62"/>
  <sheetViews>
    <sheetView showGridLines="0" zoomScale="120" zoomScaleNormal="120" workbookViewId="0">
      <selection activeCell="D26" sqref="D26"/>
    </sheetView>
  </sheetViews>
  <sheetFormatPr baseColWidth="10" defaultColWidth="11.42578125" defaultRowHeight="15" x14ac:dyDescent="0.25"/>
  <cols>
    <col min="1" max="1" width="5.7109375" style="76" customWidth="1"/>
    <col min="2" max="2" width="5" style="76" bestFit="1" customWidth="1"/>
    <col min="3" max="3" width="60.7109375" style="130" customWidth="1"/>
    <col min="4" max="4" width="15.7109375" style="76" customWidth="1"/>
    <col min="5" max="5" width="8.42578125" style="76" customWidth="1"/>
    <col min="6" max="6" width="12.28515625" style="76" customWidth="1"/>
    <col min="7" max="7" width="7.140625" style="76" customWidth="1"/>
    <col min="8" max="8" width="12.42578125" style="76" customWidth="1"/>
    <col min="9" max="9" width="5.7109375" style="76" customWidth="1"/>
    <col min="10" max="10" width="13.7109375" style="76" customWidth="1"/>
    <col min="11" max="16384" width="11.42578125" style="76"/>
  </cols>
  <sheetData>
    <row r="1" spans="1:10" ht="18.75" x14ac:dyDescent="0.25">
      <c r="A1" s="189" t="str">
        <f>Base_de_Données_Bon_de_Commande!A1</f>
        <v>Pré Commandes produits alimentaires Année 2024</v>
      </c>
      <c r="B1" s="189"/>
      <c r="C1" s="189"/>
      <c r="D1" s="189"/>
      <c r="E1" s="189"/>
      <c r="F1" s="189"/>
      <c r="G1" s="188" t="s">
        <v>1852</v>
      </c>
      <c r="H1" s="188"/>
      <c r="I1" s="188"/>
      <c r="J1" s="13">
        <f>SUM($J3:$J5936)</f>
        <v>3872.7199999999989</v>
      </c>
    </row>
    <row r="2" spans="1:10" ht="25.5" x14ac:dyDescent="0.25">
      <c r="A2" s="125" t="s">
        <v>1206</v>
      </c>
      <c r="B2" s="125" t="s">
        <v>146</v>
      </c>
      <c r="C2" s="126" t="s">
        <v>1660</v>
      </c>
      <c r="D2" s="138" t="s">
        <v>1851</v>
      </c>
      <c r="E2" s="127" t="s">
        <v>1278</v>
      </c>
      <c r="F2" s="128" t="s">
        <v>6</v>
      </c>
      <c r="G2" s="125" t="s">
        <v>1657</v>
      </c>
      <c r="H2" s="125" t="s">
        <v>1658</v>
      </c>
      <c r="I2" s="125" t="s">
        <v>1812</v>
      </c>
      <c r="J2" s="129" t="s">
        <v>1659</v>
      </c>
    </row>
    <row r="3" spans="1:10" x14ac:dyDescent="0.25">
      <c r="A3" s="76">
        <v>360</v>
      </c>
      <c r="B3" s="76">
        <v>1218</v>
      </c>
      <c r="C3" s="130" t="s">
        <v>1666</v>
      </c>
      <c r="D3" s="131">
        <v>45316</v>
      </c>
      <c r="E3" s="76">
        <v>4</v>
      </c>
      <c r="F3" s="76" t="s">
        <v>2</v>
      </c>
      <c r="G3" s="76" t="s">
        <v>1205</v>
      </c>
      <c r="H3" s="132">
        <v>0.28000000000000003</v>
      </c>
      <c r="I3" s="76" t="s">
        <v>1859</v>
      </c>
      <c r="J3" s="140">
        <v>100.8</v>
      </c>
    </row>
    <row r="4" spans="1:10" x14ac:dyDescent="0.25">
      <c r="A4" s="76">
        <v>240</v>
      </c>
      <c r="B4" s="76">
        <v>1295</v>
      </c>
      <c r="C4" s="130" t="s">
        <v>1824</v>
      </c>
      <c r="D4" s="131">
        <v>45316</v>
      </c>
      <c r="E4" s="76">
        <v>4</v>
      </c>
      <c r="F4" s="76" t="s">
        <v>2</v>
      </c>
      <c r="G4" s="76" t="s">
        <v>1205</v>
      </c>
      <c r="H4" s="132">
        <v>0.3</v>
      </c>
      <c r="I4" s="76" t="s">
        <v>1859</v>
      </c>
      <c r="J4" s="140">
        <v>72</v>
      </c>
    </row>
    <row r="5" spans="1:10" x14ac:dyDescent="0.25">
      <c r="A5" s="76">
        <v>240</v>
      </c>
      <c r="B5" s="76">
        <v>1294</v>
      </c>
      <c r="C5" s="130" t="s">
        <v>1823</v>
      </c>
      <c r="D5" s="131">
        <v>45316</v>
      </c>
      <c r="E5" s="76">
        <v>4</v>
      </c>
      <c r="F5" s="76" t="s">
        <v>2</v>
      </c>
      <c r="G5" s="76" t="s">
        <v>1205</v>
      </c>
      <c r="H5" s="132">
        <v>0.24</v>
      </c>
      <c r="I5" s="76" t="s">
        <v>1859</v>
      </c>
      <c r="J5" s="140">
        <v>57.84</v>
      </c>
    </row>
    <row r="6" spans="1:10" x14ac:dyDescent="0.25">
      <c r="A6" s="76">
        <v>240</v>
      </c>
      <c r="B6" s="76">
        <v>1219</v>
      </c>
      <c r="C6" s="130" t="s">
        <v>1667</v>
      </c>
      <c r="D6" s="131">
        <v>45316</v>
      </c>
      <c r="E6" s="76">
        <v>4</v>
      </c>
      <c r="F6" s="76" t="s">
        <v>2</v>
      </c>
      <c r="G6" s="76" t="s">
        <v>1205</v>
      </c>
      <c r="H6" s="132">
        <v>0.24</v>
      </c>
      <c r="I6" s="76" t="s">
        <v>1859</v>
      </c>
      <c r="J6" s="140">
        <v>56.88</v>
      </c>
    </row>
    <row r="7" spans="1:10" x14ac:dyDescent="0.25">
      <c r="A7" s="76">
        <v>240</v>
      </c>
      <c r="B7" s="76">
        <v>1221</v>
      </c>
      <c r="C7" s="130" t="s">
        <v>1669</v>
      </c>
      <c r="D7" s="131">
        <v>45316</v>
      </c>
      <c r="E7" s="76">
        <v>4</v>
      </c>
      <c r="F7" s="76" t="s">
        <v>2</v>
      </c>
      <c r="G7" s="76" t="s">
        <v>1205</v>
      </c>
      <c r="H7" s="132">
        <v>0.22</v>
      </c>
      <c r="I7" s="76" t="s">
        <v>1859</v>
      </c>
      <c r="J7" s="140">
        <v>53.28</v>
      </c>
    </row>
    <row r="8" spans="1:10" x14ac:dyDescent="0.25">
      <c r="A8" s="76">
        <v>90</v>
      </c>
      <c r="B8" s="76">
        <v>1224</v>
      </c>
      <c r="C8" s="130" t="s">
        <v>1672</v>
      </c>
      <c r="D8" s="131">
        <v>45316</v>
      </c>
      <c r="E8" s="76">
        <v>4</v>
      </c>
      <c r="F8" s="76" t="s">
        <v>2</v>
      </c>
      <c r="G8" s="76" t="s">
        <v>1205</v>
      </c>
      <c r="H8" s="132">
        <v>0.52</v>
      </c>
      <c r="I8" s="76" t="s">
        <v>1859</v>
      </c>
      <c r="J8" s="140">
        <v>46.44</v>
      </c>
    </row>
    <row r="9" spans="1:10" x14ac:dyDescent="0.25">
      <c r="A9" s="76">
        <v>288</v>
      </c>
      <c r="B9" s="76">
        <v>1296</v>
      </c>
      <c r="C9" s="130" t="s">
        <v>1825</v>
      </c>
      <c r="D9" s="131">
        <v>45316</v>
      </c>
      <c r="E9" s="76">
        <v>4</v>
      </c>
      <c r="F9" s="76" t="s">
        <v>2</v>
      </c>
      <c r="G9" s="76" t="s">
        <v>1205</v>
      </c>
      <c r="H9" s="132">
        <v>0.25</v>
      </c>
      <c r="I9" s="76" t="s">
        <v>1859</v>
      </c>
      <c r="J9" s="140">
        <v>71.42</v>
      </c>
    </row>
    <row r="10" spans="1:10" x14ac:dyDescent="0.25">
      <c r="A10" s="76">
        <v>288</v>
      </c>
      <c r="B10" s="76">
        <v>1297</v>
      </c>
      <c r="C10" s="130" t="s">
        <v>1826</v>
      </c>
      <c r="D10" s="131">
        <v>45316</v>
      </c>
      <c r="E10" s="76">
        <v>4</v>
      </c>
      <c r="F10" s="76" t="s">
        <v>2</v>
      </c>
      <c r="G10" s="76" t="s">
        <v>1205</v>
      </c>
      <c r="H10" s="132">
        <v>0.28999999999999998</v>
      </c>
      <c r="I10" s="76" t="s">
        <v>1859</v>
      </c>
      <c r="J10" s="140">
        <v>83.23</v>
      </c>
    </row>
    <row r="11" spans="1:10" x14ac:dyDescent="0.25">
      <c r="A11" s="76">
        <v>280</v>
      </c>
      <c r="B11" s="76">
        <v>1298</v>
      </c>
      <c r="C11" s="130" t="s">
        <v>1827</v>
      </c>
      <c r="D11" s="131">
        <v>45316</v>
      </c>
      <c r="E11" s="76">
        <v>4</v>
      </c>
      <c r="F11" s="76" t="s">
        <v>2</v>
      </c>
      <c r="G11" s="76" t="s">
        <v>1205</v>
      </c>
      <c r="H11" s="132">
        <v>0.36</v>
      </c>
      <c r="I11" s="76" t="s">
        <v>1859</v>
      </c>
      <c r="J11" s="140">
        <v>100.8</v>
      </c>
    </row>
    <row r="12" spans="1:10" x14ac:dyDescent="0.25">
      <c r="A12" s="76">
        <v>48</v>
      </c>
      <c r="B12" s="76">
        <v>1299</v>
      </c>
      <c r="C12" s="130" t="s">
        <v>1828</v>
      </c>
      <c r="D12" s="131">
        <v>45316</v>
      </c>
      <c r="E12" s="76">
        <v>4</v>
      </c>
      <c r="F12" s="76" t="s">
        <v>2</v>
      </c>
      <c r="G12" s="76" t="s">
        <v>1205</v>
      </c>
      <c r="H12" s="132">
        <v>0.78</v>
      </c>
      <c r="I12" s="76" t="s">
        <v>1859</v>
      </c>
      <c r="J12" s="140">
        <v>37.44</v>
      </c>
    </row>
    <row r="13" spans="1:10" x14ac:dyDescent="0.25">
      <c r="A13" s="76">
        <v>20</v>
      </c>
      <c r="B13" s="76">
        <v>1301</v>
      </c>
      <c r="C13" s="130" t="s">
        <v>1861</v>
      </c>
      <c r="D13" s="131">
        <v>45321</v>
      </c>
      <c r="E13" s="76">
        <v>5</v>
      </c>
      <c r="F13" s="76" t="s">
        <v>1</v>
      </c>
      <c r="G13" s="76" t="s">
        <v>1205</v>
      </c>
      <c r="H13" s="132">
        <v>8.99</v>
      </c>
      <c r="I13" s="76" t="s">
        <v>1859</v>
      </c>
      <c r="J13" s="140">
        <v>179.8</v>
      </c>
    </row>
    <row r="14" spans="1:10" x14ac:dyDescent="0.25">
      <c r="A14" s="76">
        <v>20</v>
      </c>
      <c r="B14" s="76">
        <v>1302</v>
      </c>
      <c r="C14" s="130" t="s">
        <v>1862</v>
      </c>
      <c r="D14" s="131">
        <v>45321</v>
      </c>
      <c r="E14" s="76">
        <v>5</v>
      </c>
      <c r="F14" s="76" t="s">
        <v>1</v>
      </c>
      <c r="G14" s="76" t="s">
        <v>1205</v>
      </c>
      <c r="H14" s="132">
        <v>8.1300000000000008</v>
      </c>
      <c r="I14" s="76" t="s">
        <v>1859</v>
      </c>
      <c r="J14" s="140">
        <v>162.6</v>
      </c>
    </row>
    <row r="15" spans="1:10" x14ac:dyDescent="0.25">
      <c r="A15" s="76">
        <v>7</v>
      </c>
      <c r="B15" s="76">
        <v>1304</v>
      </c>
      <c r="C15" s="130" t="s">
        <v>1864</v>
      </c>
      <c r="D15" s="131">
        <v>45321</v>
      </c>
      <c r="E15" s="76">
        <v>5</v>
      </c>
      <c r="F15" s="76" t="s">
        <v>1</v>
      </c>
      <c r="G15" s="76" t="s">
        <v>1205</v>
      </c>
      <c r="H15" s="132">
        <v>20</v>
      </c>
      <c r="I15" s="76" t="s">
        <v>1859</v>
      </c>
      <c r="J15" s="140">
        <v>140</v>
      </c>
    </row>
    <row r="16" spans="1:10" x14ac:dyDescent="0.25">
      <c r="A16" s="76">
        <v>21</v>
      </c>
      <c r="B16" s="76">
        <v>167</v>
      </c>
      <c r="C16" s="130" t="s">
        <v>167</v>
      </c>
      <c r="D16" s="131">
        <v>45321</v>
      </c>
      <c r="E16" s="76">
        <v>5</v>
      </c>
      <c r="F16" s="76" t="s">
        <v>503</v>
      </c>
      <c r="G16" s="76">
        <v>1</v>
      </c>
      <c r="H16" s="132">
        <v>12.74</v>
      </c>
      <c r="I16" s="76" t="s">
        <v>1859</v>
      </c>
      <c r="J16" s="140">
        <v>267.57</v>
      </c>
    </row>
    <row r="17" spans="1:10" x14ac:dyDescent="0.25">
      <c r="A17" s="76">
        <v>10</v>
      </c>
      <c r="B17" s="76">
        <v>457</v>
      </c>
      <c r="C17" s="130" t="s">
        <v>452</v>
      </c>
      <c r="D17" s="131">
        <v>45321</v>
      </c>
      <c r="E17" s="76">
        <v>5</v>
      </c>
      <c r="F17" s="76" t="s">
        <v>503</v>
      </c>
      <c r="G17" s="76">
        <v>1</v>
      </c>
      <c r="H17" s="132">
        <v>0.62</v>
      </c>
      <c r="I17" s="76" t="s">
        <v>1859</v>
      </c>
      <c r="J17" s="140">
        <v>6.22</v>
      </c>
    </row>
    <row r="18" spans="1:10" x14ac:dyDescent="0.25">
      <c r="A18" s="76">
        <v>6</v>
      </c>
      <c r="B18" s="76">
        <v>214</v>
      </c>
      <c r="C18" s="130" t="s">
        <v>214</v>
      </c>
      <c r="D18" s="131">
        <v>45321</v>
      </c>
      <c r="E18" s="76">
        <v>5</v>
      </c>
      <c r="F18" s="76" t="s">
        <v>503</v>
      </c>
      <c r="G18" s="76">
        <v>1</v>
      </c>
      <c r="H18" s="132">
        <v>7.09</v>
      </c>
      <c r="I18" s="76" t="s">
        <v>1859</v>
      </c>
      <c r="J18" s="140">
        <v>42.54</v>
      </c>
    </row>
    <row r="19" spans="1:10" x14ac:dyDescent="0.25">
      <c r="A19" s="76">
        <v>5</v>
      </c>
      <c r="B19" s="76">
        <v>372</v>
      </c>
      <c r="C19" s="130" t="s">
        <v>367</v>
      </c>
      <c r="D19" s="131">
        <v>45321</v>
      </c>
      <c r="E19" s="76">
        <v>5</v>
      </c>
      <c r="F19" s="76" t="s">
        <v>503</v>
      </c>
      <c r="G19" s="76">
        <v>1</v>
      </c>
      <c r="H19" s="132">
        <v>3.87</v>
      </c>
      <c r="I19" s="76" t="s">
        <v>1859</v>
      </c>
      <c r="J19" s="140">
        <v>19.36</v>
      </c>
    </row>
    <row r="20" spans="1:10" x14ac:dyDescent="0.25">
      <c r="A20" s="76">
        <v>15</v>
      </c>
      <c r="B20" s="76">
        <v>446</v>
      </c>
      <c r="C20" s="130" t="s">
        <v>441</v>
      </c>
      <c r="D20" s="131">
        <v>45321</v>
      </c>
      <c r="E20" s="76">
        <v>5</v>
      </c>
      <c r="F20" s="76" t="s">
        <v>503</v>
      </c>
      <c r="G20" s="76">
        <v>1</v>
      </c>
      <c r="H20" s="132">
        <v>1.34</v>
      </c>
      <c r="I20" s="76" t="s">
        <v>1859</v>
      </c>
      <c r="J20" s="140">
        <v>20.05</v>
      </c>
    </row>
    <row r="21" spans="1:10" x14ac:dyDescent="0.25">
      <c r="A21" s="76">
        <v>4</v>
      </c>
      <c r="B21" s="76">
        <v>480</v>
      </c>
      <c r="C21" s="130" t="s">
        <v>471</v>
      </c>
      <c r="D21" s="131">
        <v>45321</v>
      </c>
      <c r="E21" s="76">
        <v>5</v>
      </c>
      <c r="F21" s="76" t="s">
        <v>503</v>
      </c>
      <c r="G21" s="76">
        <v>1</v>
      </c>
      <c r="H21" s="132">
        <v>17.71</v>
      </c>
      <c r="I21" s="76" t="s">
        <v>1859</v>
      </c>
      <c r="J21" s="140">
        <v>70.86</v>
      </c>
    </row>
    <row r="22" spans="1:10" x14ac:dyDescent="0.25">
      <c r="A22" s="76">
        <v>30</v>
      </c>
      <c r="B22" s="76">
        <v>274</v>
      </c>
      <c r="C22" s="130" t="s">
        <v>269</v>
      </c>
      <c r="D22" s="131">
        <v>45321</v>
      </c>
      <c r="E22" s="76">
        <v>5</v>
      </c>
      <c r="F22" s="76" t="s">
        <v>503</v>
      </c>
      <c r="G22" s="76">
        <v>1</v>
      </c>
      <c r="H22" s="132">
        <v>2.0299999999999998</v>
      </c>
      <c r="I22" s="76" t="s">
        <v>1859</v>
      </c>
      <c r="J22" s="140">
        <v>61.02</v>
      </c>
    </row>
    <row r="23" spans="1:10" x14ac:dyDescent="0.25">
      <c r="A23" s="76">
        <v>2</v>
      </c>
      <c r="B23" s="76">
        <v>345</v>
      </c>
      <c r="C23" s="130" t="s">
        <v>340</v>
      </c>
      <c r="D23" s="131">
        <v>45321</v>
      </c>
      <c r="E23" s="76">
        <v>5</v>
      </c>
      <c r="F23" s="76" t="s">
        <v>503</v>
      </c>
      <c r="G23" s="76">
        <v>1</v>
      </c>
      <c r="H23" s="132">
        <v>16.989999999999998</v>
      </c>
      <c r="I23" s="76" t="s">
        <v>1859</v>
      </c>
      <c r="J23" s="140">
        <v>33.979999999999997</v>
      </c>
    </row>
    <row r="24" spans="1:10" x14ac:dyDescent="0.25">
      <c r="A24" s="76">
        <v>30</v>
      </c>
      <c r="B24" s="76">
        <v>430</v>
      </c>
      <c r="C24" s="130" t="s">
        <v>425</v>
      </c>
      <c r="D24" s="131">
        <v>45321</v>
      </c>
      <c r="E24" s="76">
        <v>5</v>
      </c>
      <c r="F24" s="76" t="s">
        <v>503</v>
      </c>
      <c r="G24" s="76">
        <v>1</v>
      </c>
      <c r="H24" s="132">
        <v>1.29</v>
      </c>
      <c r="I24" s="76" t="s">
        <v>1859</v>
      </c>
      <c r="J24" s="140">
        <v>38.619999999999997</v>
      </c>
    </row>
    <row r="25" spans="1:10" x14ac:dyDescent="0.25">
      <c r="A25" s="76">
        <v>320</v>
      </c>
      <c r="B25" s="76">
        <v>1202</v>
      </c>
      <c r="C25" s="130" t="s">
        <v>1870</v>
      </c>
      <c r="D25" s="131">
        <v>45321</v>
      </c>
      <c r="E25" s="76">
        <v>5</v>
      </c>
      <c r="F25" s="76" t="s">
        <v>503</v>
      </c>
      <c r="G25" s="76" t="s">
        <v>1205</v>
      </c>
      <c r="H25" s="132">
        <v>0.3</v>
      </c>
      <c r="I25" s="76" t="s">
        <v>1859</v>
      </c>
      <c r="J25" s="140">
        <v>96</v>
      </c>
    </row>
    <row r="26" spans="1:10" x14ac:dyDescent="0.25">
      <c r="A26" s="76">
        <v>10</v>
      </c>
      <c r="B26" s="76">
        <v>1241</v>
      </c>
      <c r="C26" s="130" t="s">
        <v>1689</v>
      </c>
      <c r="D26" s="131">
        <v>45321</v>
      </c>
      <c r="E26" s="76">
        <v>5</v>
      </c>
      <c r="F26" s="76" t="s">
        <v>503</v>
      </c>
      <c r="G26" s="76" t="s">
        <v>1205</v>
      </c>
      <c r="H26" s="132">
        <v>6.9</v>
      </c>
      <c r="I26" s="76" t="s">
        <v>1859</v>
      </c>
      <c r="J26" s="140">
        <v>69</v>
      </c>
    </row>
    <row r="27" spans="1:10" x14ac:dyDescent="0.25">
      <c r="A27" s="76">
        <v>3</v>
      </c>
      <c r="B27" s="76">
        <v>1208</v>
      </c>
      <c r="C27" s="130" t="s">
        <v>1731</v>
      </c>
      <c r="D27" s="131">
        <v>45321</v>
      </c>
      <c r="E27" s="76">
        <v>5</v>
      </c>
      <c r="F27" s="76" t="s">
        <v>503</v>
      </c>
      <c r="G27" s="76" t="s">
        <v>1205</v>
      </c>
      <c r="H27" s="132">
        <v>7.78</v>
      </c>
      <c r="I27" s="76" t="s">
        <v>1859</v>
      </c>
      <c r="J27" s="140">
        <v>23.34</v>
      </c>
    </row>
    <row r="28" spans="1:10" x14ac:dyDescent="0.25">
      <c r="A28" s="76">
        <v>20</v>
      </c>
      <c r="B28" s="76">
        <v>1257</v>
      </c>
      <c r="C28" s="130" t="s">
        <v>1714</v>
      </c>
      <c r="D28" s="131">
        <v>45321</v>
      </c>
      <c r="E28" s="76">
        <v>5</v>
      </c>
      <c r="F28" s="76" t="s">
        <v>503</v>
      </c>
      <c r="G28" s="76" t="s">
        <v>1205</v>
      </c>
      <c r="H28" s="132">
        <v>6.39</v>
      </c>
      <c r="I28" s="76" t="s">
        <v>1859</v>
      </c>
      <c r="J28" s="140">
        <v>127.84</v>
      </c>
    </row>
    <row r="29" spans="1:10" x14ac:dyDescent="0.25">
      <c r="A29" s="76">
        <v>6</v>
      </c>
      <c r="B29" s="76">
        <v>1305</v>
      </c>
      <c r="C29" s="130" t="s">
        <v>1865</v>
      </c>
      <c r="D29" s="131">
        <v>45321</v>
      </c>
      <c r="E29" s="76">
        <v>5</v>
      </c>
      <c r="F29" s="76" t="s">
        <v>503</v>
      </c>
      <c r="G29" s="76" t="s">
        <v>1205</v>
      </c>
      <c r="H29" s="132">
        <v>11.79</v>
      </c>
      <c r="I29" s="76" t="s">
        <v>1859</v>
      </c>
      <c r="J29" s="140">
        <v>70.739999999999995</v>
      </c>
    </row>
    <row r="30" spans="1:10" x14ac:dyDescent="0.25">
      <c r="A30" s="76">
        <v>35</v>
      </c>
      <c r="B30" s="76">
        <v>817</v>
      </c>
      <c r="C30" s="130" t="s">
        <v>1234</v>
      </c>
      <c r="D30" s="131">
        <v>45328</v>
      </c>
      <c r="E30" s="76">
        <v>6</v>
      </c>
      <c r="F30" s="76" t="s">
        <v>3</v>
      </c>
      <c r="G30" s="76">
        <v>6</v>
      </c>
      <c r="H30" s="132">
        <v>5.7</v>
      </c>
      <c r="I30" s="76" t="s">
        <v>1859</v>
      </c>
      <c r="J30" s="140">
        <v>199.4</v>
      </c>
    </row>
    <row r="31" spans="1:10" x14ac:dyDescent="0.25">
      <c r="A31" s="76">
        <v>18</v>
      </c>
      <c r="B31" s="76">
        <v>842</v>
      </c>
      <c r="C31" s="130" t="s">
        <v>1285</v>
      </c>
      <c r="D31" s="131">
        <v>45323</v>
      </c>
      <c r="E31" s="76">
        <v>5</v>
      </c>
      <c r="F31" s="76" t="s">
        <v>1</v>
      </c>
      <c r="G31" s="76">
        <v>3</v>
      </c>
      <c r="H31" s="132">
        <v>9.98</v>
      </c>
      <c r="I31" s="76" t="s">
        <v>1859</v>
      </c>
      <c r="J31" s="140">
        <v>179.71</v>
      </c>
    </row>
    <row r="32" spans="1:10" x14ac:dyDescent="0.25">
      <c r="A32" s="76">
        <v>25</v>
      </c>
      <c r="B32" s="76">
        <v>897</v>
      </c>
      <c r="C32" s="130" t="s">
        <v>1339</v>
      </c>
      <c r="D32" s="131">
        <v>45323</v>
      </c>
      <c r="E32" s="76">
        <v>5</v>
      </c>
      <c r="F32" s="76" t="s">
        <v>1</v>
      </c>
      <c r="G32" s="76">
        <v>3</v>
      </c>
      <c r="H32" s="132">
        <v>4.74</v>
      </c>
      <c r="I32" s="76" t="s">
        <v>1859</v>
      </c>
      <c r="J32" s="140">
        <v>118.55</v>
      </c>
    </row>
    <row r="33" spans="1:10" x14ac:dyDescent="0.25">
      <c r="A33" s="76">
        <v>20</v>
      </c>
      <c r="B33" s="76">
        <v>967</v>
      </c>
      <c r="C33" s="130" t="s">
        <v>1401</v>
      </c>
      <c r="D33" s="131">
        <v>45323</v>
      </c>
      <c r="E33" s="76">
        <v>5</v>
      </c>
      <c r="F33" s="76" t="s">
        <v>1</v>
      </c>
      <c r="G33" s="76">
        <v>3</v>
      </c>
      <c r="H33" s="132">
        <v>1.54</v>
      </c>
      <c r="I33" s="76" t="s">
        <v>1859</v>
      </c>
      <c r="J33" s="140">
        <v>30.74</v>
      </c>
    </row>
    <row r="34" spans="1:10" x14ac:dyDescent="0.25">
      <c r="A34" s="76">
        <v>6</v>
      </c>
      <c r="B34" s="76">
        <v>1105</v>
      </c>
      <c r="C34" s="130" t="s">
        <v>1533</v>
      </c>
      <c r="D34" s="131">
        <v>45323</v>
      </c>
      <c r="E34" s="76">
        <v>5</v>
      </c>
      <c r="F34" s="76" t="s">
        <v>1</v>
      </c>
      <c r="G34" s="76">
        <v>7</v>
      </c>
      <c r="H34" s="132">
        <v>6.35</v>
      </c>
      <c r="I34" s="76" t="s">
        <v>1859</v>
      </c>
      <c r="J34" s="140">
        <v>38.07</v>
      </c>
    </row>
    <row r="35" spans="1:10" x14ac:dyDescent="0.25">
      <c r="A35" s="76">
        <v>8</v>
      </c>
      <c r="B35" s="76">
        <v>1058</v>
      </c>
      <c r="C35" s="130" t="s">
        <v>1492</v>
      </c>
      <c r="D35" s="131">
        <v>45323</v>
      </c>
      <c r="E35" s="76">
        <v>5</v>
      </c>
      <c r="F35" s="76" t="s">
        <v>1</v>
      </c>
      <c r="G35" s="76">
        <v>3</v>
      </c>
      <c r="H35" s="132">
        <v>3.41</v>
      </c>
      <c r="I35" s="76" t="s">
        <v>1859</v>
      </c>
      <c r="J35" s="140">
        <v>27.31</v>
      </c>
    </row>
    <row r="36" spans="1:10" x14ac:dyDescent="0.25">
      <c r="A36" s="76">
        <v>6</v>
      </c>
      <c r="B36" s="76">
        <v>1032</v>
      </c>
      <c r="C36" s="130" t="s">
        <v>1466</v>
      </c>
      <c r="D36" s="131">
        <v>45323</v>
      </c>
      <c r="E36" s="76">
        <v>5</v>
      </c>
      <c r="F36" s="76" t="s">
        <v>1</v>
      </c>
      <c r="G36" s="76">
        <v>3</v>
      </c>
      <c r="H36" s="132">
        <v>2.74</v>
      </c>
      <c r="I36" s="76" t="s">
        <v>1859</v>
      </c>
      <c r="J36" s="140">
        <v>16.440000000000001</v>
      </c>
    </row>
    <row r="37" spans="1:10" x14ac:dyDescent="0.25">
      <c r="A37" s="76">
        <v>6</v>
      </c>
      <c r="B37" s="76">
        <v>1104</v>
      </c>
      <c r="C37" s="130" t="s">
        <v>1532</v>
      </c>
      <c r="D37" s="131">
        <v>45323</v>
      </c>
      <c r="E37" s="76">
        <v>5</v>
      </c>
      <c r="F37" s="76" t="s">
        <v>1</v>
      </c>
      <c r="G37" s="76">
        <v>7</v>
      </c>
      <c r="H37" s="132">
        <v>5.79</v>
      </c>
      <c r="I37" s="76" t="s">
        <v>1859</v>
      </c>
      <c r="J37" s="140">
        <v>34.72</v>
      </c>
    </row>
    <row r="38" spans="1:10" x14ac:dyDescent="0.25">
      <c r="A38" s="76">
        <v>336</v>
      </c>
      <c r="B38" s="76">
        <v>97</v>
      </c>
      <c r="C38" s="130" t="s">
        <v>139</v>
      </c>
      <c r="D38" s="131">
        <v>45323</v>
      </c>
      <c r="E38" s="76">
        <v>5</v>
      </c>
      <c r="F38" s="76" t="s">
        <v>2</v>
      </c>
      <c r="G38" s="76">
        <v>4</v>
      </c>
      <c r="H38" s="132">
        <v>0.17</v>
      </c>
      <c r="I38" s="76" t="s">
        <v>1859</v>
      </c>
      <c r="J38" s="140">
        <v>58.46</v>
      </c>
    </row>
    <row r="39" spans="1:10" x14ac:dyDescent="0.25">
      <c r="A39" s="76">
        <v>96</v>
      </c>
      <c r="B39" s="76">
        <v>43</v>
      </c>
      <c r="C39" s="130" t="s">
        <v>132</v>
      </c>
      <c r="D39" s="131">
        <v>45323</v>
      </c>
      <c r="E39" s="76">
        <v>5</v>
      </c>
      <c r="F39" s="76" t="s">
        <v>2</v>
      </c>
      <c r="G39" s="76">
        <v>4</v>
      </c>
      <c r="H39" s="132">
        <v>0.18</v>
      </c>
      <c r="I39" s="76" t="s">
        <v>1859</v>
      </c>
      <c r="J39" s="140">
        <v>17.309999999999999</v>
      </c>
    </row>
    <row r="40" spans="1:10" x14ac:dyDescent="0.25">
      <c r="A40" s="76">
        <v>4</v>
      </c>
      <c r="B40" s="76">
        <v>86</v>
      </c>
      <c r="C40" s="130" t="s">
        <v>87</v>
      </c>
      <c r="D40" s="131">
        <v>45323</v>
      </c>
      <c r="E40" s="76">
        <v>5</v>
      </c>
      <c r="F40" s="76" t="s">
        <v>2</v>
      </c>
      <c r="G40" s="76">
        <v>4</v>
      </c>
      <c r="H40" s="132">
        <v>6.58</v>
      </c>
      <c r="I40" s="76" t="s">
        <v>1859</v>
      </c>
      <c r="J40" s="140">
        <v>26.33</v>
      </c>
    </row>
    <row r="41" spans="1:10" x14ac:dyDescent="0.25">
      <c r="A41" s="76">
        <v>336</v>
      </c>
      <c r="B41" s="76">
        <v>58</v>
      </c>
      <c r="C41" s="130" t="s">
        <v>134</v>
      </c>
      <c r="D41" s="131">
        <v>45323</v>
      </c>
      <c r="E41" s="76">
        <v>5</v>
      </c>
      <c r="F41" s="76" t="s">
        <v>2</v>
      </c>
      <c r="G41" s="76">
        <v>4</v>
      </c>
      <c r="H41" s="132">
        <v>0.13</v>
      </c>
      <c r="I41" s="76" t="s">
        <v>1859</v>
      </c>
      <c r="J41" s="140">
        <v>43.15</v>
      </c>
    </row>
    <row r="42" spans="1:10" x14ac:dyDescent="0.25">
      <c r="A42" s="76">
        <v>4</v>
      </c>
      <c r="B42" s="76">
        <v>113</v>
      </c>
      <c r="C42" s="130" t="s">
        <v>95</v>
      </c>
      <c r="D42" s="131">
        <v>45323</v>
      </c>
      <c r="E42" s="76">
        <v>5</v>
      </c>
      <c r="F42" s="76" t="s">
        <v>2</v>
      </c>
      <c r="G42" s="76">
        <v>4</v>
      </c>
      <c r="H42" s="132">
        <v>13.26</v>
      </c>
      <c r="I42" s="76" t="s">
        <v>1859</v>
      </c>
      <c r="J42" s="140">
        <v>53.04</v>
      </c>
    </row>
    <row r="43" spans="1:10" x14ac:dyDescent="0.25">
      <c r="A43" s="76">
        <v>300</v>
      </c>
      <c r="B43" s="76">
        <v>1212</v>
      </c>
      <c r="C43" s="130" t="s">
        <v>1735</v>
      </c>
      <c r="D43" s="131">
        <v>45323</v>
      </c>
      <c r="E43" s="76">
        <v>5</v>
      </c>
      <c r="F43" s="76" t="s">
        <v>1</v>
      </c>
      <c r="G43" s="76" t="s">
        <v>1205</v>
      </c>
      <c r="H43" s="132">
        <v>0.52</v>
      </c>
      <c r="I43" s="76" t="s">
        <v>1859</v>
      </c>
      <c r="J43" s="140">
        <v>156</v>
      </c>
    </row>
    <row r="44" spans="1:10" x14ac:dyDescent="0.25">
      <c r="A44" s="76">
        <v>168</v>
      </c>
      <c r="B44" s="76">
        <v>1306</v>
      </c>
      <c r="C44" s="130" t="s">
        <v>1871</v>
      </c>
      <c r="D44" s="131">
        <v>45323</v>
      </c>
      <c r="E44" s="76">
        <v>5</v>
      </c>
      <c r="F44" s="76" t="s">
        <v>1</v>
      </c>
      <c r="G44" s="76" t="s">
        <v>1205</v>
      </c>
      <c r="H44" s="132">
        <v>1.04</v>
      </c>
      <c r="I44" s="76" t="s">
        <v>1859</v>
      </c>
      <c r="J44" s="140">
        <v>174.72</v>
      </c>
    </row>
    <row r="45" spans="1:10" x14ac:dyDescent="0.25">
      <c r="A45" s="76">
        <v>20</v>
      </c>
      <c r="B45" s="76">
        <v>445</v>
      </c>
      <c r="C45" s="130" t="s">
        <v>440</v>
      </c>
      <c r="D45" s="131">
        <v>45328</v>
      </c>
      <c r="E45" s="76">
        <v>6</v>
      </c>
      <c r="F45" s="76" t="s">
        <v>503</v>
      </c>
      <c r="G45" s="76">
        <v>1</v>
      </c>
      <c r="H45" s="132">
        <v>2.04</v>
      </c>
      <c r="I45" s="76" t="s">
        <v>1859</v>
      </c>
      <c r="J45" s="140">
        <v>40.700000000000003</v>
      </c>
    </row>
    <row r="46" spans="1:10" x14ac:dyDescent="0.25">
      <c r="A46" s="76">
        <v>5</v>
      </c>
      <c r="B46" s="76">
        <v>456</v>
      </c>
      <c r="C46" s="130" t="s">
        <v>451</v>
      </c>
      <c r="D46" s="131">
        <v>45328</v>
      </c>
      <c r="E46" s="76">
        <v>6</v>
      </c>
      <c r="F46" s="76" t="s">
        <v>503</v>
      </c>
      <c r="G46" s="76">
        <v>1</v>
      </c>
      <c r="H46" s="132">
        <v>3.58</v>
      </c>
      <c r="I46" s="76" t="s">
        <v>1859</v>
      </c>
      <c r="J46" s="140">
        <v>17.899999999999999</v>
      </c>
    </row>
    <row r="47" spans="1:10" x14ac:dyDescent="0.25">
      <c r="A47" s="76">
        <v>2</v>
      </c>
      <c r="B47" s="76">
        <v>486</v>
      </c>
      <c r="C47" s="130" t="s">
        <v>477</v>
      </c>
      <c r="D47" s="131">
        <v>45328</v>
      </c>
      <c r="E47" s="76">
        <v>6</v>
      </c>
      <c r="F47" s="76" t="s">
        <v>503</v>
      </c>
      <c r="G47" s="76">
        <v>1</v>
      </c>
      <c r="H47" s="132">
        <v>19.39</v>
      </c>
      <c r="I47" s="76" t="s">
        <v>1859</v>
      </c>
      <c r="J47" s="140">
        <v>38.770000000000003</v>
      </c>
    </row>
    <row r="48" spans="1:10" x14ac:dyDescent="0.25">
      <c r="A48" s="76">
        <v>5</v>
      </c>
      <c r="B48" s="76">
        <v>467</v>
      </c>
      <c r="C48" s="130" t="s">
        <v>462</v>
      </c>
      <c r="D48" s="131">
        <v>45328</v>
      </c>
      <c r="E48" s="76">
        <v>6</v>
      </c>
      <c r="F48" s="76" t="s">
        <v>503</v>
      </c>
      <c r="G48" s="76">
        <v>1</v>
      </c>
      <c r="H48" s="132">
        <v>1.58</v>
      </c>
      <c r="I48" s="76" t="s">
        <v>1859</v>
      </c>
      <c r="J48" s="140">
        <v>7.91</v>
      </c>
    </row>
    <row r="49" spans="1:10" x14ac:dyDescent="0.25">
      <c r="A49" s="76">
        <v>6</v>
      </c>
      <c r="B49" s="76">
        <v>150</v>
      </c>
      <c r="C49" s="130" t="s">
        <v>151</v>
      </c>
      <c r="D49" s="131">
        <v>45328</v>
      </c>
      <c r="E49" s="76">
        <v>6</v>
      </c>
      <c r="F49" s="76" t="s">
        <v>503</v>
      </c>
      <c r="G49" s="76">
        <v>1</v>
      </c>
      <c r="H49" s="132">
        <v>3.62</v>
      </c>
      <c r="I49" s="76" t="s">
        <v>1859</v>
      </c>
      <c r="J49" s="140">
        <v>21.69</v>
      </c>
    </row>
    <row r="50" spans="1:10" x14ac:dyDescent="0.25">
      <c r="A50" s="76">
        <v>20</v>
      </c>
      <c r="B50" s="76">
        <v>428</v>
      </c>
      <c r="C50" s="130" t="s">
        <v>423</v>
      </c>
      <c r="D50" s="131">
        <v>45328</v>
      </c>
      <c r="E50" s="76">
        <v>6</v>
      </c>
      <c r="F50" s="76" t="s">
        <v>503</v>
      </c>
      <c r="G50" s="76">
        <v>1</v>
      </c>
      <c r="H50" s="132">
        <v>3.62</v>
      </c>
      <c r="I50" s="76" t="s">
        <v>1859</v>
      </c>
      <c r="J50" s="140">
        <v>72.430000000000007</v>
      </c>
    </row>
    <row r="51" spans="1:10" x14ac:dyDescent="0.25">
      <c r="A51" s="76">
        <v>12</v>
      </c>
      <c r="B51" s="76">
        <v>1307</v>
      </c>
      <c r="C51" s="130" t="s">
        <v>1872</v>
      </c>
      <c r="D51" s="131">
        <v>45328</v>
      </c>
      <c r="E51" s="76">
        <v>6</v>
      </c>
      <c r="F51" s="76" t="s">
        <v>503</v>
      </c>
      <c r="G51" s="76" t="s">
        <v>1205</v>
      </c>
      <c r="H51" s="132">
        <v>6.17</v>
      </c>
      <c r="I51" s="76" t="s">
        <v>1859</v>
      </c>
      <c r="J51" s="140">
        <v>73.98</v>
      </c>
    </row>
    <row r="52" spans="1:10" x14ac:dyDescent="0.25">
      <c r="A52" s="76">
        <v>2</v>
      </c>
      <c r="B52" s="76">
        <v>1308</v>
      </c>
      <c r="C52" s="130" t="s">
        <v>1873</v>
      </c>
      <c r="D52" s="131">
        <v>45328</v>
      </c>
      <c r="E52" s="76">
        <v>6</v>
      </c>
      <c r="F52" s="76" t="s">
        <v>503</v>
      </c>
      <c r="G52" s="76" t="s">
        <v>1205</v>
      </c>
      <c r="H52" s="132">
        <v>8.8800000000000008</v>
      </c>
      <c r="I52" s="76" t="s">
        <v>1859</v>
      </c>
      <c r="J52" s="140">
        <v>17.75</v>
      </c>
    </row>
    <row r="53" spans="1:10" x14ac:dyDescent="0.25">
      <c r="A53" s="76">
        <v>1</v>
      </c>
      <c r="B53" s="76">
        <v>1309</v>
      </c>
      <c r="C53" s="130" t="s">
        <v>1874</v>
      </c>
      <c r="D53" s="131">
        <v>45328</v>
      </c>
      <c r="E53" s="76">
        <v>6</v>
      </c>
      <c r="F53" s="76" t="s">
        <v>503</v>
      </c>
      <c r="G53" s="76" t="s">
        <v>1875</v>
      </c>
      <c r="H53" s="132">
        <v>3.42</v>
      </c>
      <c r="I53" s="76" t="s">
        <v>1859</v>
      </c>
      <c r="J53" s="140">
        <v>3.42</v>
      </c>
    </row>
    <row r="54" spans="1:10" x14ac:dyDescent="0.25">
      <c r="A54" s="76">
        <v>20</v>
      </c>
      <c r="B54" s="76">
        <v>445</v>
      </c>
      <c r="C54" s="130" t="s">
        <v>440</v>
      </c>
      <c r="D54" s="131">
        <v>45328</v>
      </c>
      <c r="E54" s="76">
        <v>6</v>
      </c>
      <c r="F54" s="76" t="s">
        <v>503</v>
      </c>
      <c r="G54" s="76">
        <v>1</v>
      </c>
      <c r="H54" s="132">
        <v>2.04</v>
      </c>
      <c r="I54" s="76" t="s">
        <v>1859</v>
      </c>
      <c r="J54" s="140">
        <v>40.700000000000003</v>
      </c>
    </row>
    <row r="55" spans="1:10" x14ac:dyDescent="0.25">
      <c r="A55" s="76">
        <v>5</v>
      </c>
      <c r="B55" s="76">
        <v>456</v>
      </c>
      <c r="C55" s="130" t="s">
        <v>451</v>
      </c>
      <c r="D55" s="131">
        <v>45328</v>
      </c>
      <c r="E55" s="76">
        <v>6</v>
      </c>
      <c r="F55" s="76" t="s">
        <v>503</v>
      </c>
      <c r="G55" s="76">
        <v>1</v>
      </c>
      <c r="H55" s="132">
        <v>3.58</v>
      </c>
      <c r="I55" s="76" t="s">
        <v>1859</v>
      </c>
      <c r="J55" s="140">
        <v>17.899999999999999</v>
      </c>
    </row>
    <row r="56" spans="1:10" x14ac:dyDescent="0.25">
      <c r="A56" s="76">
        <v>2</v>
      </c>
      <c r="B56" s="76">
        <v>486</v>
      </c>
      <c r="C56" s="130" t="s">
        <v>477</v>
      </c>
      <c r="D56" s="131">
        <v>45328</v>
      </c>
      <c r="E56" s="76">
        <v>6</v>
      </c>
      <c r="F56" s="76" t="s">
        <v>503</v>
      </c>
      <c r="G56" s="76">
        <v>1</v>
      </c>
      <c r="H56" s="132">
        <v>19.39</v>
      </c>
      <c r="I56" s="76" t="s">
        <v>1859</v>
      </c>
      <c r="J56" s="140">
        <v>38.770000000000003</v>
      </c>
    </row>
    <row r="57" spans="1:10" x14ac:dyDescent="0.25">
      <c r="A57" s="76">
        <v>5</v>
      </c>
      <c r="B57" s="76">
        <v>467</v>
      </c>
      <c r="C57" s="130" t="s">
        <v>462</v>
      </c>
      <c r="D57" s="131">
        <v>45328</v>
      </c>
      <c r="E57" s="76">
        <v>6</v>
      </c>
      <c r="F57" s="76" t="s">
        <v>503</v>
      </c>
      <c r="G57" s="76">
        <v>1</v>
      </c>
      <c r="H57" s="132">
        <v>1.58</v>
      </c>
      <c r="I57" s="76" t="s">
        <v>1859</v>
      </c>
      <c r="J57" s="140">
        <v>7.91</v>
      </c>
    </row>
    <row r="58" spans="1:10" x14ac:dyDescent="0.25">
      <c r="A58" s="76">
        <v>6</v>
      </c>
      <c r="B58" s="76">
        <v>150</v>
      </c>
      <c r="C58" s="130" t="s">
        <v>151</v>
      </c>
      <c r="D58" s="131">
        <v>45328</v>
      </c>
      <c r="E58" s="76">
        <v>6</v>
      </c>
      <c r="F58" s="76" t="s">
        <v>503</v>
      </c>
      <c r="G58" s="76">
        <v>1</v>
      </c>
      <c r="H58" s="132">
        <v>3.62</v>
      </c>
      <c r="I58" s="76" t="s">
        <v>1859</v>
      </c>
      <c r="J58" s="140">
        <v>21.69</v>
      </c>
    </row>
    <row r="59" spans="1:10" x14ac:dyDescent="0.25">
      <c r="A59" s="76">
        <v>20</v>
      </c>
      <c r="B59" s="76">
        <v>428</v>
      </c>
      <c r="C59" s="130" t="s">
        <v>423</v>
      </c>
      <c r="D59" s="131">
        <v>45328</v>
      </c>
      <c r="E59" s="76">
        <v>6</v>
      </c>
      <c r="F59" s="76" t="s">
        <v>503</v>
      </c>
      <c r="G59" s="76">
        <v>1</v>
      </c>
      <c r="H59" s="132">
        <v>3.62</v>
      </c>
      <c r="I59" s="76" t="s">
        <v>1859</v>
      </c>
      <c r="J59" s="140">
        <v>72.430000000000007</v>
      </c>
    </row>
    <row r="60" spans="1:10" x14ac:dyDescent="0.25">
      <c r="A60" s="76">
        <v>12</v>
      </c>
      <c r="B60" s="76">
        <v>1307</v>
      </c>
      <c r="C60" s="130" t="s">
        <v>1872</v>
      </c>
      <c r="D60" s="131">
        <v>45328</v>
      </c>
      <c r="E60" s="76">
        <v>6</v>
      </c>
      <c r="F60" s="76" t="s">
        <v>503</v>
      </c>
      <c r="G60" s="76" t="s">
        <v>1205</v>
      </c>
      <c r="H60" s="132">
        <v>6.17</v>
      </c>
      <c r="I60" s="76" t="s">
        <v>1859</v>
      </c>
      <c r="J60" s="140">
        <v>73.98</v>
      </c>
    </row>
    <row r="61" spans="1:10" x14ac:dyDescent="0.25">
      <c r="A61" s="76">
        <v>2</v>
      </c>
      <c r="B61" s="76">
        <v>1308</v>
      </c>
      <c r="C61" s="130" t="s">
        <v>1873</v>
      </c>
      <c r="D61" s="131">
        <v>45328</v>
      </c>
      <c r="E61" s="76">
        <v>6</v>
      </c>
      <c r="F61" s="76" t="s">
        <v>503</v>
      </c>
      <c r="G61" s="76" t="s">
        <v>1205</v>
      </c>
      <c r="H61" s="132">
        <v>8.8800000000000008</v>
      </c>
      <c r="I61" s="76" t="s">
        <v>1859</v>
      </c>
      <c r="J61" s="140">
        <v>17.75</v>
      </c>
    </row>
    <row r="62" spans="1:10" x14ac:dyDescent="0.25">
      <c r="A62" s="76">
        <v>1</v>
      </c>
      <c r="B62" s="76">
        <v>1309</v>
      </c>
      <c r="C62" s="130" t="s">
        <v>1874</v>
      </c>
      <c r="D62" s="131">
        <v>45328</v>
      </c>
      <c r="E62" s="76">
        <v>6</v>
      </c>
      <c r="F62" s="76" t="s">
        <v>503</v>
      </c>
      <c r="G62" s="76" t="s">
        <v>1875</v>
      </c>
      <c r="H62" s="132">
        <v>3.42</v>
      </c>
      <c r="I62" s="76" t="s">
        <v>1859</v>
      </c>
      <c r="J62" s="140">
        <v>3.42</v>
      </c>
    </row>
  </sheetData>
  <mergeCells count="2">
    <mergeCell ref="G1:I1"/>
    <mergeCell ref="A1:F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A79"/>
  <sheetViews>
    <sheetView showGridLines="0" zoomScale="120" zoomScaleNormal="120" workbookViewId="0">
      <selection activeCell="E2" sqref="E2"/>
    </sheetView>
  </sheetViews>
  <sheetFormatPr baseColWidth="10" defaultColWidth="11.42578125" defaultRowHeight="15" x14ac:dyDescent="0.25"/>
  <cols>
    <col min="1" max="1" width="5.7109375" style="133" customWidth="1"/>
    <col min="2" max="2" width="5" style="133" bestFit="1" customWidth="1"/>
    <col min="3" max="3" width="60.7109375" style="134" customWidth="1"/>
    <col min="4" max="4" width="18.28515625" style="133" customWidth="1"/>
    <col min="5" max="5" width="8.42578125" style="133" customWidth="1"/>
    <col min="6" max="6" width="12.28515625" style="133" customWidth="1"/>
    <col min="7" max="26" width="13.7109375" style="136" customWidth="1"/>
    <col min="27" max="16384" width="11.42578125" style="77"/>
  </cols>
  <sheetData>
    <row r="1" spans="1:27" ht="18.75" x14ac:dyDescent="0.25">
      <c r="A1" s="189" t="str">
        <f>Base_de_Données_Bon_de_Commande!A1</f>
        <v>Pré Commandes produits alimentaires Année 2024</v>
      </c>
      <c r="B1" s="189"/>
      <c r="C1" s="189"/>
      <c r="D1" s="189"/>
      <c r="E1" s="190">
        <f>SUM(G1:AA1)</f>
        <v>5154.285499999999</v>
      </c>
      <c r="F1" s="190"/>
      <c r="G1" s="137">
        <f>SUM(Tableau5[Lot N°1])</f>
        <v>959.02770000000021</v>
      </c>
      <c r="H1" s="137">
        <f>SUM(Tableau5[Lot N°2])</f>
        <v>0</v>
      </c>
      <c r="I1" s="137">
        <f>SUM(Tableau5[Lot N°3])</f>
        <v>372.75400000000002</v>
      </c>
      <c r="J1" s="137">
        <f>SUM(Tableau5[Lot N°4])</f>
        <v>198.29479999999998</v>
      </c>
      <c r="K1" s="137">
        <f>SUM(Tableau5[Lot N°5])</f>
        <v>0</v>
      </c>
      <c r="L1" s="137">
        <f>SUM(Tableau5[Lot N°6])</f>
        <v>199.39500000000001</v>
      </c>
      <c r="M1" s="137">
        <f>SUM(Tableau5[Lot N°7])</f>
        <v>72.792000000000002</v>
      </c>
      <c r="N1" s="137">
        <f>SUM(Tableau5[Lot N°8])</f>
        <v>0</v>
      </c>
      <c r="O1" s="137">
        <f>SUM(Tableau5[Lot N°9])</f>
        <v>0</v>
      </c>
      <c r="P1" s="137">
        <f>SUM(Tableau5[Lot N°10])</f>
        <v>0</v>
      </c>
      <c r="Q1" s="137">
        <f>SUM(Tableau5[Lot N°11])</f>
        <v>0</v>
      </c>
      <c r="R1" s="137">
        <f>SUM(Tableau5[Lot N°12])</f>
        <v>177.3</v>
      </c>
      <c r="S1" s="137">
        <f>SUM(Tableau5[Lot N°13])</f>
        <v>140.6104</v>
      </c>
      <c r="T1" s="137">
        <f>SUM(Tableau5[Lot N°14])</f>
        <v>0</v>
      </c>
      <c r="U1" s="137">
        <f>SUM(Tableau5[Lot N°15])</f>
        <v>0</v>
      </c>
      <c r="V1" s="137">
        <f>SUM(Tableau5[Lot N°16])</f>
        <v>0</v>
      </c>
      <c r="W1" s="137">
        <f>SUM(Tableau5[Lot N°17])</f>
        <v>429.87560000000002</v>
      </c>
      <c r="X1" s="137">
        <f>SUM(Tableau5[Lot N°18])</f>
        <v>0</v>
      </c>
      <c r="Y1" s="137">
        <f>SUM(Tableau5[Lot N°19])</f>
        <v>0</v>
      </c>
      <c r="Z1" s="137">
        <f>SUM(Tableau5[Lot N°20])</f>
        <v>0</v>
      </c>
      <c r="AA1" s="137">
        <f>SUM(Tableau5[Lot HM])</f>
        <v>2604.2359999999994</v>
      </c>
    </row>
    <row r="2" spans="1:27" s="143" customFormat="1" x14ac:dyDescent="0.25">
      <c r="A2" s="125" t="s">
        <v>1206</v>
      </c>
      <c r="B2" s="125" t="s">
        <v>146</v>
      </c>
      <c r="C2" s="126" t="s">
        <v>1660</v>
      </c>
      <c r="D2" s="141" t="s">
        <v>1819</v>
      </c>
      <c r="E2" s="127" t="s">
        <v>1278</v>
      </c>
      <c r="F2" s="128" t="s">
        <v>6</v>
      </c>
      <c r="G2" s="142" t="s">
        <v>1830</v>
      </c>
      <c r="H2" s="142" t="s">
        <v>1831</v>
      </c>
      <c r="I2" s="142" t="s">
        <v>1832</v>
      </c>
      <c r="J2" s="142" t="s">
        <v>1833</v>
      </c>
      <c r="K2" s="142" t="s">
        <v>1834</v>
      </c>
      <c r="L2" s="142" t="s">
        <v>1835</v>
      </c>
      <c r="M2" s="142" t="s">
        <v>1836</v>
      </c>
      <c r="N2" s="142" t="s">
        <v>1837</v>
      </c>
      <c r="O2" s="142" t="s">
        <v>1838</v>
      </c>
      <c r="P2" s="142" t="s">
        <v>1839</v>
      </c>
      <c r="Q2" s="142" t="s">
        <v>1840</v>
      </c>
      <c r="R2" s="142" t="s">
        <v>1841</v>
      </c>
      <c r="S2" s="142" t="s">
        <v>1842</v>
      </c>
      <c r="T2" s="142" t="s">
        <v>1843</v>
      </c>
      <c r="U2" s="142" t="s">
        <v>1844</v>
      </c>
      <c r="V2" s="142" t="s">
        <v>1845</v>
      </c>
      <c r="W2" s="142" t="s">
        <v>1846</v>
      </c>
      <c r="X2" s="142" t="s">
        <v>1847</v>
      </c>
      <c r="Y2" s="142" t="s">
        <v>1848</v>
      </c>
      <c r="Z2" s="142" t="s">
        <v>1849</v>
      </c>
      <c r="AA2" s="142" t="s">
        <v>1867</v>
      </c>
    </row>
    <row r="3" spans="1:27" x14ac:dyDescent="0.25">
      <c r="A3" s="133">
        <v>240</v>
      </c>
      <c r="B3" s="133">
        <v>1292</v>
      </c>
      <c r="C3" s="134" t="s">
        <v>1821</v>
      </c>
      <c r="D3" s="135">
        <v>45316</v>
      </c>
      <c r="E3" s="133">
        <v>4</v>
      </c>
      <c r="F3" s="133" t="s">
        <v>2</v>
      </c>
      <c r="AA3" s="136">
        <v>103.2</v>
      </c>
    </row>
    <row r="4" spans="1:27" x14ac:dyDescent="0.25">
      <c r="A4" s="133">
        <v>240</v>
      </c>
      <c r="B4" s="133">
        <v>1293</v>
      </c>
      <c r="C4" s="134" t="s">
        <v>1822</v>
      </c>
      <c r="D4" s="135">
        <v>45316</v>
      </c>
      <c r="E4" s="133">
        <v>4</v>
      </c>
      <c r="F4" s="133" t="s">
        <v>2</v>
      </c>
      <c r="AA4" s="136">
        <v>51.6</v>
      </c>
    </row>
    <row r="5" spans="1:27" x14ac:dyDescent="0.25">
      <c r="A5" s="133">
        <v>480</v>
      </c>
      <c r="B5" s="133">
        <v>1217</v>
      </c>
      <c r="C5" s="134" t="s">
        <v>1665</v>
      </c>
      <c r="D5" s="135">
        <v>45316</v>
      </c>
      <c r="E5" s="133">
        <v>4</v>
      </c>
      <c r="F5" s="133" t="s">
        <v>2</v>
      </c>
      <c r="AA5" s="136">
        <v>88.8</v>
      </c>
    </row>
    <row r="6" spans="1:27" x14ac:dyDescent="0.25">
      <c r="A6" s="133">
        <v>360</v>
      </c>
      <c r="B6" s="133">
        <v>1218</v>
      </c>
      <c r="C6" s="134" t="s">
        <v>1666</v>
      </c>
      <c r="D6" s="135">
        <v>45316</v>
      </c>
      <c r="E6" s="133">
        <v>4</v>
      </c>
      <c r="F6" s="133" t="s">
        <v>2</v>
      </c>
      <c r="AA6" s="136">
        <v>100.80000000000001</v>
      </c>
    </row>
    <row r="7" spans="1:27" x14ac:dyDescent="0.25">
      <c r="A7" s="133">
        <v>240</v>
      </c>
      <c r="B7" s="133">
        <v>1295</v>
      </c>
      <c r="C7" s="134" t="s">
        <v>1824</v>
      </c>
      <c r="D7" s="135">
        <v>45316</v>
      </c>
      <c r="E7" s="133">
        <v>4</v>
      </c>
      <c r="F7" s="133" t="s">
        <v>2</v>
      </c>
      <c r="AA7" s="136">
        <v>72</v>
      </c>
    </row>
    <row r="8" spans="1:27" x14ac:dyDescent="0.25">
      <c r="A8" s="133">
        <v>240</v>
      </c>
      <c r="B8" s="133">
        <v>1294</v>
      </c>
      <c r="C8" s="134" t="s">
        <v>1823</v>
      </c>
      <c r="D8" s="135">
        <v>45316</v>
      </c>
      <c r="E8" s="133">
        <v>4</v>
      </c>
      <c r="F8" s="133" t="s">
        <v>2</v>
      </c>
      <c r="AA8" s="136">
        <v>57.839999999999996</v>
      </c>
    </row>
    <row r="9" spans="1:27" x14ac:dyDescent="0.25">
      <c r="A9" s="133">
        <v>240</v>
      </c>
      <c r="B9" s="133">
        <v>1219</v>
      </c>
      <c r="C9" s="134" t="s">
        <v>1667</v>
      </c>
      <c r="D9" s="135">
        <v>45316</v>
      </c>
      <c r="E9" s="133">
        <v>4</v>
      </c>
      <c r="F9" s="133" t="s">
        <v>2</v>
      </c>
      <c r="AA9" s="136">
        <v>56.879999999999995</v>
      </c>
    </row>
    <row r="10" spans="1:27" x14ac:dyDescent="0.25">
      <c r="A10" s="133">
        <v>240</v>
      </c>
      <c r="B10" s="133">
        <v>1221</v>
      </c>
      <c r="C10" s="134" t="s">
        <v>1669</v>
      </c>
      <c r="D10" s="135">
        <v>45316</v>
      </c>
      <c r="E10" s="133">
        <v>4</v>
      </c>
      <c r="F10" s="133" t="s">
        <v>2</v>
      </c>
      <c r="AA10" s="136">
        <v>53.28</v>
      </c>
    </row>
    <row r="11" spans="1:27" x14ac:dyDescent="0.25">
      <c r="A11" s="133">
        <v>90</v>
      </c>
      <c r="B11" s="133">
        <v>1224</v>
      </c>
      <c r="C11" s="134" t="s">
        <v>1672</v>
      </c>
      <c r="D11" s="135">
        <v>45316</v>
      </c>
      <c r="E11" s="133">
        <v>4</v>
      </c>
      <c r="F11" s="133" t="s">
        <v>2</v>
      </c>
      <c r="AA11" s="136">
        <v>46.44</v>
      </c>
    </row>
    <row r="12" spans="1:27" x14ac:dyDescent="0.25">
      <c r="A12" s="133">
        <v>288</v>
      </c>
      <c r="B12" s="133">
        <v>1296</v>
      </c>
      <c r="C12" s="134" t="s">
        <v>1825</v>
      </c>
      <c r="D12" s="135">
        <v>45316</v>
      </c>
      <c r="E12" s="133">
        <v>4</v>
      </c>
      <c r="F12" s="133" t="s">
        <v>2</v>
      </c>
      <c r="AA12" s="136">
        <v>71.424000000000007</v>
      </c>
    </row>
    <row r="13" spans="1:27" x14ac:dyDescent="0.25">
      <c r="A13" s="133">
        <v>288</v>
      </c>
      <c r="B13" s="133">
        <v>1297</v>
      </c>
      <c r="C13" s="134" t="s">
        <v>1826</v>
      </c>
      <c r="D13" s="135">
        <v>45316</v>
      </c>
      <c r="E13" s="133">
        <v>4</v>
      </c>
      <c r="F13" s="133" t="s">
        <v>2</v>
      </c>
      <c r="AA13" s="136">
        <v>83.231999999999999</v>
      </c>
    </row>
    <row r="14" spans="1:27" x14ac:dyDescent="0.25">
      <c r="A14" s="133">
        <v>280</v>
      </c>
      <c r="B14" s="133">
        <v>1298</v>
      </c>
      <c r="C14" s="134" t="s">
        <v>1827</v>
      </c>
      <c r="D14" s="135">
        <v>45316</v>
      </c>
      <c r="E14" s="133">
        <v>4</v>
      </c>
      <c r="F14" s="133" t="s">
        <v>2</v>
      </c>
      <c r="AA14" s="136">
        <v>100.8</v>
      </c>
    </row>
    <row r="15" spans="1:27" x14ac:dyDescent="0.25">
      <c r="A15" s="133">
        <v>48</v>
      </c>
      <c r="B15" s="133">
        <v>1299</v>
      </c>
      <c r="C15" s="134" t="s">
        <v>1828</v>
      </c>
      <c r="D15" s="135">
        <v>45316</v>
      </c>
      <c r="E15" s="133">
        <v>4</v>
      </c>
      <c r="F15" s="133" t="s">
        <v>2</v>
      </c>
      <c r="AA15" s="136">
        <v>37.44</v>
      </c>
    </row>
    <row r="16" spans="1:27" x14ac:dyDescent="0.25">
      <c r="A16" s="133">
        <v>20</v>
      </c>
      <c r="B16" s="133">
        <v>1301</v>
      </c>
      <c r="C16" s="134" t="s">
        <v>1861</v>
      </c>
      <c r="D16" s="135">
        <v>45321</v>
      </c>
      <c r="E16" s="133">
        <v>5</v>
      </c>
      <c r="F16" s="133" t="s">
        <v>1</v>
      </c>
      <c r="AA16" s="136">
        <v>179.8</v>
      </c>
    </row>
    <row r="17" spans="1:27" x14ac:dyDescent="0.25">
      <c r="A17" s="133">
        <v>20</v>
      </c>
      <c r="B17" s="133">
        <v>1302</v>
      </c>
      <c r="C17" s="134" t="s">
        <v>1862</v>
      </c>
      <c r="D17" s="135">
        <v>45321</v>
      </c>
      <c r="E17" s="133">
        <v>5</v>
      </c>
      <c r="F17" s="133" t="s">
        <v>1</v>
      </c>
      <c r="AA17" s="136">
        <v>162.60000000000002</v>
      </c>
    </row>
    <row r="18" spans="1:27" x14ac:dyDescent="0.25">
      <c r="A18" s="133">
        <v>30</v>
      </c>
      <c r="B18" s="133">
        <v>1303</v>
      </c>
      <c r="C18" s="134" t="s">
        <v>1863</v>
      </c>
      <c r="D18" s="135">
        <v>45321</v>
      </c>
      <c r="E18" s="133">
        <v>5</v>
      </c>
      <c r="F18" s="133" t="s">
        <v>1</v>
      </c>
      <c r="AA18" s="136">
        <v>297</v>
      </c>
    </row>
    <row r="19" spans="1:27" x14ac:dyDescent="0.25">
      <c r="A19" s="133">
        <v>7</v>
      </c>
      <c r="B19" s="133">
        <v>1304</v>
      </c>
      <c r="C19" s="134" t="s">
        <v>1864</v>
      </c>
      <c r="D19" s="135">
        <v>45321</v>
      </c>
      <c r="E19" s="133">
        <v>5</v>
      </c>
      <c r="F19" s="133" t="s">
        <v>1</v>
      </c>
      <c r="AA19" s="136">
        <v>140</v>
      </c>
    </row>
    <row r="20" spans="1:27" x14ac:dyDescent="0.25">
      <c r="A20" s="133">
        <v>21</v>
      </c>
      <c r="B20" s="133">
        <v>167</v>
      </c>
      <c r="C20" s="134" t="s">
        <v>167</v>
      </c>
      <c r="D20" s="135">
        <v>45321</v>
      </c>
      <c r="E20" s="133">
        <v>5</v>
      </c>
      <c r="F20" s="133" t="s">
        <v>503</v>
      </c>
      <c r="G20" s="136">
        <v>267.56729999999999</v>
      </c>
      <c r="AA20" s="136"/>
    </row>
    <row r="21" spans="1:27" x14ac:dyDescent="0.25">
      <c r="A21" s="133">
        <v>10</v>
      </c>
      <c r="B21" s="133">
        <v>457</v>
      </c>
      <c r="C21" s="134" t="s">
        <v>452</v>
      </c>
      <c r="D21" s="135">
        <v>45321</v>
      </c>
      <c r="E21" s="133">
        <v>5</v>
      </c>
      <c r="F21" s="133" t="s">
        <v>503</v>
      </c>
      <c r="G21" s="136">
        <v>6.2239999999999993</v>
      </c>
      <c r="AA21" s="136"/>
    </row>
    <row r="22" spans="1:27" x14ac:dyDescent="0.25">
      <c r="A22" s="133">
        <v>6</v>
      </c>
      <c r="B22" s="133">
        <v>214</v>
      </c>
      <c r="C22" s="134" t="s">
        <v>214</v>
      </c>
      <c r="D22" s="135">
        <v>45321</v>
      </c>
      <c r="E22" s="133">
        <v>5</v>
      </c>
      <c r="F22" s="133" t="s">
        <v>503</v>
      </c>
      <c r="G22" s="136">
        <v>42.541200000000003</v>
      </c>
      <c r="AA22" s="136"/>
    </row>
    <row r="23" spans="1:27" x14ac:dyDescent="0.25">
      <c r="A23" s="133">
        <v>5</v>
      </c>
      <c r="B23" s="133">
        <v>372</v>
      </c>
      <c r="C23" s="134" t="s">
        <v>367</v>
      </c>
      <c r="D23" s="135">
        <v>45321</v>
      </c>
      <c r="E23" s="133">
        <v>5</v>
      </c>
      <c r="F23" s="133" t="s">
        <v>503</v>
      </c>
      <c r="G23" s="136">
        <v>19.363500000000002</v>
      </c>
      <c r="AA23" s="136"/>
    </row>
    <row r="24" spans="1:27" x14ac:dyDescent="0.25">
      <c r="A24" s="133">
        <v>15</v>
      </c>
      <c r="B24" s="133">
        <v>446</v>
      </c>
      <c r="C24" s="134" t="s">
        <v>441</v>
      </c>
      <c r="D24" s="135">
        <v>45321</v>
      </c>
      <c r="E24" s="133">
        <v>5</v>
      </c>
      <c r="F24" s="133" t="s">
        <v>503</v>
      </c>
      <c r="G24" s="136">
        <v>20.0535</v>
      </c>
      <c r="AA24" s="136"/>
    </row>
    <row r="25" spans="1:27" x14ac:dyDescent="0.25">
      <c r="A25" s="133">
        <v>4</v>
      </c>
      <c r="B25" s="133">
        <v>480</v>
      </c>
      <c r="C25" s="134" t="s">
        <v>471</v>
      </c>
      <c r="D25" s="135">
        <v>45321</v>
      </c>
      <c r="E25" s="133">
        <v>5</v>
      </c>
      <c r="F25" s="133" t="s">
        <v>503</v>
      </c>
      <c r="G25" s="136">
        <v>70.855199999999996</v>
      </c>
      <c r="AA25" s="136"/>
    </row>
    <row r="26" spans="1:27" x14ac:dyDescent="0.25">
      <c r="A26" s="133">
        <v>30</v>
      </c>
      <c r="B26" s="133">
        <v>274</v>
      </c>
      <c r="C26" s="134" t="s">
        <v>269</v>
      </c>
      <c r="D26" s="135">
        <v>45321</v>
      </c>
      <c r="E26" s="133">
        <v>5</v>
      </c>
      <c r="F26" s="133" t="s">
        <v>503</v>
      </c>
      <c r="G26" s="136">
        <v>61.023000000000003</v>
      </c>
      <c r="AA26" s="136"/>
    </row>
    <row r="27" spans="1:27" x14ac:dyDescent="0.25">
      <c r="A27" s="133">
        <v>2</v>
      </c>
      <c r="B27" s="133">
        <v>345</v>
      </c>
      <c r="C27" s="134" t="s">
        <v>340</v>
      </c>
      <c r="D27" s="135">
        <v>45321</v>
      </c>
      <c r="E27" s="133">
        <v>5</v>
      </c>
      <c r="F27" s="133" t="s">
        <v>503</v>
      </c>
      <c r="G27" s="136">
        <v>33.976799999999997</v>
      </c>
      <c r="AA27" s="136"/>
    </row>
    <row r="28" spans="1:27" x14ac:dyDescent="0.25">
      <c r="A28" s="133">
        <v>30</v>
      </c>
      <c r="B28" s="133">
        <v>430</v>
      </c>
      <c r="C28" s="134" t="s">
        <v>425</v>
      </c>
      <c r="D28" s="135">
        <v>45321</v>
      </c>
      <c r="E28" s="133">
        <v>5</v>
      </c>
      <c r="F28" s="133" t="s">
        <v>503</v>
      </c>
      <c r="G28" s="136">
        <v>38.616</v>
      </c>
      <c r="AA28" s="136"/>
    </row>
    <row r="29" spans="1:27" x14ac:dyDescent="0.25">
      <c r="A29" s="133">
        <v>27</v>
      </c>
      <c r="B29" s="133">
        <v>564</v>
      </c>
      <c r="C29" s="134" t="s">
        <v>944</v>
      </c>
      <c r="D29" s="135">
        <v>45321</v>
      </c>
      <c r="E29" s="133">
        <v>5</v>
      </c>
      <c r="F29" s="133" t="s">
        <v>503</v>
      </c>
      <c r="W29" s="136">
        <v>58.125599999999999</v>
      </c>
      <c r="AA29" s="136"/>
    </row>
    <row r="30" spans="1:27" x14ac:dyDescent="0.25">
      <c r="A30" s="133">
        <v>320</v>
      </c>
      <c r="B30" s="133">
        <v>1202</v>
      </c>
      <c r="C30" s="134" t="s">
        <v>1870</v>
      </c>
      <c r="D30" s="135">
        <v>45321</v>
      </c>
      <c r="E30" s="133">
        <v>5</v>
      </c>
      <c r="F30" s="133" t="s">
        <v>503</v>
      </c>
      <c r="AA30" s="136">
        <v>96</v>
      </c>
    </row>
    <row r="31" spans="1:27" x14ac:dyDescent="0.25">
      <c r="A31" s="133">
        <v>10</v>
      </c>
      <c r="B31" s="133">
        <v>1241</v>
      </c>
      <c r="C31" s="134" t="s">
        <v>1689</v>
      </c>
      <c r="D31" s="135">
        <v>45321</v>
      </c>
      <c r="E31" s="133">
        <v>5</v>
      </c>
      <c r="F31" s="133" t="s">
        <v>503</v>
      </c>
      <c r="AA31" s="136">
        <v>69</v>
      </c>
    </row>
    <row r="32" spans="1:27" x14ac:dyDescent="0.25">
      <c r="A32" s="133">
        <v>3</v>
      </c>
      <c r="B32" s="133">
        <v>1208</v>
      </c>
      <c r="C32" s="134" t="s">
        <v>1731</v>
      </c>
      <c r="D32" s="135">
        <v>45321</v>
      </c>
      <c r="E32" s="133">
        <v>5</v>
      </c>
      <c r="F32" s="133" t="s">
        <v>503</v>
      </c>
      <c r="AA32" s="136">
        <v>23.34</v>
      </c>
    </row>
    <row r="33" spans="1:27" x14ac:dyDescent="0.25">
      <c r="A33" s="133">
        <v>20</v>
      </c>
      <c r="B33" s="133">
        <v>1257</v>
      </c>
      <c r="C33" s="134" t="s">
        <v>1714</v>
      </c>
      <c r="D33" s="135">
        <v>45321</v>
      </c>
      <c r="E33" s="133">
        <v>5</v>
      </c>
      <c r="F33" s="133" t="s">
        <v>503</v>
      </c>
      <c r="AA33" s="136">
        <v>127.84</v>
      </c>
    </row>
    <row r="34" spans="1:27" x14ac:dyDescent="0.25">
      <c r="A34" s="133">
        <v>6</v>
      </c>
      <c r="B34" s="133">
        <v>1305</v>
      </c>
      <c r="C34" s="134" t="s">
        <v>1865</v>
      </c>
      <c r="D34" s="135">
        <v>45321</v>
      </c>
      <c r="E34" s="133">
        <v>5</v>
      </c>
      <c r="F34" s="133" t="s">
        <v>503</v>
      </c>
      <c r="AA34" s="136">
        <v>70.739999999999995</v>
      </c>
    </row>
    <row r="35" spans="1:27" x14ac:dyDescent="0.25">
      <c r="A35" s="133">
        <v>30</v>
      </c>
      <c r="B35" s="133">
        <v>732</v>
      </c>
      <c r="C35" s="134" t="s">
        <v>1146</v>
      </c>
      <c r="D35" s="135">
        <v>45327</v>
      </c>
      <c r="E35" s="133">
        <v>6</v>
      </c>
      <c r="F35" s="133" t="s">
        <v>0</v>
      </c>
      <c r="R35" s="136">
        <v>177.3</v>
      </c>
      <c r="AA35" s="136"/>
    </row>
    <row r="36" spans="1:27" x14ac:dyDescent="0.25">
      <c r="A36" s="133">
        <v>11.2</v>
      </c>
      <c r="B36" s="133">
        <v>829</v>
      </c>
      <c r="C36" s="134" t="s">
        <v>1246</v>
      </c>
      <c r="D36" s="135">
        <v>45328</v>
      </c>
      <c r="E36" s="133">
        <v>6</v>
      </c>
      <c r="F36" s="133" t="s">
        <v>3</v>
      </c>
      <c r="S36" s="136">
        <v>140.6104</v>
      </c>
      <c r="AA36" s="136"/>
    </row>
    <row r="37" spans="1:27" x14ac:dyDescent="0.25">
      <c r="A37" s="133">
        <v>35</v>
      </c>
      <c r="B37" s="133">
        <v>817</v>
      </c>
      <c r="C37" s="134" t="s">
        <v>1234</v>
      </c>
      <c r="D37" s="135">
        <v>45328</v>
      </c>
      <c r="E37" s="133">
        <v>6</v>
      </c>
      <c r="F37" s="133" t="s">
        <v>3</v>
      </c>
      <c r="L37" s="136">
        <v>199.39500000000001</v>
      </c>
      <c r="AA37" s="136"/>
    </row>
    <row r="38" spans="1:27" x14ac:dyDescent="0.25">
      <c r="A38" s="133">
        <v>18</v>
      </c>
      <c r="B38" s="133">
        <v>842</v>
      </c>
      <c r="C38" s="134" t="s">
        <v>1285</v>
      </c>
      <c r="D38" s="135">
        <v>45323</v>
      </c>
      <c r="E38" s="133">
        <v>5</v>
      </c>
      <c r="F38" s="133" t="s">
        <v>1</v>
      </c>
      <c r="I38" s="136">
        <v>179.71199999999999</v>
      </c>
      <c r="AA38" s="136"/>
    </row>
    <row r="39" spans="1:27" x14ac:dyDescent="0.25">
      <c r="A39" s="133">
        <v>25</v>
      </c>
      <c r="B39" s="133">
        <v>897</v>
      </c>
      <c r="C39" s="134" t="s">
        <v>1339</v>
      </c>
      <c r="D39" s="135">
        <v>45323</v>
      </c>
      <c r="E39" s="133">
        <v>5</v>
      </c>
      <c r="F39" s="133" t="s">
        <v>1</v>
      </c>
      <c r="I39" s="136">
        <v>118.55</v>
      </c>
      <c r="AA39" s="136"/>
    </row>
    <row r="40" spans="1:27" x14ac:dyDescent="0.25">
      <c r="A40" s="133">
        <v>20</v>
      </c>
      <c r="B40" s="133">
        <v>967</v>
      </c>
      <c r="C40" s="134" t="s">
        <v>1401</v>
      </c>
      <c r="D40" s="135">
        <v>45323</v>
      </c>
      <c r="E40" s="133">
        <v>5</v>
      </c>
      <c r="F40" s="133" t="s">
        <v>1</v>
      </c>
      <c r="I40" s="136">
        <v>30.74</v>
      </c>
      <c r="AA40" s="136"/>
    </row>
    <row r="41" spans="1:27" x14ac:dyDescent="0.25">
      <c r="A41" s="133">
        <v>6</v>
      </c>
      <c r="B41" s="133">
        <v>1105</v>
      </c>
      <c r="C41" s="134" t="s">
        <v>1533</v>
      </c>
      <c r="D41" s="135">
        <v>45323</v>
      </c>
      <c r="E41" s="133">
        <v>5</v>
      </c>
      <c r="F41" s="133" t="s">
        <v>1</v>
      </c>
      <c r="M41" s="136">
        <v>38.07</v>
      </c>
      <c r="AA41" s="136"/>
    </row>
    <row r="42" spans="1:27" x14ac:dyDescent="0.25">
      <c r="A42" s="133">
        <v>8</v>
      </c>
      <c r="B42" s="133">
        <v>1058</v>
      </c>
      <c r="C42" s="134" t="s">
        <v>1492</v>
      </c>
      <c r="D42" s="135">
        <v>45323</v>
      </c>
      <c r="E42" s="133">
        <v>5</v>
      </c>
      <c r="F42" s="133" t="s">
        <v>1</v>
      </c>
      <c r="I42" s="136">
        <v>27.312000000000001</v>
      </c>
      <c r="AA42" s="136"/>
    </row>
    <row r="43" spans="1:27" x14ac:dyDescent="0.25">
      <c r="A43" s="133">
        <v>6</v>
      </c>
      <c r="B43" s="133">
        <v>1032</v>
      </c>
      <c r="C43" s="134" t="s">
        <v>1466</v>
      </c>
      <c r="D43" s="135">
        <v>45323</v>
      </c>
      <c r="E43" s="133">
        <v>5</v>
      </c>
      <c r="F43" s="133" t="s">
        <v>1</v>
      </c>
      <c r="I43" s="136">
        <v>16.440000000000001</v>
      </c>
      <c r="AA43" s="136"/>
    </row>
    <row r="44" spans="1:27" x14ac:dyDescent="0.25">
      <c r="A44" s="133">
        <v>6</v>
      </c>
      <c r="B44" s="133">
        <v>1104</v>
      </c>
      <c r="C44" s="134" t="s">
        <v>1532</v>
      </c>
      <c r="D44" s="135">
        <v>45323</v>
      </c>
      <c r="E44" s="133">
        <v>5</v>
      </c>
      <c r="F44" s="133" t="s">
        <v>1</v>
      </c>
      <c r="M44" s="136">
        <v>34.722000000000001</v>
      </c>
      <c r="AA44" s="136"/>
    </row>
    <row r="45" spans="1:27" x14ac:dyDescent="0.25">
      <c r="A45" s="133">
        <v>336</v>
      </c>
      <c r="B45" s="133">
        <v>97</v>
      </c>
      <c r="C45" s="134" t="s">
        <v>139</v>
      </c>
      <c r="D45" s="135">
        <v>45323</v>
      </c>
      <c r="E45" s="133">
        <v>5</v>
      </c>
      <c r="F45" s="133" t="s">
        <v>2</v>
      </c>
      <c r="J45" s="136">
        <v>58.463999999999999</v>
      </c>
      <c r="AA45" s="136"/>
    </row>
    <row r="46" spans="1:27" x14ac:dyDescent="0.25">
      <c r="A46" s="133">
        <v>96</v>
      </c>
      <c r="B46" s="133">
        <v>43</v>
      </c>
      <c r="C46" s="134" t="s">
        <v>132</v>
      </c>
      <c r="D46" s="135">
        <v>45323</v>
      </c>
      <c r="E46" s="133">
        <v>5</v>
      </c>
      <c r="F46" s="133" t="s">
        <v>2</v>
      </c>
      <c r="J46" s="136">
        <v>17.3184</v>
      </c>
      <c r="AA46" s="136"/>
    </row>
    <row r="47" spans="1:27" x14ac:dyDescent="0.25">
      <c r="A47" s="133">
        <v>4</v>
      </c>
      <c r="B47" s="133">
        <v>86</v>
      </c>
      <c r="C47" s="134" t="s">
        <v>87</v>
      </c>
      <c r="D47" s="135">
        <v>45323</v>
      </c>
      <c r="E47" s="133">
        <v>5</v>
      </c>
      <c r="F47" s="133" t="s">
        <v>2</v>
      </c>
      <c r="J47" s="136">
        <v>26.33</v>
      </c>
      <c r="AA47" s="136"/>
    </row>
    <row r="48" spans="1:27" x14ac:dyDescent="0.25">
      <c r="A48" s="133">
        <v>336</v>
      </c>
      <c r="B48" s="133">
        <v>58</v>
      </c>
      <c r="C48" s="134" t="s">
        <v>134</v>
      </c>
      <c r="D48" s="135">
        <v>45323</v>
      </c>
      <c r="E48" s="133">
        <v>5</v>
      </c>
      <c r="F48" s="133" t="s">
        <v>2</v>
      </c>
      <c r="J48" s="136">
        <v>43.142399999999995</v>
      </c>
      <c r="AA48" s="136"/>
    </row>
    <row r="49" spans="1:27" x14ac:dyDescent="0.25">
      <c r="A49" s="133">
        <v>4</v>
      </c>
      <c r="B49" s="133">
        <v>113</v>
      </c>
      <c r="C49" s="134" t="s">
        <v>95</v>
      </c>
      <c r="D49" s="135">
        <v>45323</v>
      </c>
      <c r="E49" s="133">
        <v>5</v>
      </c>
      <c r="F49" s="133" t="s">
        <v>2</v>
      </c>
      <c r="J49" s="136">
        <v>53.04</v>
      </c>
      <c r="AA49" s="136"/>
    </row>
    <row r="50" spans="1:27" x14ac:dyDescent="0.25">
      <c r="A50" s="133">
        <v>300</v>
      </c>
      <c r="B50" s="133">
        <v>1212</v>
      </c>
      <c r="C50" s="134" t="s">
        <v>1735</v>
      </c>
      <c r="D50" s="135">
        <v>45323</v>
      </c>
      <c r="E50" s="133">
        <v>5</v>
      </c>
      <c r="F50" s="133" t="s">
        <v>1</v>
      </c>
      <c r="AA50" s="136">
        <v>156</v>
      </c>
    </row>
    <row r="51" spans="1:27" x14ac:dyDescent="0.25">
      <c r="A51" s="133">
        <v>168</v>
      </c>
      <c r="B51" s="133">
        <v>1306</v>
      </c>
      <c r="C51" s="134" t="s">
        <v>1871</v>
      </c>
      <c r="D51" s="135">
        <v>45323</v>
      </c>
      <c r="E51" s="133">
        <v>5</v>
      </c>
      <c r="F51" s="133" t="s">
        <v>1</v>
      </c>
      <c r="AA51" s="136">
        <v>174.72</v>
      </c>
    </row>
    <row r="52" spans="1:27" x14ac:dyDescent="0.25">
      <c r="A52" s="133">
        <v>20</v>
      </c>
      <c r="B52" s="133">
        <v>445</v>
      </c>
      <c r="C52" s="134" t="s">
        <v>440</v>
      </c>
      <c r="D52" s="135">
        <v>45328</v>
      </c>
      <c r="E52" s="133">
        <v>6</v>
      </c>
      <c r="F52" s="133" t="s">
        <v>503</v>
      </c>
      <c r="G52" s="136">
        <v>40.700000000000003</v>
      </c>
      <c r="AA52" s="136"/>
    </row>
    <row r="53" spans="1:27" x14ac:dyDescent="0.25">
      <c r="A53" s="133">
        <v>5</v>
      </c>
      <c r="B53" s="133">
        <v>456</v>
      </c>
      <c r="C53" s="134" t="s">
        <v>451</v>
      </c>
      <c r="D53" s="135">
        <v>45328</v>
      </c>
      <c r="E53" s="133">
        <v>6</v>
      </c>
      <c r="F53" s="133" t="s">
        <v>503</v>
      </c>
      <c r="G53" s="136">
        <v>17.901</v>
      </c>
      <c r="AA53" s="136"/>
    </row>
    <row r="54" spans="1:27" x14ac:dyDescent="0.25">
      <c r="A54" s="133">
        <v>2</v>
      </c>
      <c r="B54" s="133">
        <v>486</v>
      </c>
      <c r="C54" s="134" t="s">
        <v>477</v>
      </c>
      <c r="D54" s="135">
        <v>45328</v>
      </c>
      <c r="E54" s="133">
        <v>6</v>
      </c>
      <c r="F54" s="133" t="s">
        <v>503</v>
      </c>
      <c r="G54" s="136">
        <v>38.773800000000001</v>
      </c>
      <c r="AA54" s="136"/>
    </row>
    <row r="55" spans="1:27" x14ac:dyDescent="0.25">
      <c r="A55" s="133">
        <v>5</v>
      </c>
      <c r="B55" s="133">
        <v>467</v>
      </c>
      <c r="C55" s="134" t="s">
        <v>462</v>
      </c>
      <c r="D55" s="135">
        <v>45328</v>
      </c>
      <c r="E55" s="133">
        <v>6</v>
      </c>
      <c r="F55" s="133" t="s">
        <v>503</v>
      </c>
      <c r="G55" s="136">
        <v>7.9090000000000007</v>
      </c>
      <c r="AA55" s="136"/>
    </row>
    <row r="56" spans="1:27" x14ac:dyDescent="0.25">
      <c r="A56" s="133">
        <v>6</v>
      </c>
      <c r="B56" s="133">
        <v>150</v>
      </c>
      <c r="C56" s="134" t="s">
        <v>151</v>
      </c>
      <c r="D56" s="135">
        <v>45328</v>
      </c>
      <c r="E56" s="133">
        <v>6</v>
      </c>
      <c r="F56" s="133" t="s">
        <v>503</v>
      </c>
      <c r="G56" s="136">
        <v>21.691800000000001</v>
      </c>
      <c r="AA56" s="136"/>
    </row>
    <row r="57" spans="1:27" x14ac:dyDescent="0.25">
      <c r="A57" s="133">
        <v>20</v>
      </c>
      <c r="B57" s="133">
        <v>428</v>
      </c>
      <c r="C57" s="134" t="s">
        <v>423</v>
      </c>
      <c r="D57" s="135">
        <v>45328</v>
      </c>
      <c r="E57" s="133">
        <v>6</v>
      </c>
      <c r="F57" s="133" t="s">
        <v>503</v>
      </c>
      <c r="G57" s="136">
        <v>72.427999999999997</v>
      </c>
      <c r="AA57" s="136"/>
    </row>
    <row r="58" spans="1:27" x14ac:dyDescent="0.25">
      <c r="A58" s="133">
        <v>144</v>
      </c>
      <c r="B58" s="133">
        <v>583</v>
      </c>
      <c r="C58" s="134" t="s">
        <v>963</v>
      </c>
      <c r="D58" s="135">
        <v>45328</v>
      </c>
      <c r="E58" s="133">
        <v>6</v>
      </c>
      <c r="F58" s="133" t="s">
        <v>503</v>
      </c>
      <c r="W58" s="136">
        <v>33.580799999999996</v>
      </c>
      <c r="AA58" s="136"/>
    </row>
    <row r="59" spans="1:27" x14ac:dyDescent="0.25">
      <c r="A59" s="133">
        <v>72</v>
      </c>
      <c r="B59" s="133">
        <v>584</v>
      </c>
      <c r="C59" s="134" t="s">
        <v>964</v>
      </c>
      <c r="D59" s="135">
        <v>45328</v>
      </c>
      <c r="E59" s="133">
        <v>6</v>
      </c>
      <c r="F59" s="133" t="s">
        <v>503</v>
      </c>
      <c r="W59" s="136">
        <v>20.872799999999998</v>
      </c>
      <c r="AA59" s="136"/>
    </row>
    <row r="60" spans="1:27" x14ac:dyDescent="0.25">
      <c r="A60" s="133">
        <v>72</v>
      </c>
      <c r="B60" s="133">
        <v>585</v>
      </c>
      <c r="C60" s="134" t="s">
        <v>965</v>
      </c>
      <c r="D60" s="135">
        <v>45328</v>
      </c>
      <c r="E60" s="133">
        <v>6</v>
      </c>
      <c r="F60" s="133" t="s">
        <v>503</v>
      </c>
      <c r="W60" s="136">
        <v>22.118399999999998</v>
      </c>
      <c r="AA60" s="136"/>
    </row>
    <row r="61" spans="1:27" x14ac:dyDescent="0.25">
      <c r="A61" s="133">
        <v>3</v>
      </c>
      <c r="B61" s="133">
        <v>578</v>
      </c>
      <c r="C61" s="134" t="s">
        <v>958</v>
      </c>
      <c r="D61" s="135">
        <v>45328</v>
      </c>
      <c r="E61" s="133">
        <v>6</v>
      </c>
      <c r="F61" s="133" t="s">
        <v>503</v>
      </c>
      <c r="W61" s="136">
        <v>43.607999999999997</v>
      </c>
      <c r="AA61" s="136"/>
    </row>
    <row r="62" spans="1:27" x14ac:dyDescent="0.25">
      <c r="A62" s="133">
        <v>25</v>
      </c>
      <c r="B62" s="133">
        <v>554</v>
      </c>
      <c r="C62" s="134" t="s">
        <v>934</v>
      </c>
      <c r="D62" s="135">
        <v>45328</v>
      </c>
      <c r="E62" s="133">
        <v>6</v>
      </c>
      <c r="F62" s="133" t="s">
        <v>503</v>
      </c>
      <c r="W62" s="136">
        <v>65.695000000000007</v>
      </c>
      <c r="AA62" s="136"/>
    </row>
    <row r="63" spans="1:27" x14ac:dyDescent="0.25">
      <c r="A63" s="133">
        <v>12</v>
      </c>
      <c r="B63" s="133">
        <v>1307</v>
      </c>
      <c r="C63" s="134" t="s">
        <v>1872</v>
      </c>
      <c r="D63" s="135">
        <v>45328</v>
      </c>
      <c r="E63" s="133">
        <v>6</v>
      </c>
      <c r="F63" s="133" t="s">
        <v>503</v>
      </c>
      <c r="AA63" s="136">
        <v>73.98</v>
      </c>
    </row>
    <row r="64" spans="1:27" x14ac:dyDescent="0.25">
      <c r="A64" s="133">
        <v>2</v>
      </c>
      <c r="B64" s="133">
        <v>1308</v>
      </c>
      <c r="C64" s="134" t="s">
        <v>1873</v>
      </c>
      <c r="D64" s="135">
        <v>45328</v>
      </c>
      <c r="E64" s="133">
        <v>6</v>
      </c>
      <c r="F64" s="133" t="s">
        <v>503</v>
      </c>
      <c r="AA64" s="136">
        <v>17.75</v>
      </c>
    </row>
    <row r="65" spans="1:27" x14ac:dyDescent="0.25">
      <c r="A65" s="133">
        <v>1</v>
      </c>
      <c r="B65" s="133">
        <v>1309</v>
      </c>
      <c r="C65" s="134" t="s">
        <v>1874</v>
      </c>
      <c r="D65" s="135">
        <v>45328</v>
      </c>
      <c r="E65" s="133">
        <v>6</v>
      </c>
      <c r="F65" s="133" t="s">
        <v>503</v>
      </c>
      <c r="AA65" s="136"/>
    </row>
    <row r="66" spans="1:27" x14ac:dyDescent="0.25">
      <c r="A66" s="133">
        <v>20</v>
      </c>
      <c r="B66" s="133">
        <v>445</v>
      </c>
      <c r="C66" s="134" t="s">
        <v>440</v>
      </c>
      <c r="D66" s="135">
        <v>45328</v>
      </c>
      <c r="E66" s="133">
        <v>6</v>
      </c>
      <c r="F66" s="133" t="s">
        <v>503</v>
      </c>
      <c r="G66" s="136">
        <v>40.700000000000003</v>
      </c>
      <c r="AA66" s="136"/>
    </row>
    <row r="67" spans="1:27" x14ac:dyDescent="0.25">
      <c r="A67" s="133">
        <v>5</v>
      </c>
      <c r="B67" s="133">
        <v>456</v>
      </c>
      <c r="C67" s="134" t="s">
        <v>451</v>
      </c>
      <c r="D67" s="135">
        <v>45328</v>
      </c>
      <c r="E67" s="133">
        <v>6</v>
      </c>
      <c r="F67" s="133" t="s">
        <v>503</v>
      </c>
      <c r="G67" s="136">
        <v>17.901</v>
      </c>
      <c r="AA67" s="136"/>
    </row>
    <row r="68" spans="1:27" x14ac:dyDescent="0.25">
      <c r="A68" s="133">
        <v>2</v>
      </c>
      <c r="B68" s="133">
        <v>486</v>
      </c>
      <c r="C68" s="134" t="s">
        <v>477</v>
      </c>
      <c r="D68" s="135">
        <v>45328</v>
      </c>
      <c r="E68" s="133">
        <v>6</v>
      </c>
      <c r="F68" s="133" t="s">
        <v>503</v>
      </c>
      <c r="G68" s="136">
        <v>38.773800000000001</v>
      </c>
      <c r="AA68" s="136"/>
    </row>
    <row r="69" spans="1:27" x14ac:dyDescent="0.25">
      <c r="A69" s="133">
        <v>5</v>
      </c>
      <c r="B69" s="133">
        <v>467</v>
      </c>
      <c r="C69" s="134" t="s">
        <v>462</v>
      </c>
      <c r="D69" s="135">
        <v>45328</v>
      </c>
      <c r="E69" s="133">
        <v>6</v>
      </c>
      <c r="F69" s="133" t="s">
        <v>503</v>
      </c>
      <c r="G69" s="136">
        <v>7.9090000000000007</v>
      </c>
      <c r="AA69" s="136"/>
    </row>
    <row r="70" spans="1:27" x14ac:dyDescent="0.25">
      <c r="A70" s="133">
        <v>6</v>
      </c>
      <c r="B70" s="133">
        <v>150</v>
      </c>
      <c r="C70" s="134" t="s">
        <v>151</v>
      </c>
      <c r="D70" s="135">
        <v>45328</v>
      </c>
      <c r="E70" s="133">
        <v>6</v>
      </c>
      <c r="F70" s="133" t="s">
        <v>503</v>
      </c>
      <c r="G70" s="136">
        <v>21.691800000000001</v>
      </c>
      <c r="AA70" s="136"/>
    </row>
    <row r="71" spans="1:27" x14ac:dyDescent="0.25">
      <c r="A71" s="133">
        <v>20</v>
      </c>
      <c r="B71" s="133">
        <v>428</v>
      </c>
      <c r="C71" s="134" t="s">
        <v>423</v>
      </c>
      <c r="D71" s="135">
        <v>45328</v>
      </c>
      <c r="E71" s="133">
        <v>6</v>
      </c>
      <c r="F71" s="133" t="s">
        <v>503</v>
      </c>
      <c r="G71" s="136">
        <v>72.427999999999997</v>
      </c>
      <c r="AA71" s="136"/>
    </row>
    <row r="72" spans="1:27" x14ac:dyDescent="0.25">
      <c r="A72" s="133">
        <v>144</v>
      </c>
      <c r="B72" s="133">
        <v>583</v>
      </c>
      <c r="C72" s="134" t="s">
        <v>963</v>
      </c>
      <c r="D72" s="135">
        <v>45328</v>
      </c>
      <c r="E72" s="133">
        <v>6</v>
      </c>
      <c r="F72" s="133" t="s">
        <v>503</v>
      </c>
      <c r="W72" s="136">
        <v>33.580799999999996</v>
      </c>
      <c r="AA72" s="136"/>
    </row>
    <row r="73" spans="1:27" x14ac:dyDescent="0.25">
      <c r="A73" s="133">
        <v>72</v>
      </c>
      <c r="B73" s="133">
        <v>584</v>
      </c>
      <c r="C73" s="134" t="s">
        <v>964</v>
      </c>
      <c r="D73" s="135">
        <v>45328</v>
      </c>
      <c r="E73" s="133">
        <v>6</v>
      </c>
      <c r="F73" s="133" t="s">
        <v>503</v>
      </c>
      <c r="W73" s="136">
        <v>20.872799999999998</v>
      </c>
      <c r="AA73" s="136"/>
    </row>
    <row r="74" spans="1:27" x14ac:dyDescent="0.25">
      <c r="A74" s="133">
        <v>72</v>
      </c>
      <c r="B74" s="133">
        <v>585</v>
      </c>
      <c r="C74" s="134" t="s">
        <v>965</v>
      </c>
      <c r="D74" s="135">
        <v>45328</v>
      </c>
      <c r="E74" s="133">
        <v>6</v>
      </c>
      <c r="F74" s="133" t="s">
        <v>503</v>
      </c>
      <c r="W74" s="136">
        <v>22.118399999999998</v>
      </c>
      <c r="AA74" s="136"/>
    </row>
    <row r="75" spans="1:27" x14ac:dyDescent="0.25">
      <c r="A75" s="133">
        <v>3</v>
      </c>
      <c r="B75" s="133">
        <v>578</v>
      </c>
      <c r="C75" s="134" t="s">
        <v>958</v>
      </c>
      <c r="D75" s="135">
        <v>45328</v>
      </c>
      <c r="E75" s="133">
        <v>6</v>
      </c>
      <c r="F75" s="133" t="s">
        <v>503</v>
      </c>
      <c r="W75" s="136">
        <v>43.607999999999997</v>
      </c>
      <c r="AA75" s="136"/>
    </row>
    <row r="76" spans="1:27" x14ac:dyDescent="0.25">
      <c r="A76" s="133">
        <v>25</v>
      </c>
      <c r="B76" s="133">
        <v>554</v>
      </c>
      <c r="C76" s="134" t="s">
        <v>934</v>
      </c>
      <c r="D76" s="135">
        <v>45328</v>
      </c>
      <c r="E76" s="133">
        <v>6</v>
      </c>
      <c r="F76" s="133" t="s">
        <v>503</v>
      </c>
      <c r="W76" s="136">
        <v>65.695000000000007</v>
      </c>
      <c r="AA76" s="136"/>
    </row>
    <row r="77" spans="1:27" x14ac:dyDescent="0.25">
      <c r="A77" s="133">
        <v>12</v>
      </c>
      <c r="B77" s="133">
        <v>1307</v>
      </c>
      <c r="C77" s="134" t="s">
        <v>1872</v>
      </c>
      <c r="D77" s="135">
        <v>45328</v>
      </c>
      <c r="E77" s="133">
        <v>6</v>
      </c>
      <c r="F77" s="133" t="s">
        <v>503</v>
      </c>
      <c r="AA77" s="136">
        <v>73.98</v>
      </c>
    </row>
    <row r="78" spans="1:27" x14ac:dyDescent="0.25">
      <c r="A78" s="133">
        <v>2</v>
      </c>
      <c r="B78" s="133">
        <v>1308</v>
      </c>
      <c r="C78" s="134" t="s">
        <v>1873</v>
      </c>
      <c r="D78" s="135">
        <v>45328</v>
      </c>
      <c r="E78" s="133">
        <v>6</v>
      </c>
      <c r="F78" s="133" t="s">
        <v>503</v>
      </c>
      <c r="AA78" s="136">
        <v>17.75</v>
      </c>
    </row>
    <row r="79" spans="1:27" x14ac:dyDescent="0.25">
      <c r="A79" s="133">
        <v>1</v>
      </c>
      <c r="B79" s="133">
        <v>1309</v>
      </c>
      <c r="C79" s="134" t="s">
        <v>1874</v>
      </c>
      <c r="D79" s="135">
        <v>45328</v>
      </c>
      <c r="E79" s="133">
        <v>6</v>
      </c>
      <c r="F79" s="133" t="s">
        <v>503</v>
      </c>
      <c r="AA79" s="136"/>
    </row>
  </sheetData>
  <mergeCells count="2">
    <mergeCell ref="E1:F1"/>
    <mergeCell ref="A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7" tint="0.39997558519241921"/>
  </sheetPr>
  <dimension ref="A1:B7"/>
  <sheetViews>
    <sheetView showGridLines="0" workbookViewId="0">
      <selection activeCell="A25" sqref="A25"/>
    </sheetView>
  </sheetViews>
  <sheetFormatPr baseColWidth="10" defaultColWidth="11.42578125" defaultRowHeight="23.25" x14ac:dyDescent="0.35"/>
  <cols>
    <col min="1" max="1" width="61.5703125" style="77" customWidth="1"/>
    <col min="2" max="2" width="25.7109375" style="86" customWidth="1"/>
    <col min="3" max="16384" width="11.42578125" style="77"/>
  </cols>
  <sheetData>
    <row r="1" spans="1:2" ht="23.25" customHeight="1" x14ac:dyDescent="0.35">
      <c r="A1" s="191" t="str">
        <f>Base_de_Données_Bon_de_Commande!A1</f>
        <v>Pré Commandes produits alimentaires Année 2024</v>
      </c>
      <c r="B1" s="192"/>
    </row>
    <row r="2" spans="1:2" x14ac:dyDescent="0.35">
      <c r="A2" s="78" t="s">
        <v>1816</v>
      </c>
      <c r="B2" s="87">
        <v>150000</v>
      </c>
    </row>
    <row r="3" spans="1:2" x14ac:dyDescent="0.35">
      <c r="A3" s="80" t="s">
        <v>1814</v>
      </c>
      <c r="B3" s="81">
        <f>Archivage_Bio!J1</f>
        <v>991.40000000000032</v>
      </c>
    </row>
    <row r="4" spans="1:2" x14ac:dyDescent="0.35">
      <c r="A4" s="82" t="s">
        <v>1857</v>
      </c>
      <c r="B4" s="83">
        <f>Archivage_Sic!J1</f>
        <v>297</v>
      </c>
    </row>
    <row r="5" spans="1:2" x14ac:dyDescent="0.35">
      <c r="A5" s="84" t="s">
        <v>1815</v>
      </c>
      <c r="B5" s="85">
        <f>Archivage_Aut!J1</f>
        <v>3872.7199999999989</v>
      </c>
    </row>
    <row r="6" spans="1:2" x14ac:dyDescent="0.35">
      <c r="A6" s="78" t="s">
        <v>1817</v>
      </c>
      <c r="B6" s="79">
        <f>SUM(B3:B5)</f>
        <v>5161.119999999999</v>
      </c>
    </row>
    <row r="7" spans="1:2" x14ac:dyDescent="0.35">
      <c r="A7" s="78" t="s">
        <v>1818</v>
      </c>
      <c r="B7" s="88">
        <f>B2-B6</f>
        <v>144838.88</v>
      </c>
    </row>
  </sheetData>
  <sheetProtection algorithmName="SHA-512" hashValue="QjwHRY4vZ3Ld1UXVbUozxjfwEWw76UR8cUIXM4gVg1YC88erDUH8qJUcIJIRYCeqktWQnPqsEm/jCWmIu0/R6Q==" saltValue="zNmQqfD3Fz2OJHD5+JhhAw==" spinCount="100000" sheet="1" objects="1" scenarios="1"/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showGridLines="0" workbookViewId="0">
      <selection activeCell="B15" sqref="B15"/>
    </sheetView>
  </sheetViews>
  <sheetFormatPr baseColWidth="10" defaultColWidth="11.42578125" defaultRowHeight="15" x14ac:dyDescent="0.25"/>
  <cols>
    <col min="1" max="1" width="4" style="77" bestFit="1" customWidth="1"/>
    <col min="2" max="2" width="60.28515625" style="77" bestFit="1" customWidth="1"/>
    <col min="3" max="3" width="6" style="77" bestFit="1" customWidth="1"/>
    <col min="4" max="4" width="3.5703125" style="77" bestFit="1" customWidth="1"/>
    <col min="5" max="5" width="8.7109375" style="77" bestFit="1" customWidth="1"/>
    <col min="6" max="6" width="10.85546875" style="77" bestFit="1" customWidth="1"/>
    <col min="7" max="16384" width="11.42578125" style="77"/>
  </cols>
  <sheetData>
    <row r="1" spans="1:6" ht="21" x14ac:dyDescent="0.35">
      <c r="A1" s="193" t="s">
        <v>1277</v>
      </c>
      <c r="B1" s="193"/>
      <c r="C1" s="193"/>
      <c r="D1" s="193"/>
      <c r="E1" s="193"/>
      <c r="F1" s="193"/>
    </row>
    <row r="2" spans="1:6" x14ac:dyDescent="0.25">
      <c r="A2" s="89" t="s">
        <v>146</v>
      </c>
      <c r="B2" s="90" t="s">
        <v>7</v>
      </c>
      <c r="C2" s="15" t="s">
        <v>8</v>
      </c>
      <c r="D2" s="15" t="s">
        <v>9</v>
      </c>
      <c r="E2" s="16" t="s">
        <v>10</v>
      </c>
      <c r="F2" s="15" t="s">
        <v>6</v>
      </c>
    </row>
    <row r="3" spans="1:6" x14ac:dyDescent="0.25">
      <c r="A3" s="91">
        <v>833</v>
      </c>
      <c r="B3" s="92" t="s">
        <v>1258</v>
      </c>
      <c r="C3" s="45">
        <v>30556</v>
      </c>
      <c r="D3" s="45">
        <v>19</v>
      </c>
      <c r="E3" s="53" t="s">
        <v>1268</v>
      </c>
      <c r="F3" s="45" t="s">
        <v>1277</v>
      </c>
    </row>
    <row r="4" spans="1:6" x14ac:dyDescent="0.25">
      <c r="A4" s="93">
        <v>834</v>
      </c>
      <c r="B4" s="92" t="s">
        <v>1259</v>
      </c>
      <c r="C4" s="45">
        <v>99382</v>
      </c>
      <c r="D4" s="45">
        <v>19</v>
      </c>
      <c r="E4" s="53" t="s">
        <v>1269</v>
      </c>
      <c r="F4" s="45" t="s">
        <v>1277</v>
      </c>
    </row>
    <row r="5" spans="1:6" x14ac:dyDescent="0.25">
      <c r="A5" s="91">
        <v>835</v>
      </c>
      <c r="B5" s="92" t="s">
        <v>1260</v>
      </c>
      <c r="C5" s="45">
        <v>99009</v>
      </c>
      <c r="D5" s="45">
        <v>19</v>
      </c>
      <c r="E5" s="53" t="s">
        <v>1270</v>
      </c>
      <c r="F5" s="45" t="s">
        <v>1277</v>
      </c>
    </row>
    <row r="6" spans="1:6" x14ac:dyDescent="0.25">
      <c r="A6" s="93">
        <v>836</v>
      </c>
      <c r="B6" s="92" t="s">
        <v>1261</v>
      </c>
      <c r="C6" s="45">
        <v>30278</v>
      </c>
      <c r="D6" s="45">
        <v>19</v>
      </c>
      <c r="E6" s="53" t="s">
        <v>1271</v>
      </c>
      <c r="F6" s="45" t="s">
        <v>1277</v>
      </c>
    </row>
    <row r="7" spans="1:6" x14ac:dyDescent="0.25">
      <c r="A7" s="91">
        <v>837</v>
      </c>
      <c r="B7" s="92" t="s">
        <v>1262</v>
      </c>
      <c r="C7" s="45">
        <v>30753</v>
      </c>
      <c r="D7" s="45">
        <v>19</v>
      </c>
      <c r="E7" s="53" t="s">
        <v>1272</v>
      </c>
      <c r="F7" s="45" t="s">
        <v>1277</v>
      </c>
    </row>
    <row r="8" spans="1:6" x14ac:dyDescent="0.25">
      <c r="A8" s="93">
        <v>838</v>
      </c>
      <c r="B8" s="92" t="s">
        <v>1263</v>
      </c>
      <c r="C8" s="45">
        <v>99381</v>
      </c>
      <c r="D8" s="45">
        <v>19</v>
      </c>
      <c r="E8" s="53" t="s">
        <v>1270</v>
      </c>
      <c r="F8" s="45" t="s">
        <v>1277</v>
      </c>
    </row>
    <row r="9" spans="1:6" x14ac:dyDescent="0.25">
      <c r="A9" s="91">
        <v>839</v>
      </c>
      <c r="B9" s="92" t="s">
        <v>1264</v>
      </c>
      <c r="C9" s="45">
        <v>30415</v>
      </c>
      <c r="D9" s="45">
        <v>19</v>
      </c>
      <c r="E9" s="53" t="s">
        <v>1273</v>
      </c>
      <c r="F9" s="45" t="s">
        <v>1277</v>
      </c>
    </row>
    <row r="10" spans="1:6" x14ac:dyDescent="0.25">
      <c r="A10" s="93">
        <v>840</v>
      </c>
      <c r="B10" s="92" t="s">
        <v>1265</v>
      </c>
      <c r="C10" s="45">
        <v>30325</v>
      </c>
      <c r="D10" s="45">
        <v>19</v>
      </c>
      <c r="E10" s="53" t="s">
        <v>1274</v>
      </c>
      <c r="F10" s="45" t="s">
        <v>1277</v>
      </c>
    </row>
    <row r="11" spans="1:6" x14ac:dyDescent="0.25">
      <c r="A11" s="91">
        <v>841</v>
      </c>
      <c r="B11" s="92" t="s">
        <v>1266</v>
      </c>
      <c r="C11" s="45">
        <v>99008</v>
      </c>
      <c r="D11" s="45">
        <v>19</v>
      </c>
      <c r="E11" s="53" t="s">
        <v>1275</v>
      </c>
      <c r="F11" s="45" t="s">
        <v>1277</v>
      </c>
    </row>
    <row r="12" spans="1:6" x14ac:dyDescent="0.25">
      <c r="A12" s="93">
        <v>842</v>
      </c>
      <c r="B12" s="94" t="s">
        <v>1267</v>
      </c>
      <c r="C12" s="49">
        <v>30810</v>
      </c>
      <c r="D12" s="49">
        <v>19</v>
      </c>
      <c r="E12" s="95" t="s">
        <v>1276</v>
      </c>
      <c r="F12" s="49" t="s">
        <v>1277</v>
      </c>
    </row>
  </sheetData>
  <sheetProtection password="DA4F" sheet="1" objects="1" scenarios="1"/>
  <mergeCells count="1">
    <mergeCell ref="A1:F1"/>
  </mergeCells>
  <pageMargins left="0.17" right="0.1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88"/>
  <sheetViews>
    <sheetView showGridLines="0" workbookViewId="0">
      <selection activeCell="K4" sqref="K4"/>
    </sheetView>
  </sheetViews>
  <sheetFormatPr baseColWidth="10" defaultColWidth="11.42578125" defaultRowHeight="15" x14ac:dyDescent="0.25"/>
  <cols>
    <col min="1" max="1" width="4" style="77" bestFit="1" customWidth="1"/>
    <col min="2" max="2" width="39.7109375" style="77" bestFit="1" customWidth="1"/>
    <col min="3" max="3" width="6" style="77" bestFit="1" customWidth="1"/>
    <col min="4" max="4" width="3.5703125" style="77" bestFit="1" customWidth="1"/>
    <col min="5" max="5" width="8.28515625" style="77" bestFit="1" customWidth="1"/>
    <col min="6" max="6" width="10.85546875" style="77" bestFit="1" customWidth="1"/>
    <col min="7" max="16384" width="11.42578125" style="77"/>
  </cols>
  <sheetData>
    <row r="1" spans="1:6" ht="21" x14ac:dyDescent="0.35">
      <c r="A1" s="193" t="s">
        <v>5</v>
      </c>
      <c r="B1" s="193"/>
      <c r="C1" s="193"/>
      <c r="D1" s="193"/>
      <c r="E1" s="193"/>
      <c r="F1" s="193"/>
    </row>
    <row r="2" spans="1:6" x14ac:dyDescent="0.25">
      <c r="A2" s="14" t="s">
        <v>146</v>
      </c>
      <c r="B2" s="90" t="s">
        <v>7</v>
      </c>
      <c r="C2" s="15" t="s">
        <v>8</v>
      </c>
      <c r="D2" s="15" t="s">
        <v>9</v>
      </c>
      <c r="E2" s="16" t="s">
        <v>10</v>
      </c>
      <c r="F2" s="15" t="s">
        <v>6</v>
      </c>
    </row>
    <row r="3" spans="1:6" x14ac:dyDescent="0.25">
      <c r="A3" s="19">
        <v>595</v>
      </c>
      <c r="B3" s="92" t="s">
        <v>1015</v>
      </c>
      <c r="C3" s="96">
        <v>35163</v>
      </c>
      <c r="D3" s="45">
        <v>11</v>
      </c>
      <c r="E3" s="53">
        <v>3.32</v>
      </c>
      <c r="F3" s="45" t="s">
        <v>5</v>
      </c>
    </row>
    <row r="4" spans="1:6" x14ac:dyDescent="0.25">
      <c r="A4" s="21">
        <v>596</v>
      </c>
      <c r="B4" s="92" t="s">
        <v>1016</v>
      </c>
      <c r="C4" s="96">
        <v>34253</v>
      </c>
      <c r="D4" s="45">
        <v>11</v>
      </c>
      <c r="E4" s="53">
        <v>1.98</v>
      </c>
      <c r="F4" s="45" t="s">
        <v>5</v>
      </c>
    </row>
    <row r="5" spans="1:6" x14ac:dyDescent="0.25">
      <c r="A5" s="19">
        <v>597</v>
      </c>
      <c r="B5" s="97" t="s">
        <v>1017</v>
      </c>
      <c r="C5" s="96">
        <v>36245</v>
      </c>
      <c r="D5" s="45">
        <v>11</v>
      </c>
      <c r="E5" s="53">
        <v>1.53</v>
      </c>
      <c r="F5" s="45" t="s">
        <v>5</v>
      </c>
    </row>
    <row r="6" spans="1:6" x14ac:dyDescent="0.25">
      <c r="A6" s="21">
        <v>598</v>
      </c>
      <c r="B6" s="97" t="s">
        <v>1018</v>
      </c>
      <c r="C6" s="96">
        <v>2646</v>
      </c>
      <c r="D6" s="45">
        <v>11</v>
      </c>
      <c r="E6" s="53">
        <v>1.81</v>
      </c>
      <c r="F6" s="45" t="s">
        <v>5</v>
      </c>
    </row>
    <row r="7" spans="1:6" x14ac:dyDescent="0.25">
      <c r="A7" s="19">
        <v>599</v>
      </c>
      <c r="B7" s="97" t="s">
        <v>1019</v>
      </c>
      <c r="C7" s="96">
        <v>12090</v>
      </c>
      <c r="D7" s="45">
        <v>11</v>
      </c>
      <c r="E7" s="53">
        <v>2.5</v>
      </c>
      <c r="F7" s="45" t="s">
        <v>5</v>
      </c>
    </row>
    <row r="8" spans="1:6" x14ac:dyDescent="0.25">
      <c r="A8" s="21">
        <v>600</v>
      </c>
      <c r="B8" s="97" t="s">
        <v>1020</v>
      </c>
      <c r="C8" s="96">
        <v>47574</v>
      </c>
      <c r="D8" s="45">
        <v>11</v>
      </c>
      <c r="E8" s="53">
        <v>7.5</v>
      </c>
      <c r="F8" s="45" t="s">
        <v>5</v>
      </c>
    </row>
    <row r="9" spans="1:6" x14ac:dyDescent="0.25">
      <c r="A9" s="19">
        <v>601</v>
      </c>
      <c r="B9" s="97" t="s">
        <v>1021</v>
      </c>
      <c r="C9" s="96">
        <v>30180</v>
      </c>
      <c r="D9" s="45">
        <v>11</v>
      </c>
      <c r="E9" s="53">
        <v>3.12</v>
      </c>
      <c r="F9" s="45" t="s">
        <v>5</v>
      </c>
    </row>
    <row r="10" spans="1:6" x14ac:dyDescent="0.25">
      <c r="A10" s="21">
        <v>602</v>
      </c>
      <c r="B10" s="97" t="s">
        <v>1022</v>
      </c>
      <c r="C10" s="96">
        <v>41552</v>
      </c>
      <c r="D10" s="45">
        <v>11</v>
      </c>
      <c r="E10" s="53" t="s">
        <v>1101</v>
      </c>
      <c r="F10" s="45" t="s">
        <v>5</v>
      </c>
    </row>
    <row r="11" spans="1:6" x14ac:dyDescent="0.25">
      <c r="A11" s="19">
        <v>603</v>
      </c>
      <c r="B11" s="97" t="s">
        <v>1023</v>
      </c>
      <c r="C11" s="96">
        <v>23571</v>
      </c>
      <c r="D11" s="45">
        <v>11</v>
      </c>
      <c r="E11" s="53">
        <v>3.21</v>
      </c>
      <c r="F11" s="45" t="s">
        <v>5</v>
      </c>
    </row>
    <row r="12" spans="1:6" x14ac:dyDescent="0.25">
      <c r="A12" s="21">
        <v>604</v>
      </c>
      <c r="B12" s="97" t="s">
        <v>1024</v>
      </c>
      <c r="C12" s="96">
        <v>29592</v>
      </c>
      <c r="D12" s="45">
        <v>11</v>
      </c>
      <c r="E12" s="53">
        <v>3.37</v>
      </c>
      <c r="F12" s="45" t="s">
        <v>5</v>
      </c>
    </row>
    <row r="13" spans="1:6" x14ac:dyDescent="0.25">
      <c r="A13" s="19">
        <v>605</v>
      </c>
      <c r="B13" s="97" t="s">
        <v>1025</v>
      </c>
      <c r="C13" s="96">
        <v>2333</v>
      </c>
      <c r="D13" s="45">
        <v>11</v>
      </c>
      <c r="E13" s="53">
        <v>2.02</v>
      </c>
      <c r="F13" s="45" t="s">
        <v>5</v>
      </c>
    </row>
    <row r="14" spans="1:6" x14ac:dyDescent="0.25">
      <c r="A14" s="21">
        <v>606</v>
      </c>
      <c r="B14" s="97" t="s">
        <v>1026</v>
      </c>
      <c r="C14" s="96">
        <v>9995</v>
      </c>
      <c r="D14" s="45">
        <v>11</v>
      </c>
      <c r="E14" s="53">
        <v>3.34</v>
      </c>
      <c r="F14" s="45" t="s">
        <v>5</v>
      </c>
    </row>
    <row r="15" spans="1:6" x14ac:dyDescent="0.25">
      <c r="A15" s="19">
        <v>607</v>
      </c>
      <c r="B15" s="97" t="s">
        <v>1027</v>
      </c>
      <c r="C15" s="96">
        <v>34261</v>
      </c>
      <c r="D15" s="45">
        <v>11</v>
      </c>
      <c r="E15" s="53">
        <v>2.73</v>
      </c>
      <c r="F15" s="45" t="s">
        <v>5</v>
      </c>
    </row>
    <row r="16" spans="1:6" x14ac:dyDescent="0.25">
      <c r="A16" s="21">
        <v>608</v>
      </c>
      <c r="B16" s="97" t="s">
        <v>1028</v>
      </c>
      <c r="C16" s="96">
        <v>3040</v>
      </c>
      <c r="D16" s="45">
        <v>11</v>
      </c>
      <c r="E16" s="53">
        <v>2.2799999999999998</v>
      </c>
      <c r="F16" s="45" t="s">
        <v>5</v>
      </c>
    </row>
    <row r="17" spans="1:6" x14ac:dyDescent="0.25">
      <c r="A17" s="19">
        <v>609</v>
      </c>
      <c r="B17" s="97" t="s">
        <v>1029</v>
      </c>
      <c r="C17" s="96">
        <v>44890</v>
      </c>
      <c r="D17" s="45">
        <v>11</v>
      </c>
      <c r="E17" s="53">
        <v>1.69</v>
      </c>
      <c r="F17" s="45" t="s">
        <v>5</v>
      </c>
    </row>
    <row r="18" spans="1:6" x14ac:dyDescent="0.25">
      <c r="A18" s="21">
        <v>610</v>
      </c>
      <c r="B18" s="97" t="s">
        <v>1030</v>
      </c>
      <c r="C18" s="96">
        <v>17536</v>
      </c>
      <c r="D18" s="45">
        <v>11</v>
      </c>
      <c r="E18" s="53">
        <v>4.0999999999999996</v>
      </c>
      <c r="F18" s="45" t="s">
        <v>5</v>
      </c>
    </row>
    <row r="19" spans="1:6" x14ac:dyDescent="0.25">
      <c r="A19" s="19">
        <v>611</v>
      </c>
      <c r="B19" s="97" t="s">
        <v>1031</v>
      </c>
      <c r="C19" s="96">
        <v>30239</v>
      </c>
      <c r="D19" s="45">
        <v>11</v>
      </c>
      <c r="E19" s="53">
        <v>4.8899999999999997</v>
      </c>
      <c r="F19" s="45" t="s">
        <v>5</v>
      </c>
    </row>
    <row r="20" spans="1:6" x14ac:dyDescent="0.25">
      <c r="A20" s="21">
        <v>612</v>
      </c>
      <c r="B20" s="97" t="s">
        <v>1032</v>
      </c>
      <c r="C20" s="96">
        <v>33192</v>
      </c>
      <c r="D20" s="45">
        <v>11</v>
      </c>
      <c r="E20" s="53">
        <v>5.97</v>
      </c>
      <c r="F20" s="45" t="s">
        <v>5</v>
      </c>
    </row>
    <row r="21" spans="1:6" x14ac:dyDescent="0.25">
      <c r="A21" s="19">
        <v>613</v>
      </c>
      <c r="B21" s="97" t="s">
        <v>1033</v>
      </c>
      <c r="C21" s="96">
        <v>26291</v>
      </c>
      <c r="D21" s="45">
        <v>11</v>
      </c>
      <c r="E21" s="53">
        <v>1.03</v>
      </c>
      <c r="F21" s="45" t="s">
        <v>5</v>
      </c>
    </row>
    <row r="22" spans="1:6" x14ac:dyDescent="0.25">
      <c r="A22" s="21">
        <v>614</v>
      </c>
      <c r="B22" s="97" t="s">
        <v>1034</v>
      </c>
      <c r="C22" s="96">
        <v>26290</v>
      </c>
      <c r="D22" s="45">
        <v>11</v>
      </c>
      <c r="E22" s="53">
        <v>1.03</v>
      </c>
      <c r="F22" s="45" t="s">
        <v>5</v>
      </c>
    </row>
    <row r="23" spans="1:6" x14ac:dyDescent="0.25">
      <c r="A23" s="19">
        <v>615</v>
      </c>
      <c r="B23" s="98" t="s">
        <v>1035</v>
      </c>
      <c r="C23" s="96">
        <v>2043</v>
      </c>
      <c r="D23" s="45">
        <v>11</v>
      </c>
      <c r="E23" s="53">
        <v>2.37</v>
      </c>
      <c r="F23" s="45" t="s">
        <v>5</v>
      </c>
    </row>
    <row r="24" spans="1:6" x14ac:dyDescent="0.25">
      <c r="A24" s="21">
        <v>616</v>
      </c>
      <c r="B24" s="97" t="s">
        <v>1036</v>
      </c>
      <c r="C24" s="96">
        <v>26494</v>
      </c>
      <c r="D24" s="45">
        <v>11</v>
      </c>
      <c r="E24" s="53">
        <v>2.2400000000000002</v>
      </c>
      <c r="F24" s="45" t="s">
        <v>5</v>
      </c>
    </row>
    <row r="25" spans="1:6" x14ac:dyDescent="0.25">
      <c r="A25" s="19">
        <v>617</v>
      </c>
      <c r="B25" s="97" t="s">
        <v>1037</v>
      </c>
      <c r="C25" s="96">
        <v>25475</v>
      </c>
      <c r="D25" s="45">
        <v>11</v>
      </c>
      <c r="E25" s="53">
        <v>2.4300000000000002</v>
      </c>
      <c r="F25" s="45" t="s">
        <v>5</v>
      </c>
    </row>
    <row r="26" spans="1:6" x14ac:dyDescent="0.25">
      <c r="A26" s="21">
        <v>618</v>
      </c>
      <c r="B26" s="97" t="s">
        <v>1038</v>
      </c>
      <c r="C26" s="96">
        <v>26289</v>
      </c>
      <c r="D26" s="45">
        <v>11</v>
      </c>
      <c r="E26" s="53">
        <v>1.03</v>
      </c>
      <c r="F26" s="45" t="s">
        <v>5</v>
      </c>
    </row>
    <row r="27" spans="1:6" x14ac:dyDescent="0.25">
      <c r="A27" s="19">
        <v>619</v>
      </c>
      <c r="B27" s="98" t="s">
        <v>1039</v>
      </c>
      <c r="C27" s="96">
        <v>39230</v>
      </c>
      <c r="D27" s="45">
        <v>11</v>
      </c>
      <c r="E27" s="53">
        <v>1</v>
      </c>
      <c r="F27" s="45" t="s">
        <v>5</v>
      </c>
    </row>
    <row r="28" spans="1:6" x14ac:dyDescent="0.25">
      <c r="A28" s="21">
        <v>620</v>
      </c>
      <c r="B28" s="97" t="s">
        <v>1040</v>
      </c>
      <c r="C28" s="96">
        <v>44928</v>
      </c>
      <c r="D28" s="45">
        <v>11</v>
      </c>
      <c r="E28" s="53">
        <v>1.63</v>
      </c>
      <c r="F28" s="45" t="s">
        <v>5</v>
      </c>
    </row>
    <row r="29" spans="1:6" x14ac:dyDescent="0.25">
      <c r="A29" s="19">
        <v>621</v>
      </c>
      <c r="B29" s="97" t="s">
        <v>1041</v>
      </c>
      <c r="C29" s="96">
        <v>25411</v>
      </c>
      <c r="D29" s="45">
        <v>11</v>
      </c>
      <c r="E29" s="53">
        <v>1.5</v>
      </c>
      <c r="F29" s="45" t="s">
        <v>5</v>
      </c>
    </row>
    <row r="30" spans="1:6" x14ac:dyDescent="0.25">
      <c r="A30" s="21">
        <v>622</v>
      </c>
      <c r="B30" s="92" t="s">
        <v>1042</v>
      </c>
      <c r="C30" s="96">
        <v>25417</v>
      </c>
      <c r="D30" s="45">
        <v>11</v>
      </c>
      <c r="E30" s="53">
        <v>3.77</v>
      </c>
      <c r="F30" s="45" t="s">
        <v>5</v>
      </c>
    </row>
    <row r="31" spans="1:6" x14ac:dyDescent="0.25">
      <c r="A31" s="19">
        <v>623</v>
      </c>
      <c r="B31" s="97" t="s">
        <v>1043</v>
      </c>
      <c r="C31" s="96">
        <v>25423</v>
      </c>
      <c r="D31" s="45">
        <v>11</v>
      </c>
      <c r="E31" s="53">
        <v>1.47</v>
      </c>
      <c r="F31" s="45" t="s">
        <v>5</v>
      </c>
    </row>
    <row r="32" spans="1:6" x14ac:dyDescent="0.25">
      <c r="A32" s="21">
        <v>624</v>
      </c>
      <c r="B32" s="92" t="s">
        <v>1044</v>
      </c>
      <c r="C32" s="96">
        <v>3451</v>
      </c>
      <c r="D32" s="45">
        <v>11</v>
      </c>
      <c r="E32" s="53">
        <v>0.99</v>
      </c>
      <c r="F32" s="45" t="s">
        <v>5</v>
      </c>
    </row>
    <row r="33" spans="1:6" x14ac:dyDescent="0.25">
      <c r="A33" s="19">
        <v>625</v>
      </c>
      <c r="B33" s="97" t="s">
        <v>1045</v>
      </c>
      <c r="C33" s="96">
        <v>7754</v>
      </c>
      <c r="D33" s="45">
        <v>11</v>
      </c>
      <c r="E33" s="53">
        <v>3.04</v>
      </c>
      <c r="F33" s="45" t="s">
        <v>5</v>
      </c>
    </row>
    <row r="34" spans="1:6" x14ac:dyDescent="0.25">
      <c r="A34" s="21">
        <v>626</v>
      </c>
      <c r="B34" s="97" t="s">
        <v>1046</v>
      </c>
      <c r="C34" s="96">
        <v>46165</v>
      </c>
      <c r="D34" s="45">
        <v>11</v>
      </c>
      <c r="E34" s="53">
        <v>3.23</v>
      </c>
      <c r="F34" s="45" t="s">
        <v>5</v>
      </c>
    </row>
    <row r="35" spans="1:6" x14ac:dyDescent="0.25">
      <c r="A35" s="19">
        <v>627</v>
      </c>
      <c r="B35" s="97" t="s">
        <v>1047</v>
      </c>
      <c r="C35" s="96">
        <v>2614</v>
      </c>
      <c r="D35" s="45">
        <v>11</v>
      </c>
      <c r="E35" s="53">
        <v>1.59</v>
      </c>
      <c r="F35" s="45" t="s">
        <v>5</v>
      </c>
    </row>
    <row r="36" spans="1:6" x14ac:dyDescent="0.25">
      <c r="A36" s="21">
        <v>628</v>
      </c>
      <c r="B36" s="97" t="s">
        <v>1048</v>
      </c>
      <c r="C36" s="96">
        <v>2595</v>
      </c>
      <c r="D36" s="45">
        <v>11</v>
      </c>
      <c r="E36" s="53">
        <v>1.4</v>
      </c>
      <c r="F36" s="45" t="s">
        <v>5</v>
      </c>
    </row>
    <row r="37" spans="1:6" x14ac:dyDescent="0.25">
      <c r="A37" s="19">
        <v>629</v>
      </c>
      <c r="B37" s="97" t="s">
        <v>1049</v>
      </c>
      <c r="C37" s="96">
        <v>12938</v>
      </c>
      <c r="D37" s="45">
        <v>11</v>
      </c>
      <c r="E37" s="53">
        <v>3.9</v>
      </c>
      <c r="F37" s="45" t="s">
        <v>5</v>
      </c>
    </row>
    <row r="38" spans="1:6" x14ac:dyDescent="0.25">
      <c r="A38" s="21">
        <v>630</v>
      </c>
      <c r="B38" s="97" t="s">
        <v>1050</v>
      </c>
      <c r="C38" s="96">
        <v>13730</v>
      </c>
      <c r="D38" s="45">
        <v>11</v>
      </c>
      <c r="E38" s="53">
        <v>2.02</v>
      </c>
      <c r="F38" s="45" t="s">
        <v>5</v>
      </c>
    </row>
    <row r="39" spans="1:6" x14ac:dyDescent="0.25">
      <c r="A39" s="19">
        <v>631</v>
      </c>
      <c r="B39" s="97" t="s">
        <v>1051</v>
      </c>
      <c r="C39" s="96">
        <v>24911</v>
      </c>
      <c r="D39" s="45">
        <v>11</v>
      </c>
      <c r="E39" s="53">
        <v>2.14</v>
      </c>
      <c r="F39" s="45" t="s">
        <v>5</v>
      </c>
    </row>
    <row r="40" spans="1:6" x14ac:dyDescent="0.25">
      <c r="A40" s="21">
        <v>632</v>
      </c>
      <c r="B40" s="97" t="s">
        <v>1052</v>
      </c>
      <c r="C40" s="96">
        <v>33381</v>
      </c>
      <c r="D40" s="45">
        <v>11</v>
      </c>
      <c r="E40" s="53">
        <v>2.12</v>
      </c>
      <c r="F40" s="45" t="s">
        <v>5</v>
      </c>
    </row>
    <row r="41" spans="1:6" x14ac:dyDescent="0.25">
      <c r="A41" s="19">
        <v>633</v>
      </c>
      <c r="B41" s="97" t="s">
        <v>1053</v>
      </c>
      <c r="C41" s="96">
        <v>26487</v>
      </c>
      <c r="D41" s="45">
        <v>11</v>
      </c>
      <c r="E41" s="53">
        <v>2.71</v>
      </c>
      <c r="F41" s="45" t="s">
        <v>5</v>
      </c>
    </row>
    <row r="42" spans="1:6" x14ac:dyDescent="0.25">
      <c r="A42" s="21">
        <v>634</v>
      </c>
      <c r="B42" s="97" t="s">
        <v>1054</v>
      </c>
      <c r="C42" s="96">
        <v>25426</v>
      </c>
      <c r="D42" s="45">
        <v>11</v>
      </c>
      <c r="E42" s="53">
        <v>2.25</v>
      </c>
      <c r="F42" s="45" t="s">
        <v>5</v>
      </c>
    </row>
    <row r="43" spans="1:6" x14ac:dyDescent="0.25">
      <c r="A43" s="19">
        <v>635</v>
      </c>
      <c r="B43" s="97" t="s">
        <v>1055</v>
      </c>
      <c r="C43" s="96">
        <v>9255</v>
      </c>
      <c r="D43" s="45">
        <v>11</v>
      </c>
      <c r="E43" s="53" t="s">
        <v>1102</v>
      </c>
      <c r="F43" s="45" t="s">
        <v>5</v>
      </c>
    </row>
    <row r="44" spans="1:6" x14ac:dyDescent="0.25">
      <c r="A44" s="21">
        <v>636</v>
      </c>
      <c r="B44" s="97" t="s">
        <v>1056</v>
      </c>
      <c r="C44" s="96">
        <v>9376</v>
      </c>
      <c r="D44" s="45">
        <v>11</v>
      </c>
      <c r="E44" s="53">
        <v>2.97</v>
      </c>
      <c r="F44" s="45" t="s">
        <v>5</v>
      </c>
    </row>
    <row r="45" spans="1:6" x14ac:dyDescent="0.25">
      <c r="A45" s="19">
        <v>637</v>
      </c>
      <c r="B45" s="97" t="s">
        <v>1057</v>
      </c>
      <c r="C45" s="96">
        <v>3512</v>
      </c>
      <c r="D45" s="45">
        <v>11</v>
      </c>
      <c r="E45" s="53">
        <v>3.29</v>
      </c>
      <c r="F45" s="45" t="s">
        <v>5</v>
      </c>
    </row>
    <row r="46" spans="1:6" x14ac:dyDescent="0.25">
      <c r="A46" s="21">
        <v>638</v>
      </c>
      <c r="B46" s="97" t="s">
        <v>1058</v>
      </c>
      <c r="C46" s="96">
        <v>26768</v>
      </c>
      <c r="D46" s="45">
        <v>11</v>
      </c>
      <c r="E46" s="53">
        <v>1.75</v>
      </c>
      <c r="F46" s="45" t="s">
        <v>5</v>
      </c>
    </row>
    <row r="47" spans="1:6" x14ac:dyDescent="0.25">
      <c r="A47" s="19">
        <v>639</v>
      </c>
      <c r="B47" s="97" t="s">
        <v>1059</v>
      </c>
      <c r="C47" s="96">
        <v>25120</v>
      </c>
      <c r="D47" s="45">
        <v>11</v>
      </c>
      <c r="E47" s="53" t="s">
        <v>1199</v>
      </c>
      <c r="F47" s="45" t="s">
        <v>5</v>
      </c>
    </row>
    <row r="48" spans="1:6" x14ac:dyDescent="0.25">
      <c r="A48" s="21">
        <v>640</v>
      </c>
      <c r="B48" s="97" t="s">
        <v>1060</v>
      </c>
      <c r="C48" s="96">
        <v>30374</v>
      </c>
      <c r="D48" s="45">
        <v>11</v>
      </c>
      <c r="E48" s="53">
        <v>1.29</v>
      </c>
      <c r="F48" s="45" t="s">
        <v>5</v>
      </c>
    </row>
    <row r="49" spans="1:6" x14ac:dyDescent="0.25">
      <c r="A49" s="19">
        <v>641</v>
      </c>
      <c r="B49" s="97" t="s">
        <v>1061</v>
      </c>
      <c r="C49" s="96">
        <v>46729</v>
      </c>
      <c r="D49" s="45">
        <v>11</v>
      </c>
      <c r="E49" s="53">
        <v>1.4</v>
      </c>
      <c r="F49" s="45" t="s">
        <v>5</v>
      </c>
    </row>
    <row r="50" spans="1:6" x14ac:dyDescent="0.25">
      <c r="A50" s="21">
        <v>642</v>
      </c>
      <c r="B50" s="97" t="s">
        <v>1062</v>
      </c>
      <c r="C50" s="96">
        <v>3696</v>
      </c>
      <c r="D50" s="45">
        <v>11</v>
      </c>
      <c r="E50" s="53">
        <v>0.82</v>
      </c>
      <c r="F50" s="45" t="s">
        <v>5</v>
      </c>
    </row>
    <row r="51" spans="1:6" x14ac:dyDescent="0.25">
      <c r="A51" s="19">
        <v>643</v>
      </c>
      <c r="B51" s="92" t="s">
        <v>1063</v>
      </c>
      <c r="C51" s="96">
        <v>43828</v>
      </c>
      <c r="D51" s="45">
        <v>11</v>
      </c>
      <c r="E51" s="53">
        <v>3.52</v>
      </c>
      <c r="F51" s="45" t="s">
        <v>5</v>
      </c>
    </row>
    <row r="52" spans="1:6" x14ac:dyDescent="0.25">
      <c r="A52" s="21">
        <v>644</v>
      </c>
      <c r="B52" s="97" t="s">
        <v>1064</v>
      </c>
      <c r="C52" s="96">
        <v>3702</v>
      </c>
      <c r="D52" s="45">
        <v>11</v>
      </c>
      <c r="E52" s="53">
        <v>0.76</v>
      </c>
      <c r="F52" s="45" t="s">
        <v>5</v>
      </c>
    </row>
    <row r="53" spans="1:6" x14ac:dyDescent="0.25">
      <c r="A53" s="19">
        <v>645</v>
      </c>
      <c r="B53" s="98" t="s">
        <v>1065</v>
      </c>
      <c r="C53" s="96">
        <v>3676</v>
      </c>
      <c r="D53" s="45">
        <v>11</v>
      </c>
      <c r="E53" s="53">
        <v>0.75</v>
      </c>
      <c r="F53" s="45" t="s">
        <v>5</v>
      </c>
    </row>
    <row r="54" spans="1:6" x14ac:dyDescent="0.25">
      <c r="A54" s="21">
        <v>646</v>
      </c>
      <c r="B54" s="97" t="s">
        <v>1066</v>
      </c>
      <c r="C54" s="96">
        <v>3680</v>
      </c>
      <c r="D54" s="45">
        <v>11</v>
      </c>
      <c r="E54" s="53">
        <v>0.75</v>
      </c>
      <c r="F54" s="45" t="s">
        <v>5</v>
      </c>
    </row>
    <row r="55" spans="1:6" x14ac:dyDescent="0.25">
      <c r="A55" s="19">
        <v>647</v>
      </c>
      <c r="B55" s="97" t="s">
        <v>1067</v>
      </c>
      <c r="C55" s="96">
        <v>3687</v>
      </c>
      <c r="D55" s="45">
        <v>11</v>
      </c>
      <c r="E55" s="53">
        <v>0.74</v>
      </c>
      <c r="F55" s="45" t="s">
        <v>5</v>
      </c>
    </row>
    <row r="56" spans="1:6" x14ac:dyDescent="0.25">
      <c r="A56" s="21">
        <v>648</v>
      </c>
      <c r="B56" s="92" t="s">
        <v>1068</v>
      </c>
      <c r="C56" s="96">
        <v>30855</v>
      </c>
      <c r="D56" s="45">
        <v>11</v>
      </c>
      <c r="E56" s="53">
        <v>1.9</v>
      </c>
      <c r="F56" s="45" t="s">
        <v>5</v>
      </c>
    </row>
    <row r="57" spans="1:6" x14ac:dyDescent="0.25">
      <c r="A57" s="19">
        <v>649</v>
      </c>
      <c r="B57" s="97" t="s">
        <v>1069</v>
      </c>
      <c r="C57" s="96">
        <v>3691</v>
      </c>
      <c r="D57" s="45">
        <v>11</v>
      </c>
      <c r="E57" s="53">
        <v>0.79</v>
      </c>
      <c r="F57" s="45" t="s">
        <v>5</v>
      </c>
    </row>
    <row r="58" spans="1:6" x14ac:dyDescent="0.25">
      <c r="A58" s="21">
        <v>650</v>
      </c>
      <c r="B58" s="98" t="s">
        <v>1070</v>
      </c>
      <c r="C58" s="96">
        <v>3662</v>
      </c>
      <c r="D58" s="45">
        <v>11</v>
      </c>
      <c r="E58" s="53">
        <v>0.69</v>
      </c>
      <c r="F58" s="45" t="s">
        <v>5</v>
      </c>
    </row>
    <row r="59" spans="1:6" x14ac:dyDescent="0.25">
      <c r="A59" s="19">
        <v>651</v>
      </c>
      <c r="B59" s="92" t="s">
        <v>1071</v>
      </c>
      <c r="C59" s="96">
        <v>3668</v>
      </c>
      <c r="D59" s="45">
        <v>11</v>
      </c>
      <c r="E59" s="53">
        <v>0.75</v>
      </c>
      <c r="F59" s="45" t="s">
        <v>5</v>
      </c>
    </row>
    <row r="60" spans="1:6" x14ac:dyDescent="0.25">
      <c r="A60" s="21">
        <v>652</v>
      </c>
      <c r="B60" s="92" t="s">
        <v>1072</v>
      </c>
      <c r="C60" s="96">
        <v>25375</v>
      </c>
      <c r="D60" s="45">
        <v>11</v>
      </c>
      <c r="E60" s="53">
        <v>2</v>
      </c>
      <c r="F60" s="45" t="s">
        <v>5</v>
      </c>
    </row>
    <row r="61" spans="1:6" x14ac:dyDescent="0.25">
      <c r="A61" s="19">
        <v>653</v>
      </c>
      <c r="B61" s="92" t="s">
        <v>1073</v>
      </c>
      <c r="C61" s="96">
        <v>32596</v>
      </c>
      <c r="D61" s="45">
        <v>11</v>
      </c>
      <c r="E61" s="53">
        <v>0.75</v>
      </c>
      <c r="F61" s="45" t="s">
        <v>5</v>
      </c>
    </row>
    <row r="62" spans="1:6" x14ac:dyDescent="0.25">
      <c r="A62" s="21">
        <v>654</v>
      </c>
      <c r="B62" s="92" t="s">
        <v>1074</v>
      </c>
      <c r="C62" s="96">
        <v>5268</v>
      </c>
      <c r="D62" s="45">
        <v>11</v>
      </c>
      <c r="E62" s="53">
        <v>0.75</v>
      </c>
      <c r="F62" s="45" t="s">
        <v>5</v>
      </c>
    </row>
    <row r="63" spans="1:6" x14ac:dyDescent="0.25">
      <c r="A63" s="19">
        <v>655</v>
      </c>
      <c r="B63" s="92" t="s">
        <v>1075</v>
      </c>
      <c r="C63" s="96">
        <v>4973</v>
      </c>
      <c r="D63" s="45">
        <v>11</v>
      </c>
      <c r="E63" s="53">
        <v>0.73</v>
      </c>
      <c r="F63" s="45" t="s">
        <v>5</v>
      </c>
    </row>
    <row r="64" spans="1:6" x14ac:dyDescent="0.25">
      <c r="A64" s="21">
        <v>656</v>
      </c>
      <c r="B64" s="97" t="s">
        <v>1076</v>
      </c>
      <c r="C64" s="96">
        <v>17128</v>
      </c>
      <c r="D64" s="45">
        <v>11</v>
      </c>
      <c r="E64" s="53">
        <v>1.55</v>
      </c>
      <c r="F64" s="45" t="s">
        <v>5</v>
      </c>
    </row>
    <row r="65" spans="1:6" x14ac:dyDescent="0.25">
      <c r="A65" s="19">
        <v>657</v>
      </c>
      <c r="B65" s="97" t="s">
        <v>1077</v>
      </c>
      <c r="C65" s="96">
        <v>13331</v>
      </c>
      <c r="D65" s="45">
        <v>11</v>
      </c>
      <c r="E65" s="53">
        <v>1.55</v>
      </c>
      <c r="F65" s="45" t="s">
        <v>5</v>
      </c>
    </row>
    <row r="66" spans="1:6" x14ac:dyDescent="0.25">
      <c r="A66" s="21">
        <v>658</v>
      </c>
      <c r="B66" s="97" t="s">
        <v>1078</v>
      </c>
      <c r="C66" s="96">
        <v>28661</v>
      </c>
      <c r="D66" s="45">
        <v>11</v>
      </c>
      <c r="E66" s="53">
        <v>2.7</v>
      </c>
      <c r="F66" s="45" t="s">
        <v>5</v>
      </c>
    </row>
    <row r="67" spans="1:6" x14ac:dyDescent="0.25">
      <c r="A67" s="19">
        <v>659</v>
      </c>
      <c r="B67" s="97" t="s">
        <v>1079</v>
      </c>
      <c r="C67" s="96">
        <v>17122</v>
      </c>
      <c r="D67" s="45">
        <v>11</v>
      </c>
      <c r="E67" s="53">
        <v>1.95</v>
      </c>
      <c r="F67" s="45" t="s">
        <v>5</v>
      </c>
    </row>
    <row r="68" spans="1:6" x14ac:dyDescent="0.25">
      <c r="A68" s="21">
        <v>660</v>
      </c>
      <c r="B68" s="97" t="s">
        <v>1080</v>
      </c>
      <c r="C68" s="96">
        <v>17132</v>
      </c>
      <c r="D68" s="45">
        <v>11</v>
      </c>
      <c r="E68" s="53">
        <v>1.85</v>
      </c>
      <c r="F68" s="45" t="s">
        <v>5</v>
      </c>
    </row>
    <row r="69" spans="1:6" x14ac:dyDescent="0.25">
      <c r="A69" s="19">
        <v>661</v>
      </c>
      <c r="B69" s="97" t="s">
        <v>1081</v>
      </c>
      <c r="C69" s="96">
        <v>17123</v>
      </c>
      <c r="D69" s="45">
        <v>11</v>
      </c>
      <c r="E69" s="53">
        <v>2</v>
      </c>
      <c r="F69" s="45" t="s">
        <v>5</v>
      </c>
    </row>
    <row r="70" spans="1:6" x14ac:dyDescent="0.25">
      <c r="A70" s="21">
        <v>662</v>
      </c>
      <c r="B70" s="97" t="s">
        <v>1082</v>
      </c>
      <c r="C70" s="96">
        <v>17126</v>
      </c>
      <c r="D70" s="45">
        <v>11</v>
      </c>
      <c r="E70" s="53">
        <v>3.95</v>
      </c>
      <c r="F70" s="45" t="s">
        <v>5</v>
      </c>
    </row>
    <row r="71" spans="1:6" x14ac:dyDescent="0.25">
      <c r="A71" s="19">
        <v>663</v>
      </c>
      <c r="B71" s="97" t="s">
        <v>1083</v>
      </c>
      <c r="C71" s="96">
        <v>12000</v>
      </c>
      <c r="D71" s="45">
        <v>11</v>
      </c>
      <c r="E71" s="53">
        <v>2.0499999999999998</v>
      </c>
      <c r="F71" s="45" t="s">
        <v>5</v>
      </c>
    </row>
    <row r="72" spans="1:6" x14ac:dyDescent="0.25">
      <c r="A72" s="21">
        <v>664</v>
      </c>
      <c r="B72" s="97" t="s">
        <v>1084</v>
      </c>
      <c r="C72" s="96">
        <v>14447</v>
      </c>
      <c r="D72" s="45">
        <v>11</v>
      </c>
      <c r="E72" s="53">
        <v>3.5</v>
      </c>
      <c r="F72" s="45" t="s">
        <v>5</v>
      </c>
    </row>
    <row r="73" spans="1:6" x14ac:dyDescent="0.25">
      <c r="A73" s="19">
        <v>665</v>
      </c>
      <c r="B73" s="97" t="s">
        <v>1085</v>
      </c>
      <c r="C73" s="96">
        <v>25109</v>
      </c>
      <c r="D73" s="45">
        <v>11</v>
      </c>
      <c r="E73" s="53">
        <v>4.5</v>
      </c>
      <c r="F73" s="45" t="s">
        <v>5</v>
      </c>
    </row>
    <row r="74" spans="1:6" x14ac:dyDescent="0.25">
      <c r="A74" s="21">
        <v>666</v>
      </c>
      <c r="B74" s="97" t="s">
        <v>1086</v>
      </c>
      <c r="C74" s="96">
        <v>14446</v>
      </c>
      <c r="D74" s="45">
        <v>11</v>
      </c>
      <c r="E74" s="53">
        <v>3.45</v>
      </c>
      <c r="F74" s="45" t="s">
        <v>5</v>
      </c>
    </row>
    <row r="75" spans="1:6" x14ac:dyDescent="0.25">
      <c r="A75" s="19">
        <v>667</v>
      </c>
      <c r="B75" s="97" t="s">
        <v>1087</v>
      </c>
      <c r="C75" s="96">
        <v>15233</v>
      </c>
      <c r="D75" s="45">
        <v>11</v>
      </c>
      <c r="E75" s="53">
        <v>1.25</v>
      </c>
      <c r="F75" s="45" t="s">
        <v>5</v>
      </c>
    </row>
    <row r="76" spans="1:6" x14ac:dyDescent="0.25">
      <c r="A76" s="21">
        <v>668</v>
      </c>
      <c r="B76" s="97" t="s">
        <v>1088</v>
      </c>
      <c r="C76" s="96">
        <v>35277</v>
      </c>
      <c r="D76" s="45">
        <v>11</v>
      </c>
      <c r="E76" s="53">
        <v>2.2999999999999998</v>
      </c>
      <c r="F76" s="45" t="s">
        <v>5</v>
      </c>
    </row>
    <row r="77" spans="1:6" x14ac:dyDescent="0.25">
      <c r="A77" s="19">
        <v>669</v>
      </c>
      <c r="B77" s="98" t="s">
        <v>1089</v>
      </c>
      <c r="C77" s="96">
        <v>30968</v>
      </c>
      <c r="D77" s="45">
        <v>11</v>
      </c>
      <c r="E77" s="53">
        <v>3.8</v>
      </c>
      <c r="F77" s="45" t="s">
        <v>5</v>
      </c>
    </row>
    <row r="78" spans="1:6" x14ac:dyDescent="0.25">
      <c r="A78" s="21">
        <v>670</v>
      </c>
      <c r="B78" s="97" t="s">
        <v>1090</v>
      </c>
      <c r="C78" s="96">
        <v>8097</v>
      </c>
      <c r="D78" s="45">
        <v>11</v>
      </c>
      <c r="E78" s="53">
        <v>7.8</v>
      </c>
      <c r="F78" s="45" t="s">
        <v>5</v>
      </c>
    </row>
    <row r="79" spans="1:6" x14ac:dyDescent="0.25">
      <c r="A79" s="19">
        <v>671</v>
      </c>
      <c r="B79" s="97" t="s">
        <v>1091</v>
      </c>
      <c r="C79" s="96">
        <v>31386</v>
      </c>
      <c r="D79" s="45">
        <v>11</v>
      </c>
      <c r="E79" s="53">
        <v>3.9</v>
      </c>
      <c r="F79" s="45" t="s">
        <v>5</v>
      </c>
    </row>
    <row r="80" spans="1:6" x14ac:dyDescent="0.25">
      <c r="A80" s="21">
        <v>672</v>
      </c>
      <c r="B80" s="97" t="s">
        <v>1092</v>
      </c>
      <c r="C80" s="96">
        <v>16097</v>
      </c>
      <c r="D80" s="45">
        <v>11</v>
      </c>
      <c r="E80" s="53">
        <v>1.75</v>
      </c>
      <c r="F80" s="45" t="s">
        <v>5</v>
      </c>
    </row>
    <row r="81" spans="1:6" x14ac:dyDescent="0.25">
      <c r="A81" s="19">
        <v>673</v>
      </c>
      <c r="B81" s="98" t="s">
        <v>1093</v>
      </c>
      <c r="C81" s="96">
        <v>30432</v>
      </c>
      <c r="D81" s="45">
        <v>11</v>
      </c>
      <c r="E81" s="53">
        <v>1.75</v>
      </c>
      <c r="F81" s="45" t="s">
        <v>5</v>
      </c>
    </row>
    <row r="82" spans="1:6" x14ac:dyDescent="0.25">
      <c r="A82" s="21">
        <v>674</v>
      </c>
      <c r="B82" s="92" t="s">
        <v>1094</v>
      </c>
      <c r="C82" s="96">
        <v>16098</v>
      </c>
      <c r="D82" s="45">
        <v>11</v>
      </c>
      <c r="E82" s="53">
        <v>1.8</v>
      </c>
      <c r="F82" s="45" t="s">
        <v>5</v>
      </c>
    </row>
    <row r="83" spans="1:6" x14ac:dyDescent="0.25">
      <c r="A83" s="19">
        <v>675</v>
      </c>
      <c r="B83" s="92" t="s">
        <v>1095</v>
      </c>
      <c r="C83" s="96">
        <v>28616</v>
      </c>
      <c r="D83" s="45">
        <v>11</v>
      </c>
      <c r="E83" s="53">
        <v>3.35</v>
      </c>
      <c r="F83" s="45" t="s">
        <v>5</v>
      </c>
    </row>
    <row r="84" spans="1:6" x14ac:dyDescent="0.25">
      <c r="A84" s="21">
        <v>676</v>
      </c>
      <c r="B84" s="92" t="s">
        <v>1096</v>
      </c>
      <c r="C84" s="96">
        <v>30430</v>
      </c>
      <c r="D84" s="45">
        <v>11</v>
      </c>
      <c r="E84" s="53">
        <v>1.98</v>
      </c>
      <c r="F84" s="45" t="s">
        <v>5</v>
      </c>
    </row>
    <row r="85" spans="1:6" x14ac:dyDescent="0.25">
      <c r="A85" s="19">
        <v>677</v>
      </c>
      <c r="B85" s="92" t="s">
        <v>1097</v>
      </c>
      <c r="C85" s="96">
        <v>34342</v>
      </c>
      <c r="D85" s="45">
        <v>11</v>
      </c>
      <c r="E85" s="53">
        <v>1.85</v>
      </c>
      <c r="F85" s="45" t="s">
        <v>5</v>
      </c>
    </row>
    <row r="86" spans="1:6" x14ac:dyDescent="0.25">
      <c r="A86" s="21">
        <v>678</v>
      </c>
      <c r="B86" s="92" t="s">
        <v>1098</v>
      </c>
      <c r="C86" s="96">
        <v>6745</v>
      </c>
      <c r="D86" s="45">
        <v>11</v>
      </c>
      <c r="E86" s="53">
        <v>4.8</v>
      </c>
      <c r="F86" s="45" t="s">
        <v>5</v>
      </c>
    </row>
    <row r="87" spans="1:6" x14ac:dyDescent="0.25">
      <c r="A87" s="19">
        <v>679</v>
      </c>
      <c r="B87" s="92" t="s">
        <v>1099</v>
      </c>
      <c r="C87" s="96">
        <v>18120</v>
      </c>
      <c r="D87" s="45">
        <v>11</v>
      </c>
      <c r="E87" s="53">
        <v>4.8</v>
      </c>
      <c r="F87" s="45" t="s">
        <v>5</v>
      </c>
    </row>
    <row r="88" spans="1:6" x14ac:dyDescent="0.25">
      <c r="A88" s="21">
        <v>680</v>
      </c>
      <c r="B88" s="92" t="s">
        <v>1100</v>
      </c>
      <c r="C88" s="96">
        <v>6746</v>
      </c>
      <c r="D88" s="45">
        <v>11</v>
      </c>
      <c r="E88" s="53">
        <v>4.8</v>
      </c>
      <c r="F88" s="45" t="s">
        <v>5</v>
      </c>
    </row>
  </sheetData>
  <sheetProtection password="DA4F" sheet="1" objects="1" scenarios="1"/>
  <mergeCells count="1">
    <mergeCell ref="A1:F1"/>
  </mergeCells>
  <pageMargins left="0.7" right="0.7" top="0.17" bottom="0.17" header="0.17" footer="0.17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64"/>
  <sheetViews>
    <sheetView showGridLines="0" workbookViewId="0">
      <selection activeCell="I4" sqref="I4"/>
    </sheetView>
  </sheetViews>
  <sheetFormatPr baseColWidth="10" defaultColWidth="11.42578125" defaultRowHeight="15" x14ac:dyDescent="0.25"/>
  <cols>
    <col min="1" max="1" width="4" style="77" bestFit="1" customWidth="1"/>
    <col min="2" max="2" width="66.28515625" style="77" bestFit="1" customWidth="1"/>
    <col min="3" max="3" width="7" style="77" bestFit="1" customWidth="1"/>
    <col min="4" max="4" width="3.7109375" style="77" bestFit="1" customWidth="1"/>
    <col min="5" max="5" width="7.85546875" style="77" bestFit="1" customWidth="1"/>
    <col min="6" max="6" width="10.85546875" style="77" bestFit="1" customWidth="1"/>
    <col min="7" max="16384" width="11.42578125" style="77"/>
  </cols>
  <sheetData>
    <row r="1" spans="1:6" ht="21" x14ac:dyDescent="0.35">
      <c r="A1" s="193" t="s">
        <v>503</v>
      </c>
      <c r="B1" s="193"/>
      <c r="C1" s="193"/>
      <c r="D1" s="193"/>
      <c r="E1" s="193"/>
      <c r="F1" s="193"/>
    </row>
    <row r="2" spans="1:6" x14ac:dyDescent="0.25">
      <c r="A2" s="14" t="s">
        <v>146</v>
      </c>
      <c r="B2" s="90" t="s">
        <v>7</v>
      </c>
      <c r="C2" s="15" t="s">
        <v>8</v>
      </c>
      <c r="D2" s="15" t="s">
        <v>9</v>
      </c>
      <c r="E2" s="16" t="s">
        <v>10</v>
      </c>
      <c r="F2" s="15" t="s">
        <v>6</v>
      </c>
    </row>
    <row r="3" spans="1:6" x14ac:dyDescent="0.25">
      <c r="A3" s="21">
        <v>146</v>
      </c>
      <c r="B3" s="97" t="s">
        <v>147</v>
      </c>
      <c r="C3" s="45" t="s">
        <v>504</v>
      </c>
      <c r="D3" s="45">
        <v>1</v>
      </c>
      <c r="E3" s="53">
        <v>35.053200000000004</v>
      </c>
      <c r="F3" s="45" t="s">
        <v>503</v>
      </c>
    </row>
    <row r="4" spans="1:6" x14ac:dyDescent="0.25">
      <c r="A4" s="19">
        <v>147</v>
      </c>
      <c r="B4" s="97" t="s">
        <v>148</v>
      </c>
      <c r="C4" s="45" t="s">
        <v>505</v>
      </c>
      <c r="D4" s="45">
        <v>1</v>
      </c>
      <c r="E4" s="53">
        <v>21.06</v>
      </c>
      <c r="F4" s="45" t="s">
        <v>503</v>
      </c>
    </row>
    <row r="5" spans="1:6" x14ac:dyDescent="0.25">
      <c r="A5" s="21">
        <v>148</v>
      </c>
      <c r="B5" s="97" t="s">
        <v>149</v>
      </c>
      <c r="C5" s="45" t="s">
        <v>506</v>
      </c>
      <c r="D5" s="45">
        <v>1</v>
      </c>
      <c r="E5" s="53">
        <v>13.794299999999996</v>
      </c>
      <c r="F5" s="45" t="s">
        <v>503</v>
      </c>
    </row>
    <row r="6" spans="1:6" x14ac:dyDescent="0.25">
      <c r="A6" s="19">
        <v>149</v>
      </c>
      <c r="B6" s="97" t="s">
        <v>150</v>
      </c>
      <c r="C6" s="45" t="s">
        <v>507</v>
      </c>
      <c r="D6" s="45">
        <v>1</v>
      </c>
      <c r="E6" s="53">
        <v>11.94219</v>
      </c>
      <c r="F6" s="45" t="s">
        <v>503</v>
      </c>
    </row>
    <row r="7" spans="1:6" x14ac:dyDescent="0.25">
      <c r="A7" s="21">
        <v>150</v>
      </c>
      <c r="B7" s="97" t="s">
        <v>151</v>
      </c>
      <c r="C7" s="45" t="s">
        <v>508</v>
      </c>
      <c r="D7" s="45">
        <v>1</v>
      </c>
      <c r="E7" s="53">
        <v>3.6152999999999995</v>
      </c>
      <c r="F7" s="45" t="s">
        <v>503</v>
      </c>
    </row>
    <row r="8" spans="1:6" x14ac:dyDescent="0.25">
      <c r="A8" s="19">
        <v>151</v>
      </c>
      <c r="B8" s="97" t="s">
        <v>152</v>
      </c>
      <c r="C8" s="45" t="s">
        <v>509</v>
      </c>
      <c r="D8" s="45">
        <v>1</v>
      </c>
      <c r="E8" s="53">
        <v>10.863449999999998</v>
      </c>
      <c r="F8" s="45" t="s">
        <v>503</v>
      </c>
    </row>
    <row r="9" spans="1:6" x14ac:dyDescent="0.25">
      <c r="A9" s="21">
        <v>152</v>
      </c>
      <c r="B9" s="97" t="s">
        <v>153</v>
      </c>
      <c r="C9" s="45" t="s">
        <v>510</v>
      </c>
      <c r="D9" s="45">
        <v>1</v>
      </c>
      <c r="E9" s="53">
        <v>14.864264999999998</v>
      </c>
      <c r="F9" s="45" t="s">
        <v>503</v>
      </c>
    </row>
    <row r="10" spans="1:6" x14ac:dyDescent="0.25">
      <c r="A10" s="19">
        <v>153</v>
      </c>
      <c r="B10" s="97" t="s">
        <v>154</v>
      </c>
      <c r="C10" s="45" t="s">
        <v>511</v>
      </c>
      <c r="D10" s="45">
        <v>1</v>
      </c>
      <c r="E10" s="53">
        <v>10.371114</v>
      </c>
      <c r="F10" s="45" t="s">
        <v>503</v>
      </c>
    </row>
    <row r="11" spans="1:6" x14ac:dyDescent="0.25">
      <c r="A11" s="21">
        <v>154</v>
      </c>
      <c r="B11" s="97" t="s">
        <v>155</v>
      </c>
      <c r="C11" s="45" t="s">
        <v>512</v>
      </c>
      <c r="D11" s="45">
        <v>1</v>
      </c>
      <c r="E11" s="53">
        <v>15.90615</v>
      </c>
      <c r="F11" s="45" t="s">
        <v>503</v>
      </c>
    </row>
    <row r="12" spans="1:6" x14ac:dyDescent="0.25">
      <c r="A12" s="19">
        <v>155</v>
      </c>
      <c r="B12" s="97" t="s">
        <v>156</v>
      </c>
      <c r="C12" s="45" t="s">
        <v>513</v>
      </c>
      <c r="D12" s="45">
        <v>1</v>
      </c>
      <c r="E12" s="53">
        <v>15.90615</v>
      </c>
      <c r="F12" s="45" t="s">
        <v>503</v>
      </c>
    </row>
    <row r="13" spans="1:6" x14ac:dyDescent="0.25">
      <c r="A13" s="21">
        <v>156</v>
      </c>
      <c r="B13" s="97" t="s">
        <v>157</v>
      </c>
      <c r="C13" s="45" t="s">
        <v>514</v>
      </c>
      <c r="D13" s="45">
        <v>1</v>
      </c>
      <c r="E13" s="53">
        <v>15.90615</v>
      </c>
      <c r="F13" s="45" t="s">
        <v>503</v>
      </c>
    </row>
    <row r="14" spans="1:6" x14ac:dyDescent="0.25">
      <c r="A14" s="19">
        <v>157</v>
      </c>
      <c r="B14" s="97" t="s">
        <v>158</v>
      </c>
      <c r="C14" s="45" t="s">
        <v>515</v>
      </c>
      <c r="D14" s="45">
        <v>1</v>
      </c>
      <c r="E14" s="53">
        <v>13.794299999999996</v>
      </c>
      <c r="F14" s="45" t="s">
        <v>503</v>
      </c>
    </row>
    <row r="15" spans="1:6" x14ac:dyDescent="0.25">
      <c r="A15" s="21">
        <v>158</v>
      </c>
      <c r="B15" s="97" t="s">
        <v>159</v>
      </c>
      <c r="C15" s="45" t="s">
        <v>516</v>
      </c>
      <c r="D15" s="45">
        <v>1</v>
      </c>
      <c r="E15" s="53">
        <v>4.4015399999999998</v>
      </c>
      <c r="F15" s="45" t="s">
        <v>503</v>
      </c>
    </row>
    <row r="16" spans="1:6" x14ac:dyDescent="0.25">
      <c r="A16" s="19">
        <v>159</v>
      </c>
      <c r="B16" s="97" t="s">
        <v>159</v>
      </c>
      <c r="C16" s="45" t="s">
        <v>517</v>
      </c>
      <c r="D16" s="45">
        <v>1</v>
      </c>
      <c r="E16" s="53">
        <v>13.963949999999999</v>
      </c>
      <c r="F16" s="45" t="s">
        <v>503</v>
      </c>
    </row>
    <row r="17" spans="1:6" x14ac:dyDescent="0.25">
      <c r="A17" s="21">
        <v>160</v>
      </c>
      <c r="B17" s="97" t="s">
        <v>160</v>
      </c>
      <c r="C17" s="45" t="s">
        <v>518</v>
      </c>
      <c r="D17" s="45">
        <v>1</v>
      </c>
      <c r="E17" s="53">
        <v>13.963949999999999</v>
      </c>
      <c r="F17" s="45" t="s">
        <v>503</v>
      </c>
    </row>
    <row r="18" spans="1:6" x14ac:dyDescent="0.25">
      <c r="A18" s="19">
        <v>161</v>
      </c>
      <c r="B18" s="97" t="s">
        <v>161</v>
      </c>
      <c r="C18" s="45" t="s">
        <v>519</v>
      </c>
      <c r="D18" s="45">
        <v>1</v>
      </c>
      <c r="E18" s="53">
        <v>4.4015399999999998</v>
      </c>
      <c r="F18" s="45" t="s">
        <v>503</v>
      </c>
    </row>
    <row r="19" spans="1:6" x14ac:dyDescent="0.25">
      <c r="A19" s="21">
        <v>162</v>
      </c>
      <c r="B19" s="97" t="s">
        <v>162</v>
      </c>
      <c r="C19" s="45" t="s">
        <v>520</v>
      </c>
      <c r="D19" s="45">
        <v>1</v>
      </c>
      <c r="E19" s="53">
        <v>13.571999999999997</v>
      </c>
      <c r="F19" s="45" t="s">
        <v>503</v>
      </c>
    </row>
    <row r="20" spans="1:6" x14ac:dyDescent="0.25">
      <c r="A20" s="19">
        <v>163</v>
      </c>
      <c r="B20" s="97" t="s">
        <v>163</v>
      </c>
      <c r="C20" s="45" t="s">
        <v>521</v>
      </c>
      <c r="D20" s="45">
        <v>1</v>
      </c>
      <c r="E20" s="53">
        <v>4.7291399999999992</v>
      </c>
      <c r="F20" s="45" t="s">
        <v>503</v>
      </c>
    </row>
    <row r="21" spans="1:6" x14ac:dyDescent="0.25">
      <c r="A21" s="21">
        <v>164</v>
      </c>
      <c r="B21" s="97" t="s">
        <v>164</v>
      </c>
      <c r="C21" s="45" t="s">
        <v>522</v>
      </c>
      <c r="D21" s="45">
        <v>1</v>
      </c>
      <c r="E21" s="53">
        <v>19.89</v>
      </c>
      <c r="F21" s="45" t="s">
        <v>503</v>
      </c>
    </row>
    <row r="22" spans="1:6" x14ac:dyDescent="0.25">
      <c r="A22" s="19">
        <v>165</v>
      </c>
      <c r="B22" s="97" t="s">
        <v>165</v>
      </c>
      <c r="C22" s="45" t="s">
        <v>523</v>
      </c>
      <c r="D22" s="45">
        <v>1</v>
      </c>
      <c r="E22" s="53">
        <v>6.1378200000000005</v>
      </c>
      <c r="F22" s="45" t="s">
        <v>503</v>
      </c>
    </row>
    <row r="23" spans="1:6" x14ac:dyDescent="0.25">
      <c r="A23" s="21">
        <v>166</v>
      </c>
      <c r="B23" s="97" t="s">
        <v>166</v>
      </c>
      <c r="C23" s="45" t="s">
        <v>524</v>
      </c>
      <c r="D23" s="45">
        <v>1</v>
      </c>
      <c r="E23" s="53">
        <v>35.638199999999998</v>
      </c>
      <c r="F23" s="45" t="s">
        <v>503</v>
      </c>
    </row>
    <row r="24" spans="1:6" x14ac:dyDescent="0.25">
      <c r="A24" s="19">
        <v>167</v>
      </c>
      <c r="B24" s="97" t="s">
        <v>167</v>
      </c>
      <c r="C24" s="45" t="s">
        <v>525</v>
      </c>
      <c r="D24" s="45">
        <v>1</v>
      </c>
      <c r="E24" s="53">
        <v>12.741299999999999</v>
      </c>
      <c r="F24" s="45" t="s">
        <v>503</v>
      </c>
    </row>
    <row r="25" spans="1:6" x14ac:dyDescent="0.25">
      <c r="A25" s="21">
        <v>168</v>
      </c>
      <c r="B25" s="97" t="s">
        <v>168</v>
      </c>
      <c r="C25" s="45" t="s">
        <v>526</v>
      </c>
      <c r="D25" s="45">
        <v>1</v>
      </c>
      <c r="E25" s="53">
        <v>8.2523152173913026</v>
      </c>
      <c r="F25" s="45" t="s">
        <v>503</v>
      </c>
    </row>
    <row r="26" spans="1:6" x14ac:dyDescent="0.25">
      <c r="A26" s="19">
        <v>169</v>
      </c>
      <c r="B26" s="97" t="s">
        <v>169</v>
      </c>
      <c r="C26" s="45" t="s">
        <v>527</v>
      </c>
      <c r="D26" s="45">
        <v>1</v>
      </c>
      <c r="E26" s="53">
        <v>7.6456956521739121</v>
      </c>
      <c r="F26" s="45" t="s">
        <v>503</v>
      </c>
    </row>
    <row r="27" spans="1:6" x14ac:dyDescent="0.25">
      <c r="A27" s="21">
        <v>170</v>
      </c>
      <c r="B27" s="97" t="s">
        <v>170</v>
      </c>
      <c r="C27" s="45" t="s">
        <v>528</v>
      </c>
      <c r="D27" s="45">
        <v>1</v>
      </c>
      <c r="E27" s="53">
        <v>8.184785869565216</v>
      </c>
      <c r="F27" s="45" t="s">
        <v>503</v>
      </c>
    </row>
    <row r="28" spans="1:6" x14ac:dyDescent="0.25">
      <c r="A28" s="19">
        <v>171</v>
      </c>
      <c r="B28" s="97" t="s">
        <v>171</v>
      </c>
      <c r="C28" s="45" t="s">
        <v>529</v>
      </c>
      <c r="D28" s="45">
        <v>1</v>
      </c>
      <c r="E28" s="53">
        <v>0.98318152173913032</v>
      </c>
      <c r="F28" s="45" t="s">
        <v>503</v>
      </c>
    </row>
    <row r="29" spans="1:6" x14ac:dyDescent="0.25">
      <c r="A29" s="21">
        <v>172</v>
      </c>
      <c r="B29" s="97" t="s">
        <v>172</v>
      </c>
      <c r="C29" s="45" t="s">
        <v>530</v>
      </c>
      <c r="D29" s="45">
        <v>1</v>
      </c>
      <c r="E29" s="53">
        <v>3.1693010869565215</v>
      </c>
      <c r="F29" s="45" t="s">
        <v>503</v>
      </c>
    </row>
    <row r="30" spans="1:6" x14ac:dyDescent="0.25">
      <c r="A30" s="19">
        <v>173</v>
      </c>
      <c r="B30" s="97" t="s">
        <v>173</v>
      </c>
      <c r="C30" s="45" t="s">
        <v>531</v>
      </c>
      <c r="D30" s="45">
        <v>1</v>
      </c>
      <c r="E30" s="53">
        <v>3.2110777173913041</v>
      </c>
      <c r="F30" s="45" t="s">
        <v>503</v>
      </c>
    </row>
    <row r="31" spans="1:6" x14ac:dyDescent="0.25">
      <c r="A31" s="21">
        <v>174</v>
      </c>
      <c r="B31" s="97" t="s">
        <v>174</v>
      </c>
      <c r="C31" s="45" t="s">
        <v>532</v>
      </c>
      <c r="D31" s="45">
        <v>1</v>
      </c>
      <c r="E31" s="53">
        <v>3.4027923913043474</v>
      </c>
      <c r="F31" s="45" t="s">
        <v>503</v>
      </c>
    </row>
    <row r="32" spans="1:6" x14ac:dyDescent="0.25">
      <c r="A32" s="19">
        <v>175</v>
      </c>
      <c r="B32" s="97" t="s">
        <v>175</v>
      </c>
      <c r="C32" s="45" t="s">
        <v>533</v>
      </c>
      <c r="D32" s="45">
        <v>1</v>
      </c>
      <c r="E32" s="53">
        <v>3.6722230434782608</v>
      </c>
      <c r="F32" s="45" t="s">
        <v>503</v>
      </c>
    </row>
    <row r="33" spans="1:6" x14ac:dyDescent="0.25">
      <c r="A33" s="21">
        <v>176</v>
      </c>
      <c r="B33" s="97" t="s">
        <v>176</v>
      </c>
      <c r="C33" s="45" t="s">
        <v>534</v>
      </c>
      <c r="D33" s="45">
        <v>1</v>
      </c>
      <c r="E33" s="53">
        <v>3.6534521739130432</v>
      </c>
      <c r="F33" s="45" t="s">
        <v>503</v>
      </c>
    </row>
    <row r="34" spans="1:6" x14ac:dyDescent="0.25">
      <c r="A34" s="19">
        <v>177</v>
      </c>
      <c r="B34" s="97" t="s">
        <v>177</v>
      </c>
      <c r="C34" s="45" t="s">
        <v>535</v>
      </c>
      <c r="D34" s="45">
        <v>1</v>
      </c>
      <c r="E34" s="53">
        <v>5.0131956521739118</v>
      </c>
      <c r="F34" s="45" t="s">
        <v>503</v>
      </c>
    </row>
    <row r="35" spans="1:6" x14ac:dyDescent="0.25">
      <c r="A35" s="21">
        <v>178</v>
      </c>
      <c r="B35" s="97" t="s">
        <v>178</v>
      </c>
      <c r="C35" s="45" t="s">
        <v>536</v>
      </c>
      <c r="D35" s="45">
        <v>1</v>
      </c>
      <c r="E35" s="53">
        <v>4.0469536956521734</v>
      </c>
      <c r="F35" s="45" t="s">
        <v>503</v>
      </c>
    </row>
    <row r="36" spans="1:6" x14ac:dyDescent="0.25">
      <c r="A36" s="19">
        <v>179</v>
      </c>
      <c r="B36" s="97" t="s">
        <v>179</v>
      </c>
      <c r="C36" s="45" t="s">
        <v>537</v>
      </c>
      <c r="D36" s="45">
        <v>1</v>
      </c>
      <c r="E36" s="53">
        <v>4.8655467391304343</v>
      </c>
      <c r="F36" s="45" t="s">
        <v>503</v>
      </c>
    </row>
    <row r="37" spans="1:6" x14ac:dyDescent="0.25">
      <c r="A37" s="21">
        <v>180</v>
      </c>
      <c r="B37" s="97" t="s">
        <v>180</v>
      </c>
      <c r="C37" s="45" t="s">
        <v>538</v>
      </c>
      <c r="D37" s="45">
        <v>1</v>
      </c>
      <c r="E37" s="53">
        <v>10.289641304347827</v>
      </c>
      <c r="F37" s="45" t="s">
        <v>503</v>
      </c>
    </row>
    <row r="38" spans="1:6" x14ac:dyDescent="0.25">
      <c r="A38" s="19">
        <v>181</v>
      </c>
      <c r="B38" s="97" t="s">
        <v>181</v>
      </c>
      <c r="C38" s="45" t="s">
        <v>539</v>
      </c>
      <c r="D38" s="45">
        <v>1</v>
      </c>
      <c r="E38" s="53">
        <v>5.1093391304347824</v>
      </c>
      <c r="F38" s="45" t="s">
        <v>503</v>
      </c>
    </row>
    <row r="39" spans="1:6" x14ac:dyDescent="0.25">
      <c r="A39" s="21">
        <v>182</v>
      </c>
      <c r="B39" s="97" t="s">
        <v>182</v>
      </c>
      <c r="C39" s="45" t="s">
        <v>540</v>
      </c>
      <c r="D39" s="45">
        <v>1</v>
      </c>
      <c r="E39" s="53">
        <v>5.0109065217391295</v>
      </c>
      <c r="F39" s="45" t="s">
        <v>503</v>
      </c>
    </row>
    <row r="40" spans="1:6" x14ac:dyDescent="0.25">
      <c r="A40" s="19">
        <v>183</v>
      </c>
      <c r="B40" s="97" t="s">
        <v>183</v>
      </c>
      <c r="C40" s="45" t="s">
        <v>541</v>
      </c>
      <c r="D40" s="45">
        <v>1</v>
      </c>
      <c r="E40" s="53">
        <v>2.535211956521739</v>
      </c>
      <c r="F40" s="45" t="s">
        <v>503</v>
      </c>
    </row>
    <row r="41" spans="1:6" x14ac:dyDescent="0.25">
      <c r="A41" s="21">
        <v>184</v>
      </c>
      <c r="B41" s="97" t="s">
        <v>184</v>
      </c>
      <c r="C41" s="45" t="s">
        <v>542</v>
      </c>
      <c r="D41" s="45">
        <v>1</v>
      </c>
      <c r="E41" s="53">
        <v>7.6113586956521742</v>
      </c>
      <c r="F41" s="45" t="s">
        <v>503</v>
      </c>
    </row>
    <row r="42" spans="1:6" x14ac:dyDescent="0.25">
      <c r="A42" s="19">
        <v>185</v>
      </c>
      <c r="B42" s="97" t="s">
        <v>185</v>
      </c>
      <c r="C42" s="45" t="s">
        <v>543</v>
      </c>
      <c r="D42" s="45">
        <v>1</v>
      </c>
      <c r="E42" s="53">
        <v>5.2604217391304351</v>
      </c>
      <c r="F42" s="45" t="s">
        <v>503</v>
      </c>
    </row>
    <row r="43" spans="1:6" x14ac:dyDescent="0.25">
      <c r="A43" s="21">
        <v>186</v>
      </c>
      <c r="B43" s="97" t="s">
        <v>186</v>
      </c>
      <c r="C43" s="45" t="s">
        <v>544</v>
      </c>
      <c r="D43" s="45">
        <v>1</v>
      </c>
      <c r="E43" s="53">
        <v>3.971641304347826</v>
      </c>
      <c r="F43" s="45" t="s">
        <v>503</v>
      </c>
    </row>
    <row r="44" spans="1:6" x14ac:dyDescent="0.25">
      <c r="A44" s="19">
        <v>187</v>
      </c>
      <c r="B44" s="97" t="s">
        <v>187</v>
      </c>
      <c r="C44" s="45" t="s">
        <v>545</v>
      </c>
      <c r="D44" s="45">
        <v>1</v>
      </c>
      <c r="E44" s="53">
        <v>1.2750456521739131</v>
      </c>
      <c r="F44" s="45" t="s">
        <v>503</v>
      </c>
    </row>
    <row r="45" spans="1:6" x14ac:dyDescent="0.25">
      <c r="A45" s="21">
        <v>188</v>
      </c>
      <c r="B45" s="97" t="s">
        <v>188</v>
      </c>
      <c r="C45" s="45" t="s">
        <v>546</v>
      </c>
      <c r="D45" s="45">
        <v>1</v>
      </c>
      <c r="E45" s="53">
        <v>7.8575546739130431</v>
      </c>
      <c r="F45" s="45" t="s">
        <v>503</v>
      </c>
    </row>
    <row r="46" spans="1:6" x14ac:dyDescent="0.25">
      <c r="A46" s="19">
        <v>189</v>
      </c>
      <c r="B46" s="97" t="s">
        <v>189</v>
      </c>
      <c r="C46" s="45">
        <v>1881</v>
      </c>
      <c r="D46" s="45">
        <v>1</v>
      </c>
      <c r="E46" s="53">
        <v>4.795155978260869</v>
      </c>
      <c r="F46" s="45" t="s">
        <v>503</v>
      </c>
    </row>
    <row r="47" spans="1:6" x14ac:dyDescent="0.25">
      <c r="A47" s="21">
        <v>190</v>
      </c>
      <c r="B47" s="97" t="s">
        <v>190</v>
      </c>
      <c r="C47" s="45" t="s">
        <v>547</v>
      </c>
      <c r="D47" s="45">
        <v>1</v>
      </c>
      <c r="E47" s="53">
        <v>6.1806521739130433</v>
      </c>
      <c r="F47" s="45" t="s">
        <v>503</v>
      </c>
    </row>
    <row r="48" spans="1:6" x14ac:dyDescent="0.25">
      <c r="A48" s="19">
        <v>191</v>
      </c>
      <c r="B48" s="97" t="s">
        <v>191</v>
      </c>
      <c r="C48" s="45" t="s">
        <v>548</v>
      </c>
      <c r="D48" s="45">
        <v>1</v>
      </c>
      <c r="E48" s="53">
        <v>1.1847394565217391</v>
      </c>
      <c r="F48" s="45" t="s">
        <v>503</v>
      </c>
    </row>
    <row r="49" spans="1:6" x14ac:dyDescent="0.25">
      <c r="A49" s="21">
        <v>192</v>
      </c>
      <c r="B49" s="97" t="s">
        <v>192</v>
      </c>
      <c r="C49" s="45" t="s">
        <v>549</v>
      </c>
      <c r="D49" s="45">
        <v>1</v>
      </c>
      <c r="E49" s="53">
        <v>4.1751449999999997</v>
      </c>
      <c r="F49" s="45" t="s">
        <v>503</v>
      </c>
    </row>
    <row r="50" spans="1:6" x14ac:dyDescent="0.25">
      <c r="A50" s="19">
        <v>193</v>
      </c>
      <c r="B50" s="97" t="s">
        <v>193</v>
      </c>
      <c r="C50" s="45" t="s">
        <v>550</v>
      </c>
      <c r="D50" s="45">
        <v>1</v>
      </c>
      <c r="E50" s="53">
        <v>4.2211565217391307</v>
      </c>
      <c r="F50" s="45" t="s">
        <v>503</v>
      </c>
    </row>
    <row r="51" spans="1:6" x14ac:dyDescent="0.25">
      <c r="A51" s="21">
        <v>194</v>
      </c>
      <c r="B51" s="97" t="s">
        <v>194</v>
      </c>
      <c r="C51" s="45" t="s">
        <v>551</v>
      </c>
      <c r="D51" s="45">
        <v>1</v>
      </c>
      <c r="E51" s="53">
        <v>4.5072978260869565</v>
      </c>
      <c r="F51" s="45" t="s">
        <v>503</v>
      </c>
    </row>
    <row r="52" spans="1:6" x14ac:dyDescent="0.25">
      <c r="A52" s="19">
        <v>195</v>
      </c>
      <c r="B52" s="97" t="s">
        <v>195</v>
      </c>
      <c r="C52" s="45" t="s">
        <v>552</v>
      </c>
      <c r="D52" s="45">
        <v>1</v>
      </c>
      <c r="E52" s="53">
        <v>4.2783847826086951</v>
      </c>
      <c r="F52" s="45" t="s">
        <v>503</v>
      </c>
    </row>
    <row r="53" spans="1:6" x14ac:dyDescent="0.25">
      <c r="A53" s="21">
        <v>196</v>
      </c>
      <c r="B53" s="97" t="s">
        <v>196</v>
      </c>
      <c r="C53" s="45" t="s">
        <v>553</v>
      </c>
      <c r="D53" s="45">
        <v>1</v>
      </c>
      <c r="E53" s="53">
        <v>1.031253260869565</v>
      </c>
      <c r="F53" s="45" t="s">
        <v>503</v>
      </c>
    </row>
    <row r="54" spans="1:6" x14ac:dyDescent="0.25">
      <c r="A54" s="19">
        <v>197</v>
      </c>
      <c r="B54" s="97" t="s">
        <v>197</v>
      </c>
      <c r="C54" s="45" t="s">
        <v>554</v>
      </c>
      <c r="D54" s="45">
        <v>1</v>
      </c>
      <c r="E54" s="53">
        <v>3.8670280434782605</v>
      </c>
      <c r="F54" s="45" t="s">
        <v>503</v>
      </c>
    </row>
    <row r="55" spans="1:6" x14ac:dyDescent="0.25">
      <c r="A55" s="21">
        <v>198</v>
      </c>
      <c r="B55" s="97" t="s">
        <v>198</v>
      </c>
      <c r="C55" s="45" t="s">
        <v>555</v>
      </c>
      <c r="D55" s="45">
        <v>1</v>
      </c>
      <c r="E55" s="53">
        <v>5.1230739130434779</v>
      </c>
      <c r="F55" s="45" t="s">
        <v>503</v>
      </c>
    </row>
    <row r="56" spans="1:6" x14ac:dyDescent="0.25">
      <c r="A56" s="19">
        <v>199</v>
      </c>
      <c r="B56" s="97" t="s">
        <v>199</v>
      </c>
      <c r="C56" s="45" t="s">
        <v>556</v>
      </c>
      <c r="D56" s="45">
        <v>1</v>
      </c>
      <c r="E56" s="53">
        <v>5.1036163043478258</v>
      </c>
      <c r="F56" s="45" t="s">
        <v>503</v>
      </c>
    </row>
    <row r="57" spans="1:6" x14ac:dyDescent="0.25">
      <c r="A57" s="21">
        <v>200</v>
      </c>
      <c r="B57" s="97" t="s">
        <v>200</v>
      </c>
      <c r="C57" s="45" t="s">
        <v>557</v>
      </c>
      <c r="D57" s="45">
        <v>1</v>
      </c>
      <c r="E57" s="53">
        <v>3.9922434782608693</v>
      </c>
      <c r="F57" s="45" t="s">
        <v>503</v>
      </c>
    </row>
    <row r="58" spans="1:6" x14ac:dyDescent="0.25">
      <c r="A58" s="19">
        <v>201</v>
      </c>
      <c r="B58" s="97" t="s">
        <v>201</v>
      </c>
      <c r="C58" s="45" t="s">
        <v>558</v>
      </c>
      <c r="D58" s="45">
        <v>1</v>
      </c>
      <c r="E58" s="53">
        <v>1.0523132608695651</v>
      </c>
      <c r="F58" s="45" t="s">
        <v>503</v>
      </c>
    </row>
    <row r="59" spans="1:6" x14ac:dyDescent="0.25">
      <c r="A59" s="21">
        <v>202</v>
      </c>
      <c r="B59" s="97" t="s">
        <v>202</v>
      </c>
      <c r="C59" s="45" t="s">
        <v>559</v>
      </c>
      <c r="D59" s="45">
        <v>1</v>
      </c>
      <c r="E59" s="53">
        <v>4.0677847826086948</v>
      </c>
      <c r="F59" s="45" t="s">
        <v>503</v>
      </c>
    </row>
    <row r="60" spans="1:6" x14ac:dyDescent="0.25">
      <c r="A60" s="19">
        <v>203</v>
      </c>
      <c r="B60" s="97" t="s">
        <v>203</v>
      </c>
      <c r="C60" s="45" t="s">
        <v>560</v>
      </c>
      <c r="D60" s="45">
        <v>1</v>
      </c>
      <c r="E60" s="53">
        <v>4.2577826086956518</v>
      </c>
      <c r="F60" s="45" t="s">
        <v>503</v>
      </c>
    </row>
    <row r="61" spans="1:6" x14ac:dyDescent="0.25">
      <c r="A61" s="21">
        <v>204</v>
      </c>
      <c r="B61" s="97" t="s">
        <v>204</v>
      </c>
      <c r="C61" s="45" t="s">
        <v>561</v>
      </c>
      <c r="D61" s="45">
        <v>1</v>
      </c>
      <c r="E61" s="53">
        <v>4.6196941304347821</v>
      </c>
      <c r="F61" s="45" t="s">
        <v>503</v>
      </c>
    </row>
    <row r="62" spans="1:6" x14ac:dyDescent="0.25">
      <c r="A62" s="19">
        <v>205</v>
      </c>
      <c r="B62" s="97" t="s">
        <v>205</v>
      </c>
      <c r="C62" s="45" t="s">
        <v>562</v>
      </c>
      <c r="D62" s="45">
        <v>1</v>
      </c>
      <c r="E62" s="53">
        <v>4.2065060869565212</v>
      </c>
      <c r="F62" s="45" t="s">
        <v>503</v>
      </c>
    </row>
    <row r="63" spans="1:6" x14ac:dyDescent="0.25">
      <c r="A63" s="21">
        <v>206</v>
      </c>
      <c r="B63" s="97" t="s">
        <v>206</v>
      </c>
      <c r="C63" s="45" t="s">
        <v>563</v>
      </c>
      <c r="D63" s="45">
        <v>1</v>
      </c>
      <c r="E63" s="53">
        <v>7.6895897282608692</v>
      </c>
      <c r="F63" s="45" t="s">
        <v>503</v>
      </c>
    </row>
    <row r="64" spans="1:6" x14ac:dyDescent="0.25">
      <c r="A64" s="19">
        <v>207</v>
      </c>
      <c r="B64" s="97" t="s">
        <v>207</v>
      </c>
      <c r="C64" s="45" t="s">
        <v>564</v>
      </c>
      <c r="D64" s="45">
        <v>1</v>
      </c>
      <c r="E64" s="53">
        <v>4.4592260869565212</v>
      </c>
      <c r="F64" s="45" t="s">
        <v>503</v>
      </c>
    </row>
    <row r="65" spans="1:6" x14ac:dyDescent="0.25">
      <c r="A65" s="21">
        <v>208</v>
      </c>
      <c r="B65" s="97" t="s">
        <v>208</v>
      </c>
      <c r="C65" s="45" t="s">
        <v>565</v>
      </c>
      <c r="D65" s="45">
        <v>1</v>
      </c>
      <c r="E65" s="53">
        <v>6.0999603260869568</v>
      </c>
      <c r="F65" s="45" t="s">
        <v>503</v>
      </c>
    </row>
    <row r="66" spans="1:6" x14ac:dyDescent="0.25">
      <c r="A66" s="19">
        <v>209</v>
      </c>
      <c r="B66" s="97" t="s">
        <v>209</v>
      </c>
      <c r="C66" s="45" t="s">
        <v>566</v>
      </c>
      <c r="D66" s="45">
        <v>1</v>
      </c>
      <c r="E66" s="53">
        <v>3.7095358695652174</v>
      </c>
      <c r="F66" s="45" t="s">
        <v>503</v>
      </c>
    </row>
    <row r="67" spans="1:6" x14ac:dyDescent="0.25">
      <c r="A67" s="21">
        <v>210</v>
      </c>
      <c r="B67" s="97" t="s">
        <v>210</v>
      </c>
      <c r="C67" s="45" t="s">
        <v>567</v>
      </c>
      <c r="D67" s="45">
        <v>1</v>
      </c>
      <c r="E67" s="53">
        <v>4.0885014130434776</v>
      </c>
      <c r="F67" s="45" t="s">
        <v>503</v>
      </c>
    </row>
    <row r="68" spans="1:6" x14ac:dyDescent="0.25">
      <c r="A68" s="19">
        <v>211</v>
      </c>
      <c r="B68" s="97" t="s">
        <v>211</v>
      </c>
      <c r="C68" s="45" t="s">
        <v>568</v>
      </c>
      <c r="D68" s="45">
        <v>1</v>
      </c>
      <c r="E68" s="53">
        <v>1.9549173913043476</v>
      </c>
      <c r="F68" s="45" t="s">
        <v>503</v>
      </c>
    </row>
    <row r="69" spans="1:6" x14ac:dyDescent="0.25">
      <c r="A69" s="21">
        <v>212</v>
      </c>
      <c r="B69" s="97" t="s">
        <v>212</v>
      </c>
      <c r="C69" s="45" t="s">
        <v>569</v>
      </c>
      <c r="D69" s="45">
        <v>1</v>
      </c>
      <c r="E69" s="53">
        <v>8.9504999999999999</v>
      </c>
      <c r="F69" s="45" t="s">
        <v>503</v>
      </c>
    </row>
    <row r="70" spans="1:6" x14ac:dyDescent="0.25">
      <c r="A70" s="19">
        <v>213</v>
      </c>
      <c r="B70" s="97" t="s">
        <v>213</v>
      </c>
      <c r="C70" s="45" t="s">
        <v>570</v>
      </c>
      <c r="D70" s="45">
        <v>1</v>
      </c>
      <c r="E70" s="53">
        <v>8.0145</v>
      </c>
      <c r="F70" s="45" t="s">
        <v>503</v>
      </c>
    </row>
    <row r="71" spans="1:6" x14ac:dyDescent="0.25">
      <c r="A71" s="21">
        <v>214</v>
      </c>
      <c r="B71" s="97" t="s">
        <v>214</v>
      </c>
      <c r="C71" s="45" t="s">
        <v>571</v>
      </c>
      <c r="D71" s="45">
        <v>1</v>
      </c>
      <c r="E71" s="53">
        <v>7.0901999999999985</v>
      </c>
      <c r="F71" s="45" t="s">
        <v>503</v>
      </c>
    </row>
    <row r="72" spans="1:6" x14ac:dyDescent="0.25">
      <c r="A72" s="19">
        <v>215</v>
      </c>
      <c r="B72" s="97" t="s">
        <v>215</v>
      </c>
      <c r="C72" s="45" t="s">
        <v>572</v>
      </c>
      <c r="D72" s="45">
        <v>1</v>
      </c>
      <c r="E72" s="53">
        <v>0.35591399999999995</v>
      </c>
      <c r="F72" s="45" t="s">
        <v>503</v>
      </c>
    </row>
    <row r="73" spans="1:6" x14ac:dyDescent="0.25">
      <c r="A73" s="21">
        <v>216</v>
      </c>
      <c r="B73" s="97" t="s">
        <v>216</v>
      </c>
      <c r="C73" s="45" t="s">
        <v>573</v>
      </c>
      <c r="D73" s="45">
        <v>1</v>
      </c>
      <c r="E73" s="53">
        <v>7.031699999999999</v>
      </c>
      <c r="F73" s="45" t="s">
        <v>503</v>
      </c>
    </row>
    <row r="74" spans="1:6" x14ac:dyDescent="0.25">
      <c r="A74" s="19">
        <v>217</v>
      </c>
      <c r="B74" s="97" t="s">
        <v>217</v>
      </c>
      <c r="C74" s="45" t="s">
        <v>574</v>
      </c>
      <c r="D74" s="45">
        <v>1</v>
      </c>
      <c r="E74" s="53">
        <v>0.17587375</v>
      </c>
      <c r="F74" s="45" t="s">
        <v>503</v>
      </c>
    </row>
    <row r="75" spans="1:6" x14ac:dyDescent="0.25">
      <c r="A75" s="21">
        <v>218</v>
      </c>
      <c r="B75" s="97" t="s">
        <v>218</v>
      </c>
      <c r="C75" s="45" t="s">
        <v>575</v>
      </c>
      <c r="D75" s="45">
        <v>1</v>
      </c>
      <c r="E75" s="53">
        <v>4.3009199999999996</v>
      </c>
      <c r="F75" s="45" t="s">
        <v>503</v>
      </c>
    </row>
    <row r="76" spans="1:6" x14ac:dyDescent="0.25">
      <c r="A76" s="19">
        <v>219</v>
      </c>
      <c r="B76" s="97" t="s">
        <v>219</v>
      </c>
      <c r="C76" s="45" t="s">
        <v>576</v>
      </c>
      <c r="D76" s="45">
        <v>1</v>
      </c>
      <c r="E76" s="53">
        <v>5.3925299999999998</v>
      </c>
      <c r="F76" s="45" t="s">
        <v>503</v>
      </c>
    </row>
    <row r="77" spans="1:6" x14ac:dyDescent="0.25">
      <c r="A77" s="21">
        <v>220</v>
      </c>
      <c r="B77" s="97" t="s">
        <v>220</v>
      </c>
      <c r="C77" s="45" t="s">
        <v>577</v>
      </c>
      <c r="D77" s="45">
        <v>1</v>
      </c>
      <c r="E77" s="53">
        <v>5.3925299999999998</v>
      </c>
      <c r="F77" s="45" t="s">
        <v>503</v>
      </c>
    </row>
    <row r="78" spans="1:6" x14ac:dyDescent="0.25">
      <c r="A78" s="19">
        <v>221</v>
      </c>
      <c r="B78" s="97" t="s">
        <v>221</v>
      </c>
      <c r="C78" s="45" t="s">
        <v>578</v>
      </c>
      <c r="D78" s="45">
        <v>1</v>
      </c>
      <c r="E78" s="53">
        <v>5.7002399999999991</v>
      </c>
      <c r="F78" s="45" t="s">
        <v>503</v>
      </c>
    </row>
    <row r="79" spans="1:6" x14ac:dyDescent="0.25">
      <c r="A79" s="21">
        <v>222</v>
      </c>
      <c r="B79" s="97" t="s">
        <v>222</v>
      </c>
      <c r="C79" s="45" t="s">
        <v>579</v>
      </c>
      <c r="D79" s="45">
        <v>1</v>
      </c>
      <c r="E79" s="53">
        <v>5.3925299999999998</v>
      </c>
      <c r="F79" s="45" t="s">
        <v>503</v>
      </c>
    </row>
    <row r="80" spans="1:6" x14ac:dyDescent="0.25">
      <c r="A80" s="19">
        <v>223</v>
      </c>
      <c r="B80" s="97" t="s">
        <v>223</v>
      </c>
      <c r="C80" s="45" t="s">
        <v>580</v>
      </c>
      <c r="D80" s="45">
        <v>1</v>
      </c>
      <c r="E80" s="53">
        <v>7.9220699999999997</v>
      </c>
      <c r="F80" s="45" t="s">
        <v>503</v>
      </c>
    </row>
    <row r="81" spans="1:6" x14ac:dyDescent="0.25">
      <c r="A81" s="21">
        <v>224</v>
      </c>
      <c r="B81" s="97" t="s">
        <v>224</v>
      </c>
      <c r="C81" s="45" t="s">
        <v>581</v>
      </c>
      <c r="D81" s="45">
        <v>1</v>
      </c>
      <c r="E81" s="53">
        <v>0.41593499999999994</v>
      </c>
      <c r="F81" s="45" t="s">
        <v>503</v>
      </c>
    </row>
    <row r="82" spans="1:6" x14ac:dyDescent="0.25">
      <c r="A82" s="19">
        <v>225</v>
      </c>
      <c r="B82" s="97" t="s">
        <v>225</v>
      </c>
      <c r="C82" s="45" t="s">
        <v>582</v>
      </c>
      <c r="D82" s="45">
        <v>1</v>
      </c>
      <c r="E82" s="53">
        <v>0.38541749999999997</v>
      </c>
      <c r="F82" s="45" t="s">
        <v>503</v>
      </c>
    </row>
    <row r="83" spans="1:6" x14ac:dyDescent="0.25">
      <c r="A83" s="21">
        <v>226</v>
      </c>
      <c r="B83" s="97" t="s">
        <v>226</v>
      </c>
      <c r="C83" s="45" t="s">
        <v>583</v>
      </c>
      <c r="D83" s="45">
        <v>1</v>
      </c>
      <c r="E83" s="53">
        <v>8.3069999999999986</v>
      </c>
      <c r="F83" s="45" t="s">
        <v>503</v>
      </c>
    </row>
    <row r="84" spans="1:6" x14ac:dyDescent="0.25">
      <c r="A84" s="19">
        <v>227</v>
      </c>
      <c r="B84" s="97" t="s">
        <v>227</v>
      </c>
      <c r="C84" s="45" t="s">
        <v>584</v>
      </c>
      <c r="D84" s="45">
        <v>1</v>
      </c>
      <c r="E84" s="53">
        <v>9.1739699999999988</v>
      </c>
      <c r="F84" s="45" t="s">
        <v>503</v>
      </c>
    </row>
    <row r="85" spans="1:6" x14ac:dyDescent="0.25">
      <c r="A85" s="21">
        <v>228</v>
      </c>
      <c r="B85" s="97" t="s">
        <v>228</v>
      </c>
      <c r="C85" s="45" t="s">
        <v>585</v>
      </c>
      <c r="D85" s="45">
        <v>1</v>
      </c>
      <c r="E85" s="53">
        <v>7.4294999999999991</v>
      </c>
      <c r="F85" s="45" t="s">
        <v>503</v>
      </c>
    </row>
    <row r="86" spans="1:6" x14ac:dyDescent="0.25">
      <c r="A86" s="19">
        <v>229</v>
      </c>
      <c r="B86" s="97" t="s">
        <v>229</v>
      </c>
      <c r="C86" s="45" t="s">
        <v>586</v>
      </c>
      <c r="D86" s="45">
        <v>1</v>
      </c>
      <c r="E86" s="53">
        <v>8.6580000000000013</v>
      </c>
      <c r="F86" s="45" t="s">
        <v>503</v>
      </c>
    </row>
    <row r="87" spans="1:6" x14ac:dyDescent="0.25">
      <c r="A87" s="21">
        <v>230</v>
      </c>
      <c r="B87" s="97" t="s">
        <v>230</v>
      </c>
      <c r="C87" s="45" t="s">
        <v>587</v>
      </c>
      <c r="D87" s="45">
        <v>1</v>
      </c>
      <c r="E87" s="53">
        <v>10.966409999999998</v>
      </c>
      <c r="F87" s="45" t="s">
        <v>503</v>
      </c>
    </row>
    <row r="88" spans="1:6" x14ac:dyDescent="0.25">
      <c r="A88" s="19">
        <v>231</v>
      </c>
      <c r="B88" s="97" t="s">
        <v>231</v>
      </c>
      <c r="C88" s="45" t="s">
        <v>588</v>
      </c>
      <c r="D88" s="45">
        <v>1</v>
      </c>
      <c r="E88" s="53">
        <v>16.782596999999996</v>
      </c>
      <c r="F88" s="45" t="s">
        <v>503</v>
      </c>
    </row>
    <row r="89" spans="1:6" x14ac:dyDescent="0.25">
      <c r="A89" s="21">
        <v>232</v>
      </c>
      <c r="B89" s="97" t="s">
        <v>232</v>
      </c>
      <c r="C89" s="45" t="s">
        <v>589</v>
      </c>
      <c r="D89" s="45">
        <v>1</v>
      </c>
      <c r="E89" s="53">
        <v>8.0730000000000004</v>
      </c>
      <c r="F89" s="45" t="s">
        <v>503</v>
      </c>
    </row>
    <row r="90" spans="1:6" x14ac:dyDescent="0.25">
      <c r="A90" s="19">
        <v>233</v>
      </c>
      <c r="B90" s="97" t="s">
        <v>233</v>
      </c>
      <c r="C90" s="45" t="s">
        <v>590</v>
      </c>
      <c r="D90" s="45">
        <v>1</v>
      </c>
      <c r="E90" s="53">
        <v>9.067499999999999</v>
      </c>
      <c r="F90" s="45" t="s">
        <v>503</v>
      </c>
    </row>
    <row r="91" spans="1:6" x14ac:dyDescent="0.25">
      <c r="A91" s="21">
        <v>234</v>
      </c>
      <c r="B91" s="97" t="s">
        <v>234</v>
      </c>
      <c r="C91" s="45" t="s">
        <v>591</v>
      </c>
      <c r="D91" s="45">
        <v>1</v>
      </c>
      <c r="E91" s="53">
        <v>0.33461999999999997</v>
      </c>
      <c r="F91" s="45" t="s">
        <v>503</v>
      </c>
    </row>
    <row r="92" spans="1:6" x14ac:dyDescent="0.25">
      <c r="A92" s="19">
        <v>235</v>
      </c>
      <c r="B92" s="97" t="s">
        <v>1248</v>
      </c>
      <c r="C92" s="45" t="s">
        <v>592</v>
      </c>
      <c r="D92" s="45">
        <v>1</v>
      </c>
      <c r="E92" s="53">
        <v>0.23843624999999999</v>
      </c>
      <c r="F92" s="45" t="s">
        <v>503</v>
      </c>
    </row>
    <row r="93" spans="1:6" x14ac:dyDescent="0.25">
      <c r="A93" s="21">
        <v>236</v>
      </c>
      <c r="B93" s="97" t="s">
        <v>1249</v>
      </c>
      <c r="C93" s="45" t="s">
        <v>593</v>
      </c>
      <c r="D93" s="45">
        <v>1</v>
      </c>
      <c r="E93" s="53">
        <v>0.25663624999999995</v>
      </c>
      <c r="F93" s="45" t="s">
        <v>503</v>
      </c>
    </row>
    <row r="94" spans="1:6" x14ac:dyDescent="0.25">
      <c r="A94" s="19">
        <v>237</v>
      </c>
      <c r="B94" s="97" t="s">
        <v>1250</v>
      </c>
      <c r="C94" s="45" t="s">
        <v>594</v>
      </c>
      <c r="D94" s="45">
        <v>1</v>
      </c>
      <c r="E94" s="53">
        <v>0.18448624999999999</v>
      </c>
      <c r="F94" s="45" t="s">
        <v>503</v>
      </c>
    </row>
    <row r="95" spans="1:6" x14ac:dyDescent="0.25">
      <c r="A95" s="21">
        <v>238</v>
      </c>
      <c r="B95" s="97" t="s">
        <v>1251</v>
      </c>
      <c r="C95" s="45" t="s">
        <v>595</v>
      </c>
      <c r="D95" s="45">
        <v>1</v>
      </c>
      <c r="E95" s="53">
        <v>0.22624874999999997</v>
      </c>
      <c r="F95" s="45" t="s">
        <v>503</v>
      </c>
    </row>
    <row r="96" spans="1:6" x14ac:dyDescent="0.25">
      <c r="A96" s="19">
        <v>239</v>
      </c>
      <c r="B96" s="97" t="s">
        <v>1252</v>
      </c>
      <c r="C96" s="45" t="s">
        <v>596</v>
      </c>
      <c r="D96" s="45">
        <v>1</v>
      </c>
      <c r="E96" s="53">
        <v>0.18890625</v>
      </c>
      <c r="F96" s="45" t="s">
        <v>503</v>
      </c>
    </row>
    <row r="97" spans="1:6" x14ac:dyDescent="0.25">
      <c r="A97" s="21">
        <v>240</v>
      </c>
      <c r="B97" s="99" t="s">
        <v>235</v>
      </c>
      <c r="C97" s="45" t="s">
        <v>597</v>
      </c>
      <c r="D97" s="45">
        <v>1</v>
      </c>
      <c r="E97" s="53">
        <v>0.20596874999999998</v>
      </c>
      <c r="F97" s="45" t="s">
        <v>503</v>
      </c>
    </row>
    <row r="98" spans="1:6" x14ac:dyDescent="0.25">
      <c r="A98" s="19">
        <v>241</v>
      </c>
      <c r="B98" s="97" t="s">
        <v>236</v>
      </c>
      <c r="C98" s="45" t="s">
        <v>598</v>
      </c>
      <c r="D98" s="45">
        <v>1</v>
      </c>
      <c r="E98" s="53" t="s">
        <v>868</v>
      </c>
      <c r="F98" s="45" t="s">
        <v>503</v>
      </c>
    </row>
    <row r="99" spans="1:6" x14ac:dyDescent="0.25">
      <c r="A99" s="21">
        <v>242</v>
      </c>
      <c r="B99" s="97" t="s">
        <v>237</v>
      </c>
      <c r="C99" s="45" t="s">
        <v>599</v>
      </c>
      <c r="D99" s="45">
        <v>1</v>
      </c>
      <c r="E99" s="53">
        <v>0.18416125</v>
      </c>
      <c r="F99" s="45" t="s">
        <v>503</v>
      </c>
    </row>
    <row r="100" spans="1:6" x14ac:dyDescent="0.25">
      <c r="A100" s="19">
        <v>243</v>
      </c>
      <c r="B100" s="97" t="s">
        <v>238</v>
      </c>
      <c r="C100" s="45" t="s">
        <v>600</v>
      </c>
      <c r="D100" s="45">
        <v>1</v>
      </c>
      <c r="E100" s="53">
        <v>0.22116249999999996</v>
      </c>
      <c r="F100" s="45" t="s">
        <v>503</v>
      </c>
    </row>
    <row r="101" spans="1:6" x14ac:dyDescent="0.25">
      <c r="A101" s="21">
        <v>244</v>
      </c>
      <c r="B101" s="97" t="s">
        <v>239</v>
      </c>
      <c r="C101" s="45" t="s">
        <v>601</v>
      </c>
      <c r="D101" s="45">
        <v>1</v>
      </c>
      <c r="E101" s="53">
        <v>0.32901374999999994</v>
      </c>
      <c r="F101" s="45" t="s">
        <v>503</v>
      </c>
    </row>
    <row r="102" spans="1:6" x14ac:dyDescent="0.25">
      <c r="A102" s="19">
        <v>245</v>
      </c>
      <c r="B102" s="97" t="s">
        <v>240</v>
      </c>
      <c r="C102" s="45" t="s">
        <v>602</v>
      </c>
      <c r="D102" s="45">
        <v>1</v>
      </c>
      <c r="E102" s="53">
        <v>0.44720324999999994</v>
      </c>
      <c r="F102" s="45" t="s">
        <v>503</v>
      </c>
    </row>
    <row r="103" spans="1:6" x14ac:dyDescent="0.25">
      <c r="A103" s="21">
        <v>246</v>
      </c>
      <c r="B103" s="97" t="s">
        <v>241</v>
      </c>
      <c r="C103" s="45" t="s">
        <v>603</v>
      </c>
      <c r="D103" s="45">
        <v>1</v>
      </c>
      <c r="E103" s="53">
        <v>0.33310875000000001</v>
      </c>
      <c r="F103" s="45" t="s">
        <v>503</v>
      </c>
    </row>
    <row r="104" spans="1:6" x14ac:dyDescent="0.25">
      <c r="A104" s="19">
        <v>247</v>
      </c>
      <c r="B104" s="97" t="s">
        <v>242</v>
      </c>
      <c r="C104" s="45" t="s">
        <v>604</v>
      </c>
      <c r="D104" s="45">
        <v>1</v>
      </c>
      <c r="E104" s="53">
        <v>0.24979499999999999</v>
      </c>
      <c r="F104" s="45" t="s">
        <v>503</v>
      </c>
    </row>
    <row r="105" spans="1:6" x14ac:dyDescent="0.25">
      <c r="A105" s="21">
        <v>248</v>
      </c>
      <c r="B105" s="97" t="s">
        <v>243</v>
      </c>
      <c r="C105" s="45" t="s">
        <v>605</v>
      </c>
      <c r="D105" s="45">
        <v>1</v>
      </c>
      <c r="E105" s="53">
        <v>4.2353999999999994</v>
      </c>
      <c r="F105" s="45" t="s">
        <v>503</v>
      </c>
    </row>
    <row r="106" spans="1:6" x14ac:dyDescent="0.25">
      <c r="A106" s="19">
        <v>249</v>
      </c>
      <c r="B106" s="97" t="s">
        <v>244</v>
      </c>
      <c r="C106" s="45" t="s">
        <v>606</v>
      </c>
      <c r="D106" s="45">
        <v>1</v>
      </c>
      <c r="E106" s="53">
        <v>7.43925E-2</v>
      </c>
      <c r="F106" s="45" t="s">
        <v>503</v>
      </c>
    </row>
    <row r="107" spans="1:6" x14ac:dyDescent="0.25">
      <c r="A107" s="21">
        <v>250</v>
      </c>
      <c r="B107" s="97" t="s">
        <v>245</v>
      </c>
      <c r="C107" s="45" t="s">
        <v>607</v>
      </c>
      <c r="D107" s="45">
        <v>1</v>
      </c>
      <c r="E107" s="53">
        <v>0.24706421999999997</v>
      </c>
      <c r="F107" s="45" t="s">
        <v>503</v>
      </c>
    </row>
    <row r="108" spans="1:6" x14ac:dyDescent="0.25">
      <c r="A108" s="19">
        <v>251</v>
      </c>
      <c r="B108" s="97" t="s">
        <v>246</v>
      </c>
      <c r="C108" s="45" t="s">
        <v>608</v>
      </c>
      <c r="D108" s="45">
        <v>1</v>
      </c>
      <c r="E108" s="53">
        <v>18.511739999999996</v>
      </c>
      <c r="F108" s="45" t="s">
        <v>503</v>
      </c>
    </row>
    <row r="109" spans="1:6" x14ac:dyDescent="0.25">
      <c r="A109" s="21">
        <v>252</v>
      </c>
      <c r="B109" s="97" t="s">
        <v>247</v>
      </c>
      <c r="C109" s="45" t="s">
        <v>609</v>
      </c>
      <c r="D109" s="45">
        <v>1</v>
      </c>
      <c r="E109" s="53">
        <v>18.316349999999996</v>
      </c>
      <c r="F109" s="45" t="s">
        <v>503</v>
      </c>
    </row>
    <row r="110" spans="1:6" x14ac:dyDescent="0.25">
      <c r="A110" s="19">
        <v>253</v>
      </c>
      <c r="B110" s="97" t="s">
        <v>248</v>
      </c>
      <c r="C110" s="45" t="s">
        <v>610</v>
      </c>
      <c r="D110" s="45">
        <v>1</v>
      </c>
      <c r="E110" s="53">
        <v>3.0244499999999999</v>
      </c>
      <c r="F110" s="45" t="s">
        <v>503</v>
      </c>
    </row>
    <row r="111" spans="1:6" x14ac:dyDescent="0.25">
      <c r="A111" s="21">
        <v>254</v>
      </c>
      <c r="B111" s="97" t="s">
        <v>249</v>
      </c>
      <c r="C111" s="45" t="s">
        <v>611</v>
      </c>
      <c r="D111" s="45">
        <v>1</v>
      </c>
      <c r="E111" s="53">
        <v>3.0478499999999999</v>
      </c>
      <c r="F111" s="45" t="s">
        <v>503</v>
      </c>
    </row>
    <row r="112" spans="1:6" x14ac:dyDescent="0.25">
      <c r="A112" s="19">
        <v>255</v>
      </c>
      <c r="B112" s="97" t="s">
        <v>250</v>
      </c>
      <c r="C112" s="45" t="s">
        <v>612</v>
      </c>
      <c r="D112" s="45">
        <v>1</v>
      </c>
      <c r="E112" s="53">
        <v>7.8623999999999983</v>
      </c>
      <c r="F112" s="45" t="s">
        <v>503</v>
      </c>
    </row>
    <row r="113" spans="1:6" x14ac:dyDescent="0.25">
      <c r="A113" s="21">
        <v>256</v>
      </c>
      <c r="B113" s="97" t="s">
        <v>251</v>
      </c>
      <c r="C113" s="45" t="s">
        <v>613</v>
      </c>
      <c r="D113" s="45">
        <v>1</v>
      </c>
      <c r="E113" s="53">
        <v>3.1882499999999996</v>
      </c>
      <c r="F113" s="45" t="s">
        <v>503</v>
      </c>
    </row>
    <row r="114" spans="1:6" x14ac:dyDescent="0.25">
      <c r="A114" s="19">
        <v>257</v>
      </c>
      <c r="B114" s="97" t="s">
        <v>252</v>
      </c>
      <c r="C114" s="45" t="s">
        <v>614</v>
      </c>
      <c r="D114" s="45">
        <v>1</v>
      </c>
      <c r="E114" s="53">
        <v>2.1527999999999996</v>
      </c>
      <c r="F114" s="45" t="s">
        <v>503</v>
      </c>
    </row>
    <row r="115" spans="1:6" x14ac:dyDescent="0.25">
      <c r="A115" s="21">
        <v>258</v>
      </c>
      <c r="B115" s="97" t="s">
        <v>253</v>
      </c>
      <c r="C115" s="45" t="s">
        <v>615</v>
      </c>
      <c r="D115" s="45">
        <v>1</v>
      </c>
      <c r="E115" s="53">
        <v>1.9538999999999997</v>
      </c>
      <c r="F115" s="45" t="s">
        <v>503</v>
      </c>
    </row>
    <row r="116" spans="1:6" x14ac:dyDescent="0.25">
      <c r="A116" s="19">
        <v>259</v>
      </c>
      <c r="B116" s="97" t="s">
        <v>254</v>
      </c>
      <c r="C116" s="45" t="s">
        <v>616</v>
      </c>
      <c r="D116" s="45">
        <v>1</v>
      </c>
      <c r="E116" s="53">
        <v>0.15931499999999998</v>
      </c>
      <c r="F116" s="45" t="s">
        <v>503</v>
      </c>
    </row>
    <row r="117" spans="1:6" x14ac:dyDescent="0.25">
      <c r="A117" s="21">
        <v>260</v>
      </c>
      <c r="B117" s="97" t="s">
        <v>255</v>
      </c>
      <c r="C117" s="45" t="s">
        <v>617</v>
      </c>
      <c r="D117" s="45">
        <v>1</v>
      </c>
      <c r="E117" s="53">
        <v>4.6566000000000001</v>
      </c>
      <c r="F117" s="45" t="s">
        <v>503</v>
      </c>
    </row>
    <row r="118" spans="1:6" x14ac:dyDescent="0.25">
      <c r="A118" s="19">
        <v>261</v>
      </c>
      <c r="B118" s="97" t="s">
        <v>256</v>
      </c>
      <c r="C118" s="45" t="s">
        <v>618</v>
      </c>
      <c r="D118" s="45">
        <v>1</v>
      </c>
      <c r="E118" s="53">
        <v>0.12776399999999999</v>
      </c>
      <c r="F118" s="45" t="s">
        <v>503</v>
      </c>
    </row>
    <row r="119" spans="1:6" x14ac:dyDescent="0.25">
      <c r="A119" s="21">
        <v>262</v>
      </c>
      <c r="B119" s="97" t="s">
        <v>257</v>
      </c>
      <c r="C119" s="45" t="s">
        <v>619</v>
      </c>
      <c r="D119" s="45">
        <v>1</v>
      </c>
      <c r="E119" s="53">
        <v>4.9755419999999999</v>
      </c>
      <c r="F119" s="45" t="s">
        <v>503</v>
      </c>
    </row>
    <row r="120" spans="1:6" x14ac:dyDescent="0.25">
      <c r="A120" s="19">
        <v>263</v>
      </c>
      <c r="B120" s="97" t="s">
        <v>258</v>
      </c>
      <c r="C120" s="45" t="s">
        <v>620</v>
      </c>
      <c r="D120" s="45">
        <v>1</v>
      </c>
      <c r="E120" s="53">
        <v>8.7750000000000004</v>
      </c>
      <c r="F120" s="45" t="s">
        <v>503</v>
      </c>
    </row>
    <row r="121" spans="1:6" x14ac:dyDescent="0.25">
      <c r="A121" s="21">
        <v>264</v>
      </c>
      <c r="B121" s="97" t="s">
        <v>259</v>
      </c>
      <c r="C121" s="45" t="s">
        <v>621</v>
      </c>
      <c r="D121" s="45">
        <v>1</v>
      </c>
      <c r="E121" s="53">
        <v>6.3764999999999992</v>
      </c>
      <c r="F121" s="45" t="s">
        <v>503</v>
      </c>
    </row>
    <row r="122" spans="1:6" x14ac:dyDescent="0.25">
      <c r="A122" s="19">
        <v>265</v>
      </c>
      <c r="B122" s="97" t="s">
        <v>260</v>
      </c>
      <c r="C122" s="45" t="s">
        <v>622</v>
      </c>
      <c r="D122" s="45">
        <v>1</v>
      </c>
      <c r="E122" s="53">
        <v>5.85</v>
      </c>
      <c r="F122" s="45" t="s">
        <v>503</v>
      </c>
    </row>
    <row r="123" spans="1:6" x14ac:dyDescent="0.25">
      <c r="A123" s="21">
        <v>266</v>
      </c>
      <c r="B123" s="97" t="s">
        <v>261</v>
      </c>
      <c r="C123" s="45" t="s">
        <v>623</v>
      </c>
      <c r="D123" s="45">
        <v>1</v>
      </c>
      <c r="E123" s="53">
        <v>8.19</v>
      </c>
      <c r="F123" s="45" t="s">
        <v>503</v>
      </c>
    </row>
    <row r="124" spans="1:6" x14ac:dyDescent="0.25">
      <c r="A124" s="19">
        <v>267</v>
      </c>
      <c r="B124" s="97" t="s">
        <v>262</v>
      </c>
      <c r="C124" s="45" t="s">
        <v>624</v>
      </c>
      <c r="D124" s="45">
        <v>1</v>
      </c>
      <c r="E124" s="53">
        <v>7.3007999999999997</v>
      </c>
      <c r="F124" s="45" t="s">
        <v>503</v>
      </c>
    </row>
    <row r="125" spans="1:6" x14ac:dyDescent="0.25">
      <c r="A125" s="21">
        <v>268</v>
      </c>
      <c r="B125" s="97" t="s">
        <v>263</v>
      </c>
      <c r="C125" s="45" t="s">
        <v>625</v>
      </c>
      <c r="D125" s="45">
        <v>1</v>
      </c>
      <c r="E125" s="53">
        <v>3.5099999999999993</v>
      </c>
      <c r="F125" s="45" t="s">
        <v>503</v>
      </c>
    </row>
    <row r="126" spans="1:6" x14ac:dyDescent="0.25">
      <c r="A126" s="19">
        <v>269</v>
      </c>
      <c r="B126" s="97" t="s">
        <v>264</v>
      </c>
      <c r="C126" s="45" t="s">
        <v>626</v>
      </c>
      <c r="D126" s="45">
        <v>1</v>
      </c>
      <c r="E126" s="53">
        <v>39.195</v>
      </c>
      <c r="F126" s="45" t="s">
        <v>503</v>
      </c>
    </row>
    <row r="127" spans="1:6" x14ac:dyDescent="0.25">
      <c r="A127" s="21">
        <v>270</v>
      </c>
      <c r="B127" s="97" t="s">
        <v>265</v>
      </c>
      <c r="C127" s="45" t="s">
        <v>622</v>
      </c>
      <c r="D127" s="45">
        <v>1</v>
      </c>
      <c r="E127" s="53">
        <v>5.85</v>
      </c>
      <c r="F127" s="45" t="s">
        <v>503</v>
      </c>
    </row>
    <row r="128" spans="1:6" x14ac:dyDescent="0.25">
      <c r="A128" s="19">
        <v>271</v>
      </c>
      <c r="B128" s="97" t="s">
        <v>266</v>
      </c>
      <c r="C128" s="45" t="s">
        <v>625</v>
      </c>
      <c r="D128" s="45">
        <v>1</v>
      </c>
      <c r="E128" s="53">
        <v>3.5099999999999993</v>
      </c>
      <c r="F128" s="45" t="s">
        <v>503</v>
      </c>
    </row>
    <row r="129" spans="1:6" x14ac:dyDescent="0.25">
      <c r="A129" s="21">
        <v>272</v>
      </c>
      <c r="B129" s="97" t="s">
        <v>267</v>
      </c>
      <c r="C129" s="45" t="s">
        <v>627</v>
      </c>
      <c r="D129" s="45">
        <v>1</v>
      </c>
      <c r="E129" s="53">
        <v>7.486127999999999</v>
      </c>
      <c r="F129" s="45" t="s">
        <v>503</v>
      </c>
    </row>
    <row r="130" spans="1:6" x14ac:dyDescent="0.25">
      <c r="A130" s="19">
        <v>273</v>
      </c>
      <c r="B130" s="97" t="s">
        <v>268</v>
      </c>
      <c r="C130" s="45" t="s">
        <v>628</v>
      </c>
      <c r="D130" s="45">
        <v>1</v>
      </c>
      <c r="E130" s="53">
        <v>2.1059999999999999</v>
      </c>
      <c r="F130" s="45" t="s">
        <v>503</v>
      </c>
    </row>
    <row r="131" spans="1:6" x14ac:dyDescent="0.25">
      <c r="A131" s="21">
        <v>274</v>
      </c>
      <c r="B131" s="97" t="s">
        <v>269</v>
      </c>
      <c r="C131" s="45" t="s">
        <v>629</v>
      </c>
      <c r="D131" s="45">
        <v>1</v>
      </c>
      <c r="E131" s="53">
        <v>2.0341482352941176</v>
      </c>
      <c r="F131" s="45" t="s">
        <v>503</v>
      </c>
    </row>
    <row r="132" spans="1:6" x14ac:dyDescent="0.25">
      <c r="A132" s="19">
        <v>275</v>
      </c>
      <c r="B132" s="97" t="s">
        <v>270</v>
      </c>
      <c r="C132" s="45" t="s">
        <v>630</v>
      </c>
      <c r="D132" s="45">
        <v>1</v>
      </c>
      <c r="E132" s="53">
        <v>2.0626411764705881</v>
      </c>
      <c r="F132" s="45" t="s">
        <v>503</v>
      </c>
    </row>
    <row r="133" spans="1:6" x14ac:dyDescent="0.25">
      <c r="A133" s="21">
        <v>276</v>
      </c>
      <c r="B133" s="97" t="s">
        <v>271</v>
      </c>
      <c r="C133" s="45" t="s">
        <v>631</v>
      </c>
      <c r="D133" s="45">
        <v>1</v>
      </c>
      <c r="E133" s="53">
        <v>1.8929223529411765</v>
      </c>
      <c r="F133" s="45" t="s">
        <v>503</v>
      </c>
    </row>
    <row r="134" spans="1:6" x14ac:dyDescent="0.25">
      <c r="A134" s="19">
        <v>277</v>
      </c>
      <c r="B134" s="97" t="s">
        <v>272</v>
      </c>
      <c r="C134" s="45" t="s">
        <v>632</v>
      </c>
      <c r="D134" s="45">
        <v>1</v>
      </c>
      <c r="E134" s="53">
        <v>1.9288482352941176</v>
      </c>
      <c r="F134" s="45" t="s">
        <v>503</v>
      </c>
    </row>
    <row r="135" spans="1:6" x14ac:dyDescent="0.25">
      <c r="A135" s="21">
        <v>278</v>
      </c>
      <c r="B135" s="97" t="s">
        <v>273</v>
      </c>
      <c r="C135" s="45" t="s">
        <v>633</v>
      </c>
      <c r="D135" s="45">
        <v>1</v>
      </c>
      <c r="E135" s="53">
        <v>5.3021647058823538</v>
      </c>
      <c r="F135" s="45" t="s">
        <v>503</v>
      </c>
    </row>
    <row r="136" spans="1:6" x14ac:dyDescent="0.25">
      <c r="A136" s="19">
        <v>279</v>
      </c>
      <c r="B136" s="97" t="s">
        <v>274</v>
      </c>
      <c r="C136" s="45" t="s">
        <v>634</v>
      </c>
      <c r="D136" s="45">
        <v>1</v>
      </c>
      <c r="E136" s="53">
        <v>4.3965847058823533</v>
      </c>
      <c r="F136" s="45" t="s">
        <v>503</v>
      </c>
    </row>
    <row r="137" spans="1:6" x14ac:dyDescent="0.25">
      <c r="A137" s="21">
        <v>280</v>
      </c>
      <c r="B137" s="97" t="s">
        <v>275</v>
      </c>
      <c r="C137" s="45" t="s">
        <v>635</v>
      </c>
      <c r="D137" s="45">
        <v>1</v>
      </c>
      <c r="E137" s="53">
        <v>2.3128835294117644</v>
      </c>
      <c r="F137" s="45" t="s">
        <v>503</v>
      </c>
    </row>
    <row r="138" spans="1:6" x14ac:dyDescent="0.25">
      <c r="A138" s="19">
        <v>281</v>
      </c>
      <c r="B138" s="97" t="s">
        <v>276</v>
      </c>
      <c r="C138" s="45" t="s">
        <v>636</v>
      </c>
      <c r="D138" s="45">
        <v>1</v>
      </c>
      <c r="E138" s="53">
        <v>0.30227294117647058</v>
      </c>
      <c r="F138" s="45" t="s">
        <v>503</v>
      </c>
    </row>
    <row r="139" spans="1:6" x14ac:dyDescent="0.25">
      <c r="A139" s="21">
        <v>282</v>
      </c>
      <c r="B139" s="97" t="s">
        <v>277</v>
      </c>
      <c r="C139" s="45" t="s">
        <v>637</v>
      </c>
      <c r="D139" s="45">
        <v>1</v>
      </c>
      <c r="E139" s="53">
        <v>0.32209411764705881</v>
      </c>
      <c r="F139" s="45" t="s">
        <v>503</v>
      </c>
    </row>
    <row r="140" spans="1:6" x14ac:dyDescent="0.25">
      <c r="A140" s="19">
        <v>283</v>
      </c>
      <c r="B140" s="97" t="s">
        <v>278</v>
      </c>
      <c r="C140" s="45" t="s">
        <v>638</v>
      </c>
      <c r="D140" s="45">
        <v>1</v>
      </c>
      <c r="E140" s="53">
        <v>0.37412470588235291</v>
      </c>
      <c r="F140" s="45" t="s">
        <v>503</v>
      </c>
    </row>
    <row r="141" spans="1:6" x14ac:dyDescent="0.25">
      <c r="A141" s="21">
        <v>284</v>
      </c>
      <c r="B141" s="97" t="s">
        <v>279</v>
      </c>
      <c r="C141" s="45" t="s">
        <v>639</v>
      </c>
      <c r="D141" s="45">
        <v>1</v>
      </c>
      <c r="E141" s="53">
        <v>4.35006</v>
      </c>
      <c r="F141" s="45" t="s">
        <v>503</v>
      </c>
    </row>
    <row r="142" spans="1:6" x14ac:dyDescent="0.25">
      <c r="A142" s="19">
        <v>285</v>
      </c>
      <c r="B142" s="97" t="s">
        <v>280</v>
      </c>
      <c r="C142" s="45" t="s">
        <v>640</v>
      </c>
      <c r="D142" s="45">
        <v>1</v>
      </c>
      <c r="E142" s="53">
        <v>1.8836999999999999</v>
      </c>
      <c r="F142" s="45" t="s">
        <v>503</v>
      </c>
    </row>
    <row r="143" spans="1:6" x14ac:dyDescent="0.25">
      <c r="A143" s="21">
        <v>286</v>
      </c>
      <c r="B143" s="97" t="s">
        <v>281</v>
      </c>
      <c r="C143" s="45" t="s">
        <v>641</v>
      </c>
      <c r="D143" s="45">
        <v>1</v>
      </c>
      <c r="E143" s="53">
        <v>9.5370209999999993</v>
      </c>
      <c r="F143" s="45" t="s">
        <v>503</v>
      </c>
    </row>
    <row r="144" spans="1:6" x14ac:dyDescent="0.25">
      <c r="A144" s="19">
        <v>287</v>
      </c>
      <c r="B144" s="97" t="s">
        <v>282</v>
      </c>
      <c r="C144" s="45" t="s">
        <v>642</v>
      </c>
      <c r="D144" s="45">
        <v>1</v>
      </c>
      <c r="E144" s="53">
        <v>6.1083359999999987</v>
      </c>
      <c r="F144" s="45" t="s">
        <v>503</v>
      </c>
    </row>
    <row r="145" spans="1:6" x14ac:dyDescent="0.25">
      <c r="A145" s="21">
        <v>288</v>
      </c>
      <c r="B145" s="97" t="s">
        <v>283</v>
      </c>
      <c r="C145" s="45" t="s">
        <v>643</v>
      </c>
      <c r="D145" s="45">
        <v>1</v>
      </c>
      <c r="E145" s="53">
        <v>8.6626799999999999</v>
      </c>
      <c r="F145" s="45" t="s">
        <v>503</v>
      </c>
    </row>
    <row r="146" spans="1:6" x14ac:dyDescent="0.25">
      <c r="A146" s="19">
        <v>289</v>
      </c>
      <c r="B146" s="97" t="s">
        <v>284</v>
      </c>
      <c r="C146" s="45" t="s">
        <v>644</v>
      </c>
      <c r="D146" s="45">
        <v>1</v>
      </c>
      <c r="E146" s="53">
        <v>6.0020999999999995</v>
      </c>
      <c r="F146" s="45" t="s">
        <v>503</v>
      </c>
    </row>
    <row r="147" spans="1:6" x14ac:dyDescent="0.25">
      <c r="A147" s="21">
        <v>290</v>
      </c>
      <c r="B147" s="97" t="s">
        <v>285</v>
      </c>
      <c r="C147" s="45" t="s">
        <v>645</v>
      </c>
      <c r="D147" s="45">
        <v>1</v>
      </c>
      <c r="E147" s="53">
        <v>2.4452999999999996</v>
      </c>
      <c r="F147" s="45" t="s">
        <v>503</v>
      </c>
    </row>
    <row r="148" spans="1:6" x14ac:dyDescent="0.25">
      <c r="A148" s="19">
        <v>291</v>
      </c>
      <c r="B148" s="97" t="s">
        <v>286</v>
      </c>
      <c r="C148" s="45" t="s">
        <v>646</v>
      </c>
      <c r="D148" s="45">
        <v>1</v>
      </c>
      <c r="E148" s="53">
        <v>4.7033999999999985</v>
      </c>
      <c r="F148" s="45" t="s">
        <v>503</v>
      </c>
    </row>
    <row r="149" spans="1:6" x14ac:dyDescent="0.25">
      <c r="A149" s="21">
        <v>292</v>
      </c>
      <c r="B149" s="97" t="s">
        <v>287</v>
      </c>
      <c r="C149" s="45" t="s">
        <v>647</v>
      </c>
      <c r="D149" s="45">
        <v>1</v>
      </c>
      <c r="E149" s="53">
        <v>7.5113999999999992</v>
      </c>
      <c r="F149" s="45" t="s">
        <v>503</v>
      </c>
    </row>
    <row r="150" spans="1:6" x14ac:dyDescent="0.25">
      <c r="A150" s="19">
        <v>293</v>
      </c>
      <c r="B150" s="97" t="s">
        <v>288</v>
      </c>
      <c r="C150" s="45" t="s">
        <v>648</v>
      </c>
      <c r="D150" s="45">
        <v>1</v>
      </c>
      <c r="E150" s="53">
        <v>4.6940399999999993</v>
      </c>
      <c r="F150" s="45" t="s">
        <v>503</v>
      </c>
    </row>
    <row r="151" spans="1:6" x14ac:dyDescent="0.25">
      <c r="A151" s="21">
        <v>294</v>
      </c>
      <c r="B151" s="97" t="s">
        <v>289</v>
      </c>
      <c r="C151" s="45" t="s">
        <v>649</v>
      </c>
      <c r="D151" s="45">
        <v>1</v>
      </c>
      <c r="E151" s="53">
        <v>6.879599999999999</v>
      </c>
      <c r="F151" s="45" t="s">
        <v>503</v>
      </c>
    </row>
    <row r="152" spans="1:6" x14ac:dyDescent="0.25">
      <c r="A152" s="19">
        <v>295</v>
      </c>
      <c r="B152" s="97" t="s">
        <v>290</v>
      </c>
      <c r="C152" s="45" t="s">
        <v>650</v>
      </c>
      <c r="D152" s="45">
        <v>1</v>
      </c>
      <c r="E152" s="53">
        <v>4.02597</v>
      </c>
      <c r="F152" s="45" t="s">
        <v>503</v>
      </c>
    </row>
    <row r="153" spans="1:6" x14ac:dyDescent="0.25">
      <c r="A153" s="21">
        <v>296</v>
      </c>
      <c r="B153" s="97" t="s">
        <v>291</v>
      </c>
      <c r="C153" s="45" t="s">
        <v>651</v>
      </c>
      <c r="D153" s="45">
        <v>1</v>
      </c>
      <c r="E153" s="53">
        <v>4.987709999999999</v>
      </c>
      <c r="F153" s="45" t="s">
        <v>503</v>
      </c>
    </row>
    <row r="154" spans="1:6" x14ac:dyDescent="0.25">
      <c r="A154" s="19">
        <v>297</v>
      </c>
      <c r="B154" s="97" t="s">
        <v>292</v>
      </c>
      <c r="C154" s="45" t="s">
        <v>652</v>
      </c>
      <c r="D154" s="45">
        <v>1</v>
      </c>
      <c r="E154" s="53">
        <v>5.6978999999999997</v>
      </c>
      <c r="F154" s="45" t="s">
        <v>503</v>
      </c>
    </row>
    <row r="155" spans="1:6" x14ac:dyDescent="0.25">
      <c r="A155" s="21">
        <v>298</v>
      </c>
      <c r="B155" s="97" t="s">
        <v>293</v>
      </c>
      <c r="C155" s="45" t="s">
        <v>653</v>
      </c>
      <c r="D155" s="45">
        <v>1</v>
      </c>
      <c r="E155" s="53">
        <v>18.941129999999998</v>
      </c>
      <c r="F155" s="45" t="s">
        <v>503</v>
      </c>
    </row>
    <row r="156" spans="1:6" x14ac:dyDescent="0.25">
      <c r="A156" s="19">
        <v>299</v>
      </c>
      <c r="B156" s="97" t="s">
        <v>294</v>
      </c>
      <c r="C156" s="45" t="s">
        <v>654</v>
      </c>
      <c r="D156" s="45">
        <v>1</v>
      </c>
      <c r="E156" s="53">
        <v>2.7845999999999997</v>
      </c>
      <c r="F156" s="45" t="s">
        <v>503</v>
      </c>
    </row>
    <row r="157" spans="1:6" x14ac:dyDescent="0.25">
      <c r="A157" s="21">
        <v>300</v>
      </c>
      <c r="B157" s="97" t="s">
        <v>295</v>
      </c>
      <c r="C157" s="45" t="s">
        <v>655</v>
      </c>
      <c r="D157" s="45">
        <v>1</v>
      </c>
      <c r="E157" s="53">
        <v>1.3955760000000001</v>
      </c>
      <c r="F157" s="45" t="s">
        <v>503</v>
      </c>
    </row>
    <row r="158" spans="1:6" x14ac:dyDescent="0.25">
      <c r="A158" s="19">
        <v>301</v>
      </c>
      <c r="B158" s="97" t="s">
        <v>296</v>
      </c>
      <c r="C158" s="45" t="s">
        <v>656</v>
      </c>
      <c r="D158" s="45">
        <v>1</v>
      </c>
      <c r="E158" s="53">
        <v>2.5388999999999995</v>
      </c>
      <c r="F158" s="45" t="s">
        <v>503</v>
      </c>
    </row>
    <row r="159" spans="1:6" x14ac:dyDescent="0.25">
      <c r="A159" s="21">
        <v>302</v>
      </c>
      <c r="B159" s="97" t="s">
        <v>297</v>
      </c>
      <c r="C159" s="45" t="s">
        <v>657</v>
      </c>
      <c r="D159" s="45">
        <v>1</v>
      </c>
      <c r="E159" s="53">
        <v>6.3109799999999998</v>
      </c>
      <c r="F159" s="45" t="s">
        <v>503</v>
      </c>
    </row>
    <row r="160" spans="1:6" x14ac:dyDescent="0.25">
      <c r="A160" s="19">
        <v>303</v>
      </c>
      <c r="B160" s="97" t="s">
        <v>298</v>
      </c>
      <c r="C160" s="45" t="s">
        <v>658</v>
      </c>
      <c r="D160" s="45">
        <v>1</v>
      </c>
      <c r="E160" s="53">
        <v>2.4452999999999996E-2</v>
      </c>
      <c r="F160" s="45" t="s">
        <v>503</v>
      </c>
    </row>
    <row r="161" spans="1:6" x14ac:dyDescent="0.25">
      <c r="A161" s="21">
        <v>304</v>
      </c>
      <c r="B161" s="97" t="s">
        <v>299</v>
      </c>
      <c r="C161" s="45" t="s">
        <v>659</v>
      </c>
      <c r="D161" s="45">
        <v>1</v>
      </c>
      <c r="E161" s="53">
        <v>3.1215599999999996E-2</v>
      </c>
      <c r="F161" s="45" t="s">
        <v>503</v>
      </c>
    </row>
    <row r="162" spans="1:6" x14ac:dyDescent="0.25">
      <c r="A162" s="19">
        <v>305</v>
      </c>
      <c r="B162" s="97" t="s">
        <v>300</v>
      </c>
      <c r="C162" s="45" t="s">
        <v>660</v>
      </c>
      <c r="D162" s="45">
        <v>1</v>
      </c>
      <c r="E162" s="53">
        <v>2.5646399999999998</v>
      </c>
      <c r="F162" s="45" t="s">
        <v>503</v>
      </c>
    </row>
    <row r="163" spans="1:6" x14ac:dyDescent="0.25">
      <c r="A163" s="21">
        <v>306</v>
      </c>
      <c r="B163" s="97" t="s">
        <v>301</v>
      </c>
      <c r="C163" s="45" t="s">
        <v>661</v>
      </c>
      <c r="D163" s="45">
        <v>1</v>
      </c>
      <c r="E163" s="53">
        <v>2.8079999999999998</v>
      </c>
      <c r="F163" s="45" t="s">
        <v>503</v>
      </c>
    </row>
    <row r="164" spans="1:6" x14ac:dyDescent="0.25">
      <c r="A164" s="19">
        <v>307</v>
      </c>
      <c r="B164" s="97" t="s">
        <v>302</v>
      </c>
      <c r="C164" s="45" t="s">
        <v>662</v>
      </c>
      <c r="D164" s="45">
        <v>1</v>
      </c>
      <c r="E164" s="53">
        <v>1.5677999999999999</v>
      </c>
      <c r="F164" s="45" t="s">
        <v>503</v>
      </c>
    </row>
    <row r="165" spans="1:6" x14ac:dyDescent="0.25">
      <c r="A165" s="21">
        <v>308</v>
      </c>
      <c r="B165" s="97" t="s">
        <v>303</v>
      </c>
      <c r="C165" s="45" t="s">
        <v>663</v>
      </c>
      <c r="D165" s="45">
        <v>1</v>
      </c>
      <c r="E165" s="53">
        <v>1.4273999999999997E-2</v>
      </c>
      <c r="F165" s="45" t="s">
        <v>503</v>
      </c>
    </row>
    <row r="166" spans="1:6" x14ac:dyDescent="0.25">
      <c r="A166" s="19">
        <v>309</v>
      </c>
      <c r="B166" s="97" t="s">
        <v>304</v>
      </c>
      <c r="C166" s="45" t="s">
        <v>664</v>
      </c>
      <c r="D166" s="45">
        <v>1</v>
      </c>
      <c r="E166" s="53">
        <v>1.6379999999999997</v>
      </c>
      <c r="F166" s="45" t="s">
        <v>503</v>
      </c>
    </row>
    <row r="167" spans="1:6" x14ac:dyDescent="0.25">
      <c r="A167" s="21">
        <v>310</v>
      </c>
      <c r="B167" s="97" t="s">
        <v>305</v>
      </c>
      <c r="C167" s="45" t="s">
        <v>665</v>
      </c>
      <c r="D167" s="45">
        <v>1</v>
      </c>
      <c r="E167" s="53">
        <v>14.379299999999999</v>
      </c>
      <c r="F167" s="45" t="s">
        <v>503</v>
      </c>
    </row>
    <row r="168" spans="1:6" x14ac:dyDescent="0.25">
      <c r="A168" s="19">
        <v>311</v>
      </c>
      <c r="B168" s="97" t="s">
        <v>306</v>
      </c>
      <c r="C168" s="45" t="s">
        <v>666</v>
      </c>
      <c r="D168" s="45">
        <v>1</v>
      </c>
      <c r="E168" s="53">
        <v>5.261372999999999</v>
      </c>
      <c r="F168" s="45" t="s">
        <v>503</v>
      </c>
    </row>
    <row r="169" spans="1:6" x14ac:dyDescent="0.25">
      <c r="A169" s="21">
        <v>312</v>
      </c>
      <c r="B169" s="97" t="s">
        <v>307</v>
      </c>
      <c r="C169" s="45" t="s">
        <v>667</v>
      </c>
      <c r="D169" s="45">
        <v>1</v>
      </c>
      <c r="E169" s="53">
        <v>4.2237</v>
      </c>
      <c r="F169" s="45" t="s">
        <v>503</v>
      </c>
    </row>
    <row r="170" spans="1:6" x14ac:dyDescent="0.25">
      <c r="A170" s="19">
        <v>313</v>
      </c>
      <c r="B170" s="97" t="s">
        <v>308</v>
      </c>
      <c r="C170" s="45" t="s">
        <v>668</v>
      </c>
      <c r="D170" s="45">
        <v>1</v>
      </c>
      <c r="E170" s="53">
        <v>1.3454999999999999</v>
      </c>
      <c r="F170" s="45" t="s">
        <v>503</v>
      </c>
    </row>
    <row r="171" spans="1:6" x14ac:dyDescent="0.25">
      <c r="A171" s="21">
        <v>314</v>
      </c>
      <c r="B171" s="97" t="s">
        <v>309</v>
      </c>
      <c r="C171" s="45" t="s">
        <v>669</v>
      </c>
      <c r="D171" s="45">
        <v>1</v>
      </c>
      <c r="E171" s="53">
        <v>1.3454999999999999</v>
      </c>
      <c r="F171" s="45" t="s">
        <v>503</v>
      </c>
    </row>
    <row r="172" spans="1:6" x14ac:dyDescent="0.25">
      <c r="A172" s="19">
        <v>315</v>
      </c>
      <c r="B172" s="97" t="s">
        <v>310</v>
      </c>
      <c r="C172" s="45" t="s">
        <v>670</v>
      </c>
      <c r="D172" s="45">
        <v>1</v>
      </c>
      <c r="E172" s="53">
        <v>5.7797999999999998</v>
      </c>
      <c r="F172" s="45" t="s">
        <v>503</v>
      </c>
    </row>
    <row r="173" spans="1:6" x14ac:dyDescent="0.25">
      <c r="A173" s="21">
        <v>316</v>
      </c>
      <c r="B173" s="97" t="s">
        <v>311</v>
      </c>
      <c r="C173" s="45" t="s">
        <v>671</v>
      </c>
      <c r="D173" s="45">
        <v>1</v>
      </c>
      <c r="E173" s="53">
        <v>6.212699999999999</v>
      </c>
      <c r="F173" s="45" t="s">
        <v>503</v>
      </c>
    </row>
    <row r="174" spans="1:6" x14ac:dyDescent="0.25">
      <c r="A174" s="19">
        <v>317</v>
      </c>
      <c r="B174" s="97" t="s">
        <v>312</v>
      </c>
      <c r="C174" s="45" t="s">
        <v>672</v>
      </c>
      <c r="D174" s="45">
        <v>1</v>
      </c>
      <c r="E174" s="53">
        <v>4.3664399999999999</v>
      </c>
      <c r="F174" s="45" t="s">
        <v>503</v>
      </c>
    </row>
    <row r="175" spans="1:6" x14ac:dyDescent="0.25">
      <c r="A175" s="21">
        <v>318</v>
      </c>
      <c r="B175" s="97" t="s">
        <v>313</v>
      </c>
      <c r="C175" s="45" t="s">
        <v>673</v>
      </c>
      <c r="D175" s="45">
        <v>1</v>
      </c>
      <c r="E175" s="53">
        <v>8.8685999999999989</v>
      </c>
      <c r="F175" s="45" t="s">
        <v>503</v>
      </c>
    </row>
    <row r="176" spans="1:6" x14ac:dyDescent="0.25">
      <c r="A176" s="19">
        <v>319</v>
      </c>
      <c r="B176" s="97" t="s">
        <v>314</v>
      </c>
      <c r="C176" s="45" t="s">
        <v>674</v>
      </c>
      <c r="D176" s="45">
        <v>1</v>
      </c>
      <c r="E176" s="53">
        <v>5.4405000000000001</v>
      </c>
      <c r="F176" s="45" t="s">
        <v>503</v>
      </c>
    </row>
    <row r="177" spans="1:6" x14ac:dyDescent="0.25">
      <c r="A177" s="21">
        <v>320</v>
      </c>
      <c r="B177" s="97" t="s">
        <v>315</v>
      </c>
      <c r="C177" s="45" t="s">
        <v>675</v>
      </c>
      <c r="D177" s="45">
        <v>1</v>
      </c>
      <c r="E177" s="53">
        <v>3.6503999999999999</v>
      </c>
      <c r="F177" s="45" t="s">
        <v>503</v>
      </c>
    </row>
    <row r="178" spans="1:6" x14ac:dyDescent="0.25">
      <c r="A178" s="19">
        <v>321</v>
      </c>
      <c r="B178" s="97" t="s">
        <v>316</v>
      </c>
      <c r="C178" s="45" t="s">
        <v>676</v>
      </c>
      <c r="D178" s="45">
        <v>1</v>
      </c>
      <c r="E178" s="53">
        <v>6.6104999999999992</v>
      </c>
      <c r="F178" s="45" t="s">
        <v>503</v>
      </c>
    </row>
    <row r="179" spans="1:6" x14ac:dyDescent="0.25">
      <c r="A179" s="21">
        <v>322</v>
      </c>
      <c r="B179" s="97" t="s">
        <v>317</v>
      </c>
      <c r="C179" s="45" t="s">
        <v>677</v>
      </c>
      <c r="D179" s="45">
        <v>1</v>
      </c>
      <c r="E179" s="53">
        <v>5.6394000000000002</v>
      </c>
      <c r="F179" s="45" t="s">
        <v>503</v>
      </c>
    </row>
    <row r="180" spans="1:6" x14ac:dyDescent="0.25">
      <c r="A180" s="19">
        <v>323</v>
      </c>
      <c r="B180" s="97" t="s">
        <v>318</v>
      </c>
      <c r="C180" s="45" t="s">
        <v>678</v>
      </c>
      <c r="D180" s="45">
        <v>1</v>
      </c>
      <c r="E180" s="53">
        <v>3.5450999999999993</v>
      </c>
      <c r="F180" s="45" t="s">
        <v>503</v>
      </c>
    </row>
    <row r="181" spans="1:6" x14ac:dyDescent="0.25">
      <c r="A181" s="21">
        <v>324</v>
      </c>
      <c r="B181" s="97" t="s">
        <v>319</v>
      </c>
      <c r="C181" s="45" t="s">
        <v>679</v>
      </c>
      <c r="D181" s="45">
        <v>1</v>
      </c>
      <c r="E181" s="53">
        <v>10.413</v>
      </c>
      <c r="F181" s="45" t="s">
        <v>503</v>
      </c>
    </row>
    <row r="182" spans="1:6" x14ac:dyDescent="0.25">
      <c r="A182" s="19">
        <v>325</v>
      </c>
      <c r="B182" s="97" t="s">
        <v>320</v>
      </c>
      <c r="C182" s="45" t="s">
        <v>680</v>
      </c>
      <c r="D182" s="45">
        <v>1</v>
      </c>
      <c r="E182" s="53">
        <v>10.413</v>
      </c>
      <c r="F182" s="45" t="s">
        <v>503</v>
      </c>
    </row>
    <row r="183" spans="1:6" x14ac:dyDescent="0.25">
      <c r="A183" s="21">
        <v>326</v>
      </c>
      <c r="B183" s="97" t="s">
        <v>321</v>
      </c>
      <c r="C183" s="45" t="s">
        <v>681</v>
      </c>
      <c r="D183" s="45">
        <v>1</v>
      </c>
      <c r="E183" s="53">
        <v>3.4280999999999997</v>
      </c>
      <c r="F183" s="45" t="s">
        <v>503</v>
      </c>
    </row>
    <row r="184" spans="1:6" x14ac:dyDescent="0.25">
      <c r="A184" s="19">
        <v>327</v>
      </c>
      <c r="B184" s="97" t="s">
        <v>322</v>
      </c>
      <c r="C184" s="45" t="s">
        <v>682</v>
      </c>
      <c r="D184" s="45">
        <v>1</v>
      </c>
      <c r="E184" s="53">
        <v>3.1122000000000001</v>
      </c>
      <c r="F184" s="45" t="s">
        <v>503</v>
      </c>
    </row>
    <row r="185" spans="1:6" x14ac:dyDescent="0.25">
      <c r="A185" s="21">
        <v>328</v>
      </c>
      <c r="B185" s="97" t="s">
        <v>323</v>
      </c>
      <c r="C185" s="45" t="s">
        <v>683</v>
      </c>
      <c r="D185" s="45">
        <v>1</v>
      </c>
      <c r="E185" s="53">
        <v>3.2408999999999994</v>
      </c>
      <c r="F185" s="45" t="s">
        <v>503</v>
      </c>
    </row>
    <row r="186" spans="1:6" x14ac:dyDescent="0.25">
      <c r="A186" s="19">
        <v>329</v>
      </c>
      <c r="B186" s="97" t="s">
        <v>324</v>
      </c>
      <c r="C186" s="45" t="s">
        <v>684</v>
      </c>
      <c r="D186" s="45">
        <v>1</v>
      </c>
      <c r="E186" s="53">
        <v>1.0178999999999998</v>
      </c>
      <c r="F186" s="45" t="s">
        <v>503</v>
      </c>
    </row>
    <row r="187" spans="1:6" x14ac:dyDescent="0.25">
      <c r="A187" s="21">
        <v>330</v>
      </c>
      <c r="B187" s="97" t="s">
        <v>325</v>
      </c>
      <c r="C187" s="45" t="s">
        <v>685</v>
      </c>
      <c r="D187" s="45">
        <v>1</v>
      </c>
      <c r="E187" s="53">
        <v>2.0264399999999998E-2</v>
      </c>
      <c r="F187" s="45" t="s">
        <v>503</v>
      </c>
    </row>
    <row r="188" spans="1:6" x14ac:dyDescent="0.25">
      <c r="A188" s="19">
        <v>331</v>
      </c>
      <c r="B188" s="97" t="s">
        <v>326</v>
      </c>
      <c r="C188" s="45" t="s">
        <v>686</v>
      </c>
      <c r="D188" s="45">
        <v>1</v>
      </c>
      <c r="E188" s="53">
        <v>1.19808</v>
      </c>
      <c r="F188" s="45" t="s">
        <v>503</v>
      </c>
    </row>
    <row r="189" spans="1:6" x14ac:dyDescent="0.25">
      <c r="A189" s="21">
        <v>332</v>
      </c>
      <c r="B189" s="97" t="s">
        <v>327</v>
      </c>
      <c r="C189" s="45" t="s">
        <v>687</v>
      </c>
      <c r="D189" s="45">
        <v>1</v>
      </c>
      <c r="E189" s="53">
        <v>0.51924599999999987</v>
      </c>
      <c r="F189" s="45" t="s">
        <v>503</v>
      </c>
    </row>
    <row r="190" spans="1:6" x14ac:dyDescent="0.25">
      <c r="A190" s="19">
        <v>333</v>
      </c>
      <c r="B190" s="97" t="s">
        <v>328</v>
      </c>
      <c r="C190" s="45" t="s">
        <v>688</v>
      </c>
      <c r="D190" s="45">
        <v>1</v>
      </c>
      <c r="E190" s="53">
        <v>0.35837099999999994</v>
      </c>
      <c r="F190" s="45" t="s">
        <v>503</v>
      </c>
    </row>
    <row r="191" spans="1:6" x14ac:dyDescent="0.25">
      <c r="A191" s="21">
        <v>334</v>
      </c>
      <c r="B191" s="97" t="s">
        <v>329</v>
      </c>
      <c r="C191" s="45" t="s">
        <v>689</v>
      </c>
      <c r="D191" s="45">
        <v>1</v>
      </c>
      <c r="E191" s="53">
        <v>0.31929299999999994</v>
      </c>
      <c r="F191" s="45" t="s">
        <v>503</v>
      </c>
    </row>
    <row r="192" spans="1:6" x14ac:dyDescent="0.25">
      <c r="A192" s="19">
        <v>335</v>
      </c>
      <c r="B192" s="97" t="s">
        <v>330</v>
      </c>
      <c r="C192" s="45" t="s">
        <v>690</v>
      </c>
      <c r="D192" s="45">
        <v>1</v>
      </c>
      <c r="E192" s="53">
        <v>5.8266000000000009</v>
      </c>
      <c r="F192" s="45" t="s">
        <v>503</v>
      </c>
    </row>
    <row r="193" spans="1:6" x14ac:dyDescent="0.25">
      <c r="A193" s="21">
        <v>336</v>
      </c>
      <c r="B193" s="97" t="s">
        <v>331</v>
      </c>
      <c r="C193" s="45" t="s">
        <v>691</v>
      </c>
      <c r="D193" s="45">
        <v>1</v>
      </c>
      <c r="E193" s="53">
        <v>1.6964999999999997</v>
      </c>
      <c r="F193" s="45" t="s">
        <v>503</v>
      </c>
    </row>
    <row r="194" spans="1:6" x14ac:dyDescent="0.25">
      <c r="A194" s="19">
        <v>337</v>
      </c>
      <c r="B194" s="97" t="s">
        <v>332</v>
      </c>
      <c r="C194" s="45" t="s">
        <v>692</v>
      </c>
      <c r="D194" s="45">
        <v>1</v>
      </c>
      <c r="E194" s="53"/>
      <c r="F194" s="45" t="s">
        <v>503</v>
      </c>
    </row>
    <row r="195" spans="1:6" x14ac:dyDescent="0.25">
      <c r="A195" s="21">
        <v>338</v>
      </c>
      <c r="B195" s="97" t="s">
        <v>333</v>
      </c>
      <c r="C195" s="45" t="s">
        <v>693</v>
      </c>
      <c r="D195" s="45">
        <v>1</v>
      </c>
      <c r="E195" s="53">
        <v>8.7515999999999998</v>
      </c>
      <c r="F195" s="45" t="s">
        <v>503</v>
      </c>
    </row>
    <row r="196" spans="1:6" x14ac:dyDescent="0.25">
      <c r="A196" s="19">
        <v>339</v>
      </c>
      <c r="B196" s="97" t="s">
        <v>334</v>
      </c>
      <c r="C196" s="45" t="s">
        <v>694</v>
      </c>
      <c r="D196" s="45">
        <v>1</v>
      </c>
      <c r="E196" s="53">
        <v>12.0627</v>
      </c>
      <c r="F196" s="45" t="s">
        <v>503</v>
      </c>
    </row>
    <row r="197" spans="1:6" x14ac:dyDescent="0.25">
      <c r="A197" s="21">
        <v>340</v>
      </c>
      <c r="B197" s="97" t="s">
        <v>335</v>
      </c>
      <c r="C197" s="45" t="s">
        <v>695</v>
      </c>
      <c r="D197" s="45">
        <v>1</v>
      </c>
      <c r="E197" s="53">
        <v>6.6573000000000002</v>
      </c>
      <c r="F197" s="45" t="s">
        <v>503</v>
      </c>
    </row>
    <row r="198" spans="1:6" x14ac:dyDescent="0.25">
      <c r="A198" s="19">
        <v>341</v>
      </c>
      <c r="B198" s="97" t="s">
        <v>336</v>
      </c>
      <c r="C198" s="45" t="s">
        <v>696</v>
      </c>
      <c r="D198" s="45">
        <v>1</v>
      </c>
      <c r="E198" s="53">
        <v>16.695899999999998</v>
      </c>
      <c r="F198" s="45" t="s">
        <v>503</v>
      </c>
    </row>
    <row r="199" spans="1:6" x14ac:dyDescent="0.25">
      <c r="A199" s="21">
        <v>342</v>
      </c>
      <c r="B199" s="97" t="s">
        <v>337</v>
      </c>
      <c r="C199" s="45" t="s">
        <v>697</v>
      </c>
      <c r="D199" s="45">
        <v>1</v>
      </c>
      <c r="E199" s="53">
        <v>7.3826999999999989</v>
      </c>
      <c r="F199" s="45" t="s">
        <v>503</v>
      </c>
    </row>
    <row r="200" spans="1:6" x14ac:dyDescent="0.25">
      <c r="A200" s="19">
        <v>343</v>
      </c>
      <c r="B200" s="97" t="s">
        <v>338</v>
      </c>
      <c r="C200" s="45" t="s">
        <v>698</v>
      </c>
      <c r="D200" s="45">
        <v>1</v>
      </c>
      <c r="E200" s="53">
        <v>5.9669999999999987</v>
      </c>
      <c r="F200" s="45" t="s">
        <v>503</v>
      </c>
    </row>
    <row r="201" spans="1:6" x14ac:dyDescent="0.25">
      <c r="A201" s="21">
        <v>344</v>
      </c>
      <c r="B201" s="97" t="s">
        <v>339</v>
      </c>
      <c r="C201" s="45" t="s">
        <v>699</v>
      </c>
      <c r="D201" s="45">
        <v>1</v>
      </c>
      <c r="E201" s="53">
        <v>12.1914</v>
      </c>
      <c r="F201" s="45" t="s">
        <v>503</v>
      </c>
    </row>
    <row r="202" spans="1:6" x14ac:dyDescent="0.25">
      <c r="A202" s="19">
        <v>345</v>
      </c>
      <c r="B202" s="97" t="s">
        <v>340</v>
      </c>
      <c r="C202" s="45" t="s">
        <v>700</v>
      </c>
      <c r="D202" s="45">
        <v>1</v>
      </c>
      <c r="E202" s="53">
        <v>16.988399999999999</v>
      </c>
      <c r="F202" s="45" t="s">
        <v>503</v>
      </c>
    </row>
    <row r="203" spans="1:6" x14ac:dyDescent="0.25">
      <c r="A203" s="21">
        <v>346</v>
      </c>
      <c r="B203" s="97" t="s">
        <v>341</v>
      </c>
      <c r="C203" s="45" t="s">
        <v>701</v>
      </c>
      <c r="D203" s="45">
        <v>1</v>
      </c>
      <c r="E203" s="53">
        <v>11.4777</v>
      </c>
      <c r="F203" s="45" t="s">
        <v>503</v>
      </c>
    </row>
    <row r="204" spans="1:6" x14ac:dyDescent="0.25">
      <c r="A204" s="19">
        <v>347</v>
      </c>
      <c r="B204" s="97" t="s">
        <v>342</v>
      </c>
      <c r="C204" s="45" t="s">
        <v>702</v>
      </c>
      <c r="D204" s="45">
        <v>1</v>
      </c>
      <c r="E204" s="53">
        <v>12.4488</v>
      </c>
      <c r="F204" s="45" t="s">
        <v>503</v>
      </c>
    </row>
    <row r="205" spans="1:6" x14ac:dyDescent="0.25">
      <c r="A205" s="21">
        <v>348</v>
      </c>
      <c r="B205" s="97" t="s">
        <v>343</v>
      </c>
      <c r="C205" s="45" t="s">
        <v>703</v>
      </c>
      <c r="D205" s="45">
        <v>1</v>
      </c>
      <c r="E205" s="53">
        <v>8.2835999999999999</v>
      </c>
      <c r="F205" s="45" t="s">
        <v>503</v>
      </c>
    </row>
    <row r="206" spans="1:6" x14ac:dyDescent="0.25">
      <c r="A206" s="19">
        <v>349</v>
      </c>
      <c r="B206" s="97" t="s">
        <v>344</v>
      </c>
      <c r="C206" s="45" t="s">
        <v>704</v>
      </c>
      <c r="D206" s="45">
        <v>1</v>
      </c>
      <c r="E206" s="53">
        <v>1.1582999999999999</v>
      </c>
      <c r="F206" s="45" t="s">
        <v>503</v>
      </c>
    </row>
    <row r="207" spans="1:6" x14ac:dyDescent="0.25">
      <c r="A207" s="21">
        <v>350</v>
      </c>
      <c r="B207" s="97" t="s">
        <v>345</v>
      </c>
      <c r="C207" s="45" t="s">
        <v>705</v>
      </c>
      <c r="D207" s="45">
        <v>1</v>
      </c>
      <c r="E207" s="53" t="s">
        <v>868</v>
      </c>
      <c r="F207" s="45" t="s">
        <v>503</v>
      </c>
    </row>
    <row r="208" spans="1:6" x14ac:dyDescent="0.25">
      <c r="A208" s="19">
        <v>351</v>
      </c>
      <c r="B208" s="97" t="s">
        <v>346</v>
      </c>
      <c r="C208" s="45" t="s">
        <v>706</v>
      </c>
      <c r="D208" s="45">
        <v>1</v>
      </c>
      <c r="E208" s="53">
        <v>9.6758999999999986</v>
      </c>
      <c r="F208" s="45" t="s">
        <v>503</v>
      </c>
    </row>
    <row r="209" spans="1:6" x14ac:dyDescent="0.25">
      <c r="A209" s="21">
        <v>352</v>
      </c>
      <c r="B209" s="97" t="s">
        <v>347</v>
      </c>
      <c r="C209" s="45" t="s">
        <v>707</v>
      </c>
      <c r="D209" s="45">
        <v>1</v>
      </c>
      <c r="E209" s="53">
        <v>4.3005104999999997</v>
      </c>
      <c r="F209" s="45" t="s">
        <v>503</v>
      </c>
    </row>
    <row r="210" spans="1:6" x14ac:dyDescent="0.25">
      <c r="A210" s="19">
        <v>353</v>
      </c>
      <c r="B210" s="97" t="s">
        <v>348</v>
      </c>
      <c r="C210" s="45" t="s">
        <v>708</v>
      </c>
      <c r="D210" s="45">
        <v>1</v>
      </c>
      <c r="E210" s="53">
        <v>13.139099999999999</v>
      </c>
      <c r="F210" s="45" t="s">
        <v>503</v>
      </c>
    </row>
    <row r="211" spans="1:6" x14ac:dyDescent="0.25">
      <c r="A211" s="21">
        <v>354</v>
      </c>
      <c r="B211" s="97" t="s">
        <v>349</v>
      </c>
      <c r="C211" s="45" t="s">
        <v>709</v>
      </c>
      <c r="D211" s="45">
        <v>1</v>
      </c>
      <c r="E211" s="53" t="s">
        <v>868</v>
      </c>
      <c r="F211" s="45" t="s">
        <v>503</v>
      </c>
    </row>
    <row r="212" spans="1:6" x14ac:dyDescent="0.25">
      <c r="A212" s="19">
        <v>355</v>
      </c>
      <c r="B212" s="97" t="s">
        <v>350</v>
      </c>
      <c r="C212" s="45" t="s">
        <v>710</v>
      </c>
      <c r="D212" s="45">
        <v>1</v>
      </c>
      <c r="E212" s="53">
        <v>9.2663999999999991</v>
      </c>
      <c r="F212" s="45" t="s">
        <v>503</v>
      </c>
    </row>
    <row r="213" spans="1:6" x14ac:dyDescent="0.25">
      <c r="A213" s="21">
        <v>356</v>
      </c>
      <c r="B213" s="97" t="s">
        <v>351</v>
      </c>
      <c r="C213" s="45" t="s">
        <v>711</v>
      </c>
      <c r="D213" s="45">
        <v>1</v>
      </c>
      <c r="E213" s="53">
        <v>15.069599999999999</v>
      </c>
      <c r="F213" s="45" t="s">
        <v>503</v>
      </c>
    </row>
    <row r="214" spans="1:6" x14ac:dyDescent="0.25">
      <c r="A214" s="19">
        <v>357</v>
      </c>
      <c r="B214" s="97" t="s">
        <v>352</v>
      </c>
      <c r="C214" s="45" t="s">
        <v>712</v>
      </c>
      <c r="D214" s="45">
        <v>1</v>
      </c>
      <c r="E214" s="53">
        <v>10.003499999999999</v>
      </c>
      <c r="F214" s="45" t="s">
        <v>503</v>
      </c>
    </row>
    <row r="215" spans="1:6" x14ac:dyDescent="0.25">
      <c r="A215" s="21">
        <v>358</v>
      </c>
      <c r="B215" s="97" t="s">
        <v>353</v>
      </c>
      <c r="C215" s="45" t="s">
        <v>713</v>
      </c>
      <c r="D215" s="45">
        <v>1</v>
      </c>
      <c r="E215" s="53">
        <v>12.671099999999999</v>
      </c>
      <c r="F215" s="45" t="s">
        <v>503</v>
      </c>
    </row>
    <row r="216" spans="1:6" x14ac:dyDescent="0.25">
      <c r="A216" s="19">
        <v>359</v>
      </c>
      <c r="B216" s="97" t="s">
        <v>354</v>
      </c>
      <c r="C216" s="45" t="s">
        <v>714</v>
      </c>
      <c r="D216" s="45">
        <v>1</v>
      </c>
      <c r="E216" s="53" t="s">
        <v>868</v>
      </c>
      <c r="F216" s="45" t="s">
        <v>503</v>
      </c>
    </row>
    <row r="217" spans="1:6" x14ac:dyDescent="0.25">
      <c r="A217" s="21">
        <v>360</v>
      </c>
      <c r="B217" s="97" t="s">
        <v>355</v>
      </c>
      <c r="C217" s="45" t="s">
        <v>715</v>
      </c>
      <c r="D217" s="45">
        <v>1</v>
      </c>
      <c r="E217" s="53">
        <v>2.6208</v>
      </c>
      <c r="F217" s="45" t="s">
        <v>503</v>
      </c>
    </row>
    <row r="218" spans="1:6" x14ac:dyDescent="0.25">
      <c r="A218" s="19">
        <v>361</v>
      </c>
      <c r="B218" s="97" t="s">
        <v>356</v>
      </c>
      <c r="C218" s="45" t="s">
        <v>716</v>
      </c>
      <c r="D218" s="45">
        <v>1</v>
      </c>
      <c r="E218" s="53">
        <v>13.646177999999997</v>
      </c>
      <c r="F218" s="45" t="s">
        <v>503</v>
      </c>
    </row>
    <row r="219" spans="1:6" x14ac:dyDescent="0.25">
      <c r="A219" s="21">
        <v>362</v>
      </c>
      <c r="B219" s="97" t="s">
        <v>357</v>
      </c>
      <c r="C219" s="45" t="s">
        <v>717</v>
      </c>
      <c r="D219" s="45">
        <v>1</v>
      </c>
      <c r="E219" s="53">
        <v>4.7631869999999994</v>
      </c>
      <c r="F219" s="45" t="s">
        <v>503</v>
      </c>
    </row>
    <row r="220" spans="1:6" x14ac:dyDescent="0.25">
      <c r="A220" s="19">
        <v>363</v>
      </c>
      <c r="B220" s="97" t="s">
        <v>358</v>
      </c>
      <c r="C220" s="45" t="s">
        <v>718</v>
      </c>
      <c r="D220" s="45">
        <v>1</v>
      </c>
      <c r="E220" s="53">
        <v>0.10117925999999999</v>
      </c>
      <c r="F220" s="45" t="s">
        <v>503</v>
      </c>
    </row>
    <row r="221" spans="1:6" x14ac:dyDescent="0.25">
      <c r="A221" s="21">
        <v>364</v>
      </c>
      <c r="B221" s="97" t="s">
        <v>359</v>
      </c>
      <c r="C221" s="45" t="s">
        <v>719</v>
      </c>
      <c r="D221" s="45">
        <v>1</v>
      </c>
      <c r="E221" s="53">
        <v>7.6576499999999992E-2</v>
      </c>
      <c r="F221" s="45" t="s">
        <v>503</v>
      </c>
    </row>
    <row r="222" spans="1:6" x14ac:dyDescent="0.25">
      <c r="A222" s="19">
        <v>365</v>
      </c>
      <c r="B222" s="97" t="s">
        <v>360</v>
      </c>
      <c r="C222" s="45" t="s">
        <v>720</v>
      </c>
      <c r="D222" s="45">
        <v>1</v>
      </c>
      <c r="E222" s="53">
        <v>0.1313</v>
      </c>
      <c r="F222" s="45" t="s">
        <v>503</v>
      </c>
    </row>
    <row r="223" spans="1:6" x14ac:dyDescent="0.25">
      <c r="A223" s="21">
        <v>366</v>
      </c>
      <c r="B223" s="97" t="s">
        <v>361</v>
      </c>
      <c r="C223" s="45" t="s">
        <v>721</v>
      </c>
      <c r="D223" s="45">
        <v>1</v>
      </c>
      <c r="E223" s="53">
        <v>3.3914957142857145E-2</v>
      </c>
      <c r="F223" s="45" t="s">
        <v>503</v>
      </c>
    </row>
    <row r="224" spans="1:6" x14ac:dyDescent="0.25">
      <c r="A224" s="19">
        <v>367</v>
      </c>
      <c r="B224" s="97" t="s">
        <v>362</v>
      </c>
      <c r="C224" s="45" t="s">
        <v>722</v>
      </c>
      <c r="D224" s="45">
        <v>1</v>
      </c>
      <c r="E224" s="53">
        <v>17.887427999999996</v>
      </c>
      <c r="F224" s="45" t="s">
        <v>503</v>
      </c>
    </row>
    <row r="225" spans="1:6" x14ac:dyDescent="0.25">
      <c r="A225" s="21">
        <v>368</v>
      </c>
      <c r="B225" s="97" t="s">
        <v>363</v>
      </c>
      <c r="C225" s="45" t="s">
        <v>723</v>
      </c>
      <c r="D225" s="45">
        <v>1</v>
      </c>
      <c r="E225" s="53">
        <v>2.2893273000000001</v>
      </c>
      <c r="F225" s="45" t="s">
        <v>503</v>
      </c>
    </row>
    <row r="226" spans="1:6" x14ac:dyDescent="0.25">
      <c r="A226" s="19">
        <v>369</v>
      </c>
      <c r="B226" s="97" t="s">
        <v>364</v>
      </c>
      <c r="C226" s="45" t="s">
        <v>724</v>
      </c>
      <c r="D226" s="45">
        <v>1</v>
      </c>
      <c r="E226" s="53">
        <v>3.8048399999999996</v>
      </c>
      <c r="F226" s="45" t="s">
        <v>503</v>
      </c>
    </row>
    <row r="227" spans="1:6" x14ac:dyDescent="0.25">
      <c r="A227" s="21">
        <v>370</v>
      </c>
      <c r="B227" s="97" t="s">
        <v>365</v>
      </c>
      <c r="C227" s="45" t="s">
        <v>725</v>
      </c>
      <c r="D227" s="45">
        <v>1</v>
      </c>
      <c r="E227" s="53">
        <v>4.7267999999999999</v>
      </c>
      <c r="F227" s="45" t="s">
        <v>503</v>
      </c>
    </row>
    <row r="228" spans="1:6" x14ac:dyDescent="0.25">
      <c r="A228" s="19">
        <v>371</v>
      </c>
      <c r="B228" s="97" t="s">
        <v>366</v>
      </c>
      <c r="C228" s="45" t="s">
        <v>726</v>
      </c>
      <c r="D228" s="45">
        <v>1</v>
      </c>
      <c r="E228" s="53">
        <v>12.401999999999997</v>
      </c>
      <c r="F228" s="45" t="s">
        <v>503</v>
      </c>
    </row>
    <row r="229" spans="1:6" x14ac:dyDescent="0.25">
      <c r="A229" s="21">
        <v>372</v>
      </c>
      <c r="B229" s="97" t="s">
        <v>367</v>
      </c>
      <c r="C229" s="45" t="s">
        <v>727</v>
      </c>
      <c r="D229" s="45">
        <v>1</v>
      </c>
      <c r="E229" s="53">
        <v>3.8726999999999996</v>
      </c>
      <c r="F229" s="45" t="s">
        <v>503</v>
      </c>
    </row>
    <row r="230" spans="1:6" x14ac:dyDescent="0.25">
      <c r="A230" s="19">
        <v>373</v>
      </c>
      <c r="B230" s="97" t="s">
        <v>368</v>
      </c>
      <c r="C230" s="45" t="s">
        <v>728</v>
      </c>
      <c r="D230" s="45">
        <v>1</v>
      </c>
      <c r="E230" s="53">
        <v>7.4411999999999994</v>
      </c>
      <c r="F230" s="45" t="s">
        <v>503</v>
      </c>
    </row>
    <row r="231" spans="1:6" x14ac:dyDescent="0.25">
      <c r="A231" s="21">
        <v>374</v>
      </c>
      <c r="B231" s="97" t="s">
        <v>369</v>
      </c>
      <c r="C231" s="45" t="s">
        <v>729</v>
      </c>
      <c r="D231" s="45">
        <v>1</v>
      </c>
      <c r="E231" s="53">
        <v>6.8210999999999995</v>
      </c>
      <c r="F231" s="45" t="s">
        <v>503</v>
      </c>
    </row>
    <row r="232" spans="1:6" x14ac:dyDescent="0.25">
      <c r="A232" s="19">
        <v>375</v>
      </c>
      <c r="B232" s="97" t="s">
        <v>370</v>
      </c>
      <c r="C232" s="45" t="s">
        <v>730</v>
      </c>
      <c r="D232" s="45">
        <v>1</v>
      </c>
      <c r="E232" s="53">
        <v>2.9366999999999996</v>
      </c>
      <c r="F232" s="45" t="s">
        <v>503</v>
      </c>
    </row>
    <row r="233" spans="1:6" x14ac:dyDescent="0.25">
      <c r="A233" s="21">
        <v>376</v>
      </c>
      <c r="B233" s="97" t="s">
        <v>371</v>
      </c>
      <c r="C233" s="45" t="s">
        <v>731</v>
      </c>
      <c r="D233" s="45">
        <v>1</v>
      </c>
      <c r="E233" s="53">
        <v>2.9366999999999996</v>
      </c>
      <c r="F233" s="45" t="s">
        <v>503</v>
      </c>
    </row>
    <row r="234" spans="1:6" x14ac:dyDescent="0.25">
      <c r="A234" s="19">
        <v>377</v>
      </c>
      <c r="B234" s="97" t="s">
        <v>372</v>
      </c>
      <c r="C234" s="45" t="s">
        <v>732</v>
      </c>
      <c r="D234" s="45">
        <v>1</v>
      </c>
      <c r="E234" s="53">
        <v>2.9366999999999996</v>
      </c>
      <c r="F234" s="45" t="s">
        <v>503</v>
      </c>
    </row>
    <row r="235" spans="1:6" x14ac:dyDescent="0.25">
      <c r="A235" s="21">
        <v>378</v>
      </c>
      <c r="B235" s="97" t="s">
        <v>373</v>
      </c>
      <c r="C235" s="45" t="s">
        <v>733</v>
      </c>
      <c r="D235" s="45">
        <v>1</v>
      </c>
      <c r="E235" s="53">
        <v>6.8444999999999983</v>
      </c>
      <c r="F235" s="45" t="s">
        <v>503</v>
      </c>
    </row>
    <row r="236" spans="1:6" x14ac:dyDescent="0.25">
      <c r="A236" s="19">
        <v>379</v>
      </c>
      <c r="B236" s="97" t="s">
        <v>374</v>
      </c>
      <c r="C236" s="45" t="s">
        <v>734</v>
      </c>
      <c r="D236" s="45">
        <v>1</v>
      </c>
      <c r="E236" s="53">
        <v>21.353786999999997</v>
      </c>
      <c r="F236" s="45" t="s">
        <v>503</v>
      </c>
    </row>
    <row r="237" spans="1:6" x14ac:dyDescent="0.25">
      <c r="A237" s="21">
        <v>380</v>
      </c>
      <c r="B237" s="97" t="s">
        <v>375</v>
      </c>
      <c r="C237" s="45" t="s">
        <v>735</v>
      </c>
      <c r="D237" s="45">
        <v>1</v>
      </c>
      <c r="E237" s="53">
        <v>5.8089037499999998</v>
      </c>
      <c r="F237" s="45" t="s">
        <v>503</v>
      </c>
    </row>
    <row r="238" spans="1:6" x14ac:dyDescent="0.25">
      <c r="A238" s="19">
        <v>381</v>
      </c>
      <c r="B238" s="97" t="s">
        <v>376</v>
      </c>
      <c r="C238" s="45" t="s">
        <v>736</v>
      </c>
      <c r="D238" s="45">
        <v>1</v>
      </c>
      <c r="E238" s="53">
        <v>7.1018999999999997</v>
      </c>
      <c r="F238" s="45" t="s">
        <v>503</v>
      </c>
    </row>
    <row r="239" spans="1:6" x14ac:dyDescent="0.25">
      <c r="A239" s="21">
        <v>382</v>
      </c>
      <c r="B239" s="97" t="s">
        <v>377</v>
      </c>
      <c r="C239" s="45" t="s">
        <v>737</v>
      </c>
      <c r="D239" s="45">
        <v>1</v>
      </c>
      <c r="E239" s="53">
        <v>7.5347999999999997</v>
      </c>
      <c r="F239" s="45" t="s">
        <v>503</v>
      </c>
    </row>
    <row r="240" spans="1:6" x14ac:dyDescent="0.25">
      <c r="A240" s="19">
        <v>383</v>
      </c>
      <c r="B240" s="97" t="s">
        <v>378</v>
      </c>
      <c r="C240" s="45" t="s">
        <v>738</v>
      </c>
      <c r="D240" s="45">
        <v>1</v>
      </c>
      <c r="E240" s="53">
        <v>8.2367999999999988</v>
      </c>
      <c r="F240" s="45" t="s">
        <v>503</v>
      </c>
    </row>
    <row r="241" spans="1:6" x14ac:dyDescent="0.25">
      <c r="A241" s="21">
        <v>384</v>
      </c>
      <c r="B241" s="97" t="s">
        <v>379</v>
      </c>
      <c r="C241" s="45" t="s">
        <v>739</v>
      </c>
      <c r="D241" s="45">
        <v>1</v>
      </c>
      <c r="E241" s="53">
        <v>7.2656999999999989</v>
      </c>
      <c r="F241" s="45" t="s">
        <v>503</v>
      </c>
    </row>
    <row r="242" spans="1:6" x14ac:dyDescent="0.25">
      <c r="A242" s="19">
        <v>385</v>
      </c>
      <c r="B242" s="97" t="s">
        <v>380</v>
      </c>
      <c r="C242" s="45" t="s">
        <v>740</v>
      </c>
      <c r="D242" s="45">
        <v>1</v>
      </c>
      <c r="E242" s="53">
        <v>5.9436</v>
      </c>
      <c r="F242" s="45" t="s">
        <v>503</v>
      </c>
    </row>
    <row r="243" spans="1:6" x14ac:dyDescent="0.25">
      <c r="A243" s="21">
        <v>386</v>
      </c>
      <c r="B243" s="97" t="s">
        <v>381</v>
      </c>
      <c r="C243" s="45" t="s">
        <v>741</v>
      </c>
      <c r="D243" s="45">
        <v>1</v>
      </c>
      <c r="E243" s="53">
        <v>8.5058999999999987</v>
      </c>
      <c r="F243" s="45" t="s">
        <v>503</v>
      </c>
    </row>
    <row r="244" spans="1:6" x14ac:dyDescent="0.25">
      <c r="A244" s="19">
        <v>387</v>
      </c>
      <c r="B244" s="97" t="s">
        <v>382</v>
      </c>
      <c r="C244" s="45" t="s">
        <v>742</v>
      </c>
      <c r="D244" s="45">
        <v>1</v>
      </c>
      <c r="E244" s="53">
        <v>58.663799999999995</v>
      </c>
      <c r="F244" s="45" t="s">
        <v>503</v>
      </c>
    </row>
    <row r="245" spans="1:6" x14ac:dyDescent="0.25">
      <c r="A245" s="21">
        <v>388</v>
      </c>
      <c r="B245" s="97" t="s">
        <v>383</v>
      </c>
      <c r="C245" s="45" t="s">
        <v>743</v>
      </c>
      <c r="D245" s="45">
        <v>1</v>
      </c>
      <c r="E245" s="53">
        <v>2.9503555714285721</v>
      </c>
      <c r="F245" s="45" t="s">
        <v>503</v>
      </c>
    </row>
    <row r="246" spans="1:6" x14ac:dyDescent="0.25">
      <c r="A246" s="19">
        <v>389</v>
      </c>
      <c r="B246" s="97" t="s">
        <v>384</v>
      </c>
      <c r="C246" s="45" t="s">
        <v>744</v>
      </c>
      <c r="D246" s="45">
        <v>1</v>
      </c>
      <c r="E246" s="53">
        <v>2.9507399999999997</v>
      </c>
      <c r="F246" s="45" t="s">
        <v>503</v>
      </c>
    </row>
    <row r="247" spans="1:6" x14ac:dyDescent="0.25">
      <c r="A247" s="21">
        <v>390</v>
      </c>
      <c r="B247" s="97" t="s">
        <v>385</v>
      </c>
      <c r="C247" s="45" t="s">
        <v>745</v>
      </c>
      <c r="D247" s="45">
        <v>1</v>
      </c>
      <c r="E247" s="53">
        <v>57.857084999999991</v>
      </c>
      <c r="F247" s="45" t="s">
        <v>503</v>
      </c>
    </row>
    <row r="248" spans="1:6" x14ac:dyDescent="0.25">
      <c r="A248" s="19">
        <v>391</v>
      </c>
      <c r="B248" s="97" t="s">
        <v>386</v>
      </c>
      <c r="C248" s="45" t="s">
        <v>746</v>
      </c>
      <c r="D248" s="45">
        <v>1</v>
      </c>
      <c r="E248" s="53">
        <v>3.2093099999999999</v>
      </c>
      <c r="F248" s="45" t="s">
        <v>503</v>
      </c>
    </row>
    <row r="249" spans="1:6" x14ac:dyDescent="0.25">
      <c r="A249" s="21">
        <v>392</v>
      </c>
      <c r="B249" s="97" t="s">
        <v>387</v>
      </c>
      <c r="C249" s="45" t="s">
        <v>747</v>
      </c>
      <c r="D249" s="45">
        <v>1</v>
      </c>
      <c r="E249" s="53">
        <v>10.752299999999998</v>
      </c>
      <c r="F249" s="45" t="s">
        <v>503</v>
      </c>
    </row>
    <row r="250" spans="1:6" x14ac:dyDescent="0.25">
      <c r="A250" s="19">
        <v>393</v>
      </c>
      <c r="B250" s="97" t="s">
        <v>388</v>
      </c>
      <c r="C250" s="45" t="s">
        <v>748</v>
      </c>
      <c r="D250" s="45">
        <v>1</v>
      </c>
      <c r="E250" s="53">
        <v>11.465999999999999</v>
      </c>
      <c r="F250" s="45" t="s">
        <v>503</v>
      </c>
    </row>
    <row r="251" spans="1:6" x14ac:dyDescent="0.25">
      <c r="A251" s="21">
        <v>394</v>
      </c>
      <c r="B251" s="97" t="s">
        <v>389</v>
      </c>
      <c r="C251" s="45" t="s">
        <v>749</v>
      </c>
      <c r="D251" s="45">
        <v>1</v>
      </c>
      <c r="E251" s="53">
        <v>12.3552</v>
      </c>
      <c r="F251" s="45" t="s">
        <v>503</v>
      </c>
    </row>
    <row r="252" spans="1:6" x14ac:dyDescent="0.25">
      <c r="A252" s="19">
        <v>395</v>
      </c>
      <c r="B252" s="97" t="s">
        <v>390</v>
      </c>
      <c r="C252" s="45" t="s">
        <v>750</v>
      </c>
      <c r="D252" s="45">
        <v>1</v>
      </c>
      <c r="E252" s="53">
        <v>12.238200000000001</v>
      </c>
      <c r="F252" s="45" t="s">
        <v>503</v>
      </c>
    </row>
    <row r="253" spans="1:6" x14ac:dyDescent="0.25">
      <c r="A253" s="21">
        <v>396</v>
      </c>
      <c r="B253" s="97" t="s">
        <v>391</v>
      </c>
      <c r="C253" s="45" t="s">
        <v>751</v>
      </c>
      <c r="D253" s="45">
        <v>1</v>
      </c>
      <c r="E253" s="53">
        <v>7.0820099999999995</v>
      </c>
      <c r="F253" s="45" t="s">
        <v>503</v>
      </c>
    </row>
    <row r="254" spans="1:6" x14ac:dyDescent="0.25">
      <c r="A254" s="19">
        <v>397</v>
      </c>
      <c r="B254" s="97" t="s">
        <v>392</v>
      </c>
      <c r="C254" s="45" t="s">
        <v>752</v>
      </c>
      <c r="D254" s="45">
        <v>1</v>
      </c>
      <c r="E254" s="53">
        <v>7.2854729999999988</v>
      </c>
      <c r="F254" s="45" t="s">
        <v>503</v>
      </c>
    </row>
    <row r="255" spans="1:6" x14ac:dyDescent="0.25">
      <c r="A255" s="21">
        <v>398</v>
      </c>
      <c r="B255" s="97" t="s">
        <v>393</v>
      </c>
      <c r="C255" s="45" t="s">
        <v>753</v>
      </c>
      <c r="D255" s="45">
        <v>1</v>
      </c>
      <c r="E255" s="53">
        <v>7.3709999999999996</v>
      </c>
      <c r="F255" s="45" t="s">
        <v>503</v>
      </c>
    </row>
    <row r="256" spans="1:6" x14ac:dyDescent="0.25">
      <c r="A256" s="19">
        <v>399</v>
      </c>
      <c r="B256" s="97" t="s">
        <v>394</v>
      </c>
      <c r="C256" s="45" t="s">
        <v>754</v>
      </c>
      <c r="D256" s="45">
        <v>1</v>
      </c>
      <c r="E256" s="53">
        <v>6.5941199999999993</v>
      </c>
      <c r="F256" s="45" t="s">
        <v>503</v>
      </c>
    </row>
    <row r="257" spans="1:6" x14ac:dyDescent="0.25">
      <c r="A257" s="21">
        <v>400</v>
      </c>
      <c r="B257" s="97" t="s">
        <v>395</v>
      </c>
      <c r="C257" s="45" t="s">
        <v>755</v>
      </c>
      <c r="D257" s="45">
        <v>1</v>
      </c>
      <c r="E257" s="53">
        <v>4.3781399999999993</v>
      </c>
      <c r="F257" s="45" t="s">
        <v>503</v>
      </c>
    </row>
    <row r="258" spans="1:6" x14ac:dyDescent="0.25">
      <c r="A258" s="19">
        <v>401</v>
      </c>
      <c r="B258" s="97" t="s">
        <v>396</v>
      </c>
      <c r="C258" s="45" t="s">
        <v>736</v>
      </c>
      <c r="D258" s="45">
        <v>1</v>
      </c>
      <c r="E258" s="53">
        <v>7.1018999999999997</v>
      </c>
      <c r="F258" s="45" t="s">
        <v>503</v>
      </c>
    </row>
    <row r="259" spans="1:6" x14ac:dyDescent="0.25">
      <c r="A259" s="21">
        <v>402</v>
      </c>
      <c r="B259" s="97" t="s">
        <v>397</v>
      </c>
      <c r="C259" s="45" t="s">
        <v>755</v>
      </c>
      <c r="D259" s="45">
        <v>1</v>
      </c>
      <c r="E259" s="53">
        <v>4.3781399999999993</v>
      </c>
      <c r="F259" s="45" t="s">
        <v>503</v>
      </c>
    </row>
    <row r="260" spans="1:6" x14ac:dyDescent="0.25">
      <c r="A260" s="19">
        <v>403</v>
      </c>
      <c r="B260" s="97" t="s">
        <v>398</v>
      </c>
      <c r="C260" s="45" t="s">
        <v>756</v>
      </c>
      <c r="D260" s="45">
        <v>1</v>
      </c>
      <c r="E260" s="53">
        <v>3.8411099999999996</v>
      </c>
      <c r="F260" s="45" t="s">
        <v>503</v>
      </c>
    </row>
    <row r="261" spans="1:6" x14ac:dyDescent="0.25">
      <c r="A261" s="21">
        <v>404</v>
      </c>
      <c r="B261" s="97" t="s">
        <v>399</v>
      </c>
      <c r="C261" s="45" t="s">
        <v>757</v>
      </c>
      <c r="D261" s="45">
        <v>1</v>
      </c>
      <c r="E261" s="53">
        <v>2.08026</v>
      </c>
      <c r="F261" s="45" t="s">
        <v>503</v>
      </c>
    </row>
    <row r="262" spans="1:6" x14ac:dyDescent="0.25">
      <c r="A262" s="19">
        <v>405</v>
      </c>
      <c r="B262" s="97" t="s">
        <v>400</v>
      </c>
      <c r="C262" s="45" t="s">
        <v>758</v>
      </c>
      <c r="D262" s="45">
        <v>1</v>
      </c>
      <c r="E262" s="53">
        <v>1.8251999999999999</v>
      </c>
      <c r="F262" s="45" t="s">
        <v>503</v>
      </c>
    </row>
    <row r="263" spans="1:6" x14ac:dyDescent="0.25">
      <c r="A263" s="21">
        <v>406</v>
      </c>
      <c r="B263" s="97" t="s">
        <v>401</v>
      </c>
      <c r="C263" s="45" t="s">
        <v>759</v>
      </c>
      <c r="D263" s="45">
        <v>1</v>
      </c>
      <c r="E263" s="53">
        <v>0.30773808000000002</v>
      </c>
      <c r="F263" s="45" t="s">
        <v>503</v>
      </c>
    </row>
    <row r="264" spans="1:6" x14ac:dyDescent="0.25">
      <c r="A264" s="19">
        <v>407</v>
      </c>
      <c r="B264" s="97" t="s">
        <v>402</v>
      </c>
      <c r="C264" s="45" t="s">
        <v>760</v>
      </c>
      <c r="D264" s="45">
        <v>1</v>
      </c>
      <c r="E264" s="53">
        <v>0.15756000000000001</v>
      </c>
      <c r="F264" s="45" t="s">
        <v>503</v>
      </c>
    </row>
    <row r="265" spans="1:6" x14ac:dyDescent="0.25">
      <c r="A265" s="21">
        <v>408</v>
      </c>
      <c r="B265" s="97" t="s">
        <v>403</v>
      </c>
      <c r="C265" s="45" t="s">
        <v>761</v>
      </c>
      <c r="D265" s="45">
        <v>1</v>
      </c>
      <c r="E265" s="53">
        <v>4.3289999999999988E-2</v>
      </c>
      <c r="F265" s="45" t="s">
        <v>503</v>
      </c>
    </row>
    <row r="266" spans="1:6" x14ac:dyDescent="0.25">
      <c r="A266" s="19">
        <v>409</v>
      </c>
      <c r="B266" s="97" t="s">
        <v>404</v>
      </c>
      <c r="C266" s="45" t="s">
        <v>762</v>
      </c>
      <c r="D266" s="45">
        <v>1</v>
      </c>
      <c r="E266" s="53">
        <v>5.6549999999999989E-2</v>
      </c>
      <c r="F266" s="45" t="s">
        <v>503</v>
      </c>
    </row>
    <row r="267" spans="1:6" x14ac:dyDescent="0.25">
      <c r="A267" s="21">
        <v>410</v>
      </c>
      <c r="B267" s="97" t="s">
        <v>405</v>
      </c>
      <c r="C267" s="45" t="s">
        <v>763</v>
      </c>
      <c r="D267" s="45">
        <v>1</v>
      </c>
      <c r="E267" s="53">
        <v>13.3146</v>
      </c>
      <c r="F267" s="45" t="s">
        <v>503</v>
      </c>
    </row>
    <row r="268" spans="1:6" x14ac:dyDescent="0.25">
      <c r="A268" s="19">
        <v>411</v>
      </c>
      <c r="B268" s="97" t="s">
        <v>406</v>
      </c>
      <c r="C268" s="45" t="s">
        <v>764</v>
      </c>
      <c r="D268" s="45">
        <v>1</v>
      </c>
      <c r="E268" s="53">
        <v>6.2594999999999992</v>
      </c>
      <c r="F268" s="45" t="s">
        <v>503</v>
      </c>
    </row>
    <row r="269" spans="1:6" x14ac:dyDescent="0.25">
      <c r="A269" s="21">
        <v>412</v>
      </c>
      <c r="B269" s="97" t="s">
        <v>407</v>
      </c>
      <c r="C269" s="45" t="s">
        <v>725</v>
      </c>
      <c r="D269" s="45">
        <v>1</v>
      </c>
      <c r="E269" s="53">
        <v>4.7267999999999999</v>
      </c>
      <c r="F269" s="45" t="s">
        <v>503</v>
      </c>
    </row>
    <row r="270" spans="1:6" x14ac:dyDescent="0.25">
      <c r="A270" s="19">
        <v>413</v>
      </c>
      <c r="B270" s="97" t="s">
        <v>408</v>
      </c>
      <c r="C270" s="45" t="s">
        <v>765</v>
      </c>
      <c r="D270" s="45">
        <v>1</v>
      </c>
      <c r="E270" s="53">
        <v>5.8851000000000004</v>
      </c>
      <c r="F270" s="45" t="s">
        <v>503</v>
      </c>
    </row>
    <row r="271" spans="1:6" x14ac:dyDescent="0.25">
      <c r="A271" s="21">
        <v>414</v>
      </c>
      <c r="B271" s="97" t="s">
        <v>409</v>
      </c>
      <c r="C271" s="45" t="s">
        <v>766</v>
      </c>
      <c r="D271" s="45">
        <v>1</v>
      </c>
      <c r="E271" s="53" t="s">
        <v>868</v>
      </c>
      <c r="F271" s="45" t="s">
        <v>503</v>
      </c>
    </row>
    <row r="272" spans="1:6" x14ac:dyDescent="0.25">
      <c r="A272" s="19">
        <v>415</v>
      </c>
      <c r="B272" s="97" t="s">
        <v>410</v>
      </c>
      <c r="C272" s="45" t="s">
        <v>767</v>
      </c>
      <c r="D272" s="45">
        <v>1</v>
      </c>
      <c r="E272" s="53">
        <v>8.6210475000000009E-2</v>
      </c>
      <c r="F272" s="45" t="s">
        <v>503</v>
      </c>
    </row>
    <row r="273" spans="1:6" x14ac:dyDescent="0.25">
      <c r="A273" s="21">
        <v>416</v>
      </c>
      <c r="B273" s="97" t="s">
        <v>411</v>
      </c>
      <c r="C273" s="45" t="s">
        <v>768</v>
      </c>
      <c r="D273" s="45">
        <v>1</v>
      </c>
      <c r="E273" s="53">
        <v>5.5549844999999994E-2</v>
      </c>
      <c r="F273" s="45" t="s">
        <v>503</v>
      </c>
    </row>
    <row r="274" spans="1:6" x14ac:dyDescent="0.25">
      <c r="A274" s="19">
        <v>417</v>
      </c>
      <c r="B274" s="97" t="s">
        <v>412</v>
      </c>
      <c r="C274" s="45" t="s">
        <v>769</v>
      </c>
      <c r="D274" s="45">
        <v>1</v>
      </c>
      <c r="E274" s="53">
        <v>0.3127434375</v>
      </c>
      <c r="F274" s="45" t="s">
        <v>503</v>
      </c>
    </row>
    <row r="275" spans="1:6" x14ac:dyDescent="0.25">
      <c r="A275" s="21">
        <v>418</v>
      </c>
      <c r="B275" s="97" t="s">
        <v>413</v>
      </c>
      <c r="C275" s="45" t="s">
        <v>770</v>
      </c>
      <c r="D275" s="45">
        <v>1</v>
      </c>
      <c r="E275" s="53">
        <v>0.10846241249999998</v>
      </c>
      <c r="F275" s="45" t="s">
        <v>503</v>
      </c>
    </row>
    <row r="276" spans="1:6" x14ac:dyDescent="0.25">
      <c r="A276" s="19">
        <v>419</v>
      </c>
      <c r="B276" s="97" t="s">
        <v>414</v>
      </c>
      <c r="C276" s="45" t="s">
        <v>771</v>
      </c>
      <c r="D276" s="45">
        <v>1</v>
      </c>
      <c r="E276" s="53">
        <v>11.57832</v>
      </c>
      <c r="F276" s="45" t="s">
        <v>503</v>
      </c>
    </row>
    <row r="277" spans="1:6" x14ac:dyDescent="0.25">
      <c r="A277" s="21">
        <v>420</v>
      </c>
      <c r="B277" s="97" t="s">
        <v>415</v>
      </c>
      <c r="C277" s="45" t="s">
        <v>772</v>
      </c>
      <c r="D277" s="45">
        <v>1</v>
      </c>
      <c r="E277" s="53">
        <v>11.57832</v>
      </c>
      <c r="F277" s="45" t="s">
        <v>503</v>
      </c>
    </row>
    <row r="278" spans="1:6" x14ac:dyDescent="0.25">
      <c r="A278" s="19">
        <v>421</v>
      </c>
      <c r="B278" s="97" t="s">
        <v>416</v>
      </c>
      <c r="C278" s="45" t="s">
        <v>773</v>
      </c>
      <c r="D278" s="45">
        <v>1</v>
      </c>
      <c r="E278" s="53">
        <v>11.57832</v>
      </c>
      <c r="F278" s="45" t="s">
        <v>503</v>
      </c>
    </row>
    <row r="279" spans="1:6" x14ac:dyDescent="0.25">
      <c r="A279" s="21">
        <v>422</v>
      </c>
      <c r="B279" s="97" t="s">
        <v>417</v>
      </c>
      <c r="C279" s="45" t="s">
        <v>774</v>
      </c>
      <c r="D279" s="45">
        <v>1</v>
      </c>
      <c r="E279" s="53">
        <v>11.57832</v>
      </c>
      <c r="F279" s="45" t="s">
        <v>503</v>
      </c>
    </row>
    <row r="280" spans="1:6" x14ac:dyDescent="0.25">
      <c r="A280" s="19">
        <v>423</v>
      </c>
      <c r="B280" s="97" t="s">
        <v>418</v>
      </c>
      <c r="C280" s="45" t="s">
        <v>775</v>
      </c>
      <c r="D280" s="45">
        <v>1</v>
      </c>
      <c r="E280" s="53">
        <v>11.57832</v>
      </c>
      <c r="F280" s="45" t="s">
        <v>503</v>
      </c>
    </row>
    <row r="281" spans="1:6" x14ac:dyDescent="0.25">
      <c r="A281" s="21">
        <v>424</v>
      </c>
      <c r="B281" s="97" t="s">
        <v>419</v>
      </c>
      <c r="C281" s="45" t="s">
        <v>776</v>
      </c>
      <c r="D281" s="45">
        <v>1</v>
      </c>
      <c r="E281" s="53">
        <v>0.46331999999999995</v>
      </c>
      <c r="F281" s="45" t="s">
        <v>503</v>
      </c>
    </row>
    <row r="282" spans="1:6" x14ac:dyDescent="0.25">
      <c r="A282" s="19">
        <v>425</v>
      </c>
      <c r="B282" s="97" t="s">
        <v>420</v>
      </c>
      <c r="C282" s="45" t="s">
        <v>777</v>
      </c>
      <c r="D282" s="45">
        <v>1</v>
      </c>
      <c r="E282" s="53">
        <v>0.46331999999999995</v>
      </c>
      <c r="F282" s="45" t="s">
        <v>503</v>
      </c>
    </row>
    <row r="283" spans="1:6" x14ac:dyDescent="0.25">
      <c r="A283" s="21">
        <v>426</v>
      </c>
      <c r="B283" s="97" t="s">
        <v>421</v>
      </c>
      <c r="C283" s="45" t="s">
        <v>778</v>
      </c>
      <c r="D283" s="45">
        <v>1</v>
      </c>
      <c r="E283" s="53">
        <v>2.0464826086956518</v>
      </c>
      <c r="F283" s="45" t="s">
        <v>503</v>
      </c>
    </row>
    <row r="284" spans="1:6" x14ac:dyDescent="0.25">
      <c r="A284" s="19">
        <v>427</v>
      </c>
      <c r="B284" s="97" t="s">
        <v>422</v>
      </c>
      <c r="C284" s="45" t="s">
        <v>779</v>
      </c>
      <c r="D284" s="45">
        <v>1</v>
      </c>
      <c r="E284" s="53">
        <v>1.9846760869565214</v>
      </c>
      <c r="F284" s="45" t="s">
        <v>503</v>
      </c>
    </row>
    <row r="285" spans="1:6" x14ac:dyDescent="0.25">
      <c r="A285" s="21">
        <v>428</v>
      </c>
      <c r="B285" s="97" t="s">
        <v>423</v>
      </c>
      <c r="C285" s="45" t="s">
        <v>780</v>
      </c>
      <c r="D285" s="45">
        <v>1</v>
      </c>
      <c r="E285" s="53">
        <v>3.6214043478260867</v>
      </c>
      <c r="F285" s="45" t="s">
        <v>503</v>
      </c>
    </row>
    <row r="286" spans="1:6" x14ac:dyDescent="0.25">
      <c r="A286" s="19">
        <v>429</v>
      </c>
      <c r="B286" s="97" t="s">
        <v>424</v>
      </c>
      <c r="C286" s="45" t="s">
        <v>781</v>
      </c>
      <c r="D286" s="45">
        <v>1</v>
      </c>
      <c r="E286" s="53">
        <v>1.3734782608695648</v>
      </c>
      <c r="F286" s="45" t="s">
        <v>503</v>
      </c>
    </row>
    <row r="287" spans="1:6" x14ac:dyDescent="0.25">
      <c r="A287" s="21">
        <v>430</v>
      </c>
      <c r="B287" s="97" t="s">
        <v>425</v>
      </c>
      <c r="C287" s="45" t="s">
        <v>782</v>
      </c>
      <c r="D287" s="45">
        <v>1</v>
      </c>
      <c r="E287" s="53">
        <v>1.2872238260869562</v>
      </c>
      <c r="F287" s="45" t="s">
        <v>503</v>
      </c>
    </row>
    <row r="288" spans="1:6" x14ac:dyDescent="0.25">
      <c r="A288" s="19">
        <v>431</v>
      </c>
      <c r="B288" s="97" t="s">
        <v>426</v>
      </c>
      <c r="C288" s="45" t="s">
        <v>783</v>
      </c>
      <c r="D288" s="45">
        <v>1</v>
      </c>
      <c r="E288" s="53">
        <v>1.4421521739130432</v>
      </c>
      <c r="F288" s="45" t="s">
        <v>503</v>
      </c>
    </row>
    <row r="289" spans="1:6" x14ac:dyDescent="0.25">
      <c r="A289" s="21">
        <v>432</v>
      </c>
      <c r="B289" s="97" t="s">
        <v>427</v>
      </c>
      <c r="C289" s="45" t="s">
        <v>784</v>
      </c>
      <c r="D289" s="45">
        <v>1</v>
      </c>
      <c r="E289" s="53">
        <v>1.998410869565217</v>
      </c>
      <c r="F289" s="45" t="s">
        <v>503</v>
      </c>
    </row>
    <row r="290" spans="1:6" x14ac:dyDescent="0.25">
      <c r="A290" s="19">
        <v>433</v>
      </c>
      <c r="B290" s="97" t="s">
        <v>428</v>
      </c>
      <c r="C290" s="45" t="s">
        <v>785</v>
      </c>
      <c r="D290" s="45">
        <v>1</v>
      </c>
      <c r="E290" s="53">
        <v>2.1197347826086954</v>
      </c>
      <c r="F290" s="45" t="s">
        <v>503</v>
      </c>
    </row>
    <row r="291" spans="1:6" x14ac:dyDescent="0.25">
      <c r="A291" s="21">
        <v>434</v>
      </c>
      <c r="B291" s="97" t="s">
        <v>429</v>
      </c>
      <c r="C291" s="45" t="s">
        <v>786</v>
      </c>
      <c r="D291" s="45">
        <v>1</v>
      </c>
      <c r="E291" s="53">
        <v>2.4791282608695648</v>
      </c>
      <c r="F291" s="45" t="s">
        <v>503</v>
      </c>
    </row>
    <row r="292" spans="1:6" x14ac:dyDescent="0.25">
      <c r="A292" s="19">
        <v>435</v>
      </c>
      <c r="B292" s="97" t="s">
        <v>430</v>
      </c>
      <c r="C292" s="45" t="s">
        <v>787</v>
      </c>
      <c r="D292" s="45">
        <v>1</v>
      </c>
      <c r="E292" s="53">
        <v>4.2831538043478252</v>
      </c>
      <c r="F292" s="45" t="s">
        <v>503</v>
      </c>
    </row>
    <row r="293" spans="1:6" x14ac:dyDescent="0.25">
      <c r="A293" s="21">
        <v>436</v>
      </c>
      <c r="B293" s="97" t="s">
        <v>431</v>
      </c>
      <c r="C293" s="45" t="s">
        <v>788</v>
      </c>
      <c r="D293" s="45">
        <v>1</v>
      </c>
      <c r="E293" s="53">
        <v>2.3532260869565214</v>
      </c>
      <c r="F293" s="45" t="s">
        <v>503</v>
      </c>
    </row>
    <row r="294" spans="1:6" x14ac:dyDescent="0.25">
      <c r="A294" s="19">
        <v>437</v>
      </c>
      <c r="B294" s="97" t="s">
        <v>432</v>
      </c>
      <c r="C294" s="45" t="s">
        <v>789</v>
      </c>
      <c r="D294" s="45">
        <v>1</v>
      </c>
      <c r="E294" s="53">
        <v>2.2662391304347822</v>
      </c>
      <c r="F294" s="45" t="s">
        <v>503</v>
      </c>
    </row>
    <row r="295" spans="1:6" x14ac:dyDescent="0.25">
      <c r="A295" s="21">
        <v>438</v>
      </c>
      <c r="B295" s="97" t="s">
        <v>433</v>
      </c>
      <c r="C295" s="45" t="s">
        <v>790</v>
      </c>
      <c r="D295" s="45">
        <v>1</v>
      </c>
      <c r="E295" s="53">
        <v>1.3734782608695648</v>
      </c>
      <c r="F295" s="45" t="s">
        <v>503</v>
      </c>
    </row>
    <row r="296" spans="1:6" x14ac:dyDescent="0.25">
      <c r="A296" s="19">
        <v>439</v>
      </c>
      <c r="B296" s="97" t="s">
        <v>434</v>
      </c>
      <c r="C296" s="45" t="s">
        <v>791</v>
      </c>
      <c r="D296" s="45">
        <v>1</v>
      </c>
      <c r="E296" s="53">
        <v>1.4421521739130432</v>
      </c>
      <c r="F296" s="45" t="s">
        <v>503</v>
      </c>
    </row>
    <row r="297" spans="1:6" x14ac:dyDescent="0.25">
      <c r="A297" s="21">
        <v>440</v>
      </c>
      <c r="B297" s="97" t="s">
        <v>435</v>
      </c>
      <c r="C297" s="45" t="s">
        <v>792</v>
      </c>
      <c r="D297" s="45">
        <v>1</v>
      </c>
      <c r="E297" s="53">
        <v>4.3009433058800992</v>
      </c>
      <c r="F297" s="45" t="s">
        <v>503</v>
      </c>
    </row>
    <row r="298" spans="1:6" x14ac:dyDescent="0.25">
      <c r="A298" s="19">
        <v>441</v>
      </c>
      <c r="B298" s="97" t="s">
        <v>436</v>
      </c>
      <c r="C298" s="45" t="s">
        <v>793</v>
      </c>
      <c r="D298" s="45">
        <v>1</v>
      </c>
      <c r="E298" s="53">
        <v>2.1846774130434778</v>
      </c>
      <c r="F298" s="45" t="s">
        <v>503</v>
      </c>
    </row>
    <row r="299" spans="1:6" x14ac:dyDescent="0.25">
      <c r="A299" s="21">
        <v>442</v>
      </c>
      <c r="B299" s="97" t="s">
        <v>437</v>
      </c>
      <c r="C299" s="45" t="s">
        <v>794</v>
      </c>
      <c r="D299" s="45">
        <v>1</v>
      </c>
      <c r="E299" s="53">
        <v>1.3734782608695648</v>
      </c>
      <c r="F299" s="45" t="s">
        <v>503</v>
      </c>
    </row>
    <row r="300" spans="1:6" x14ac:dyDescent="0.25">
      <c r="A300" s="19">
        <v>443</v>
      </c>
      <c r="B300" s="97" t="s">
        <v>438</v>
      </c>
      <c r="C300" s="45" t="s">
        <v>795</v>
      </c>
      <c r="D300" s="45">
        <v>1</v>
      </c>
      <c r="E300" s="53">
        <v>1.1789021739130434</v>
      </c>
      <c r="F300" s="45" t="s">
        <v>503</v>
      </c>
    </row>
    <row r="301" spans="1:6" x14ac:dyDescent="0.25">
      <c r="A301" s="21">
        <v>444</v>
      </c>
      <c r="B301" s="97" t="s">
        <v>439</v>
      </c>
      <c r="C301" s="45" t="s">
        <v>796</v>
      </c>
      <c r="D301" s="45">
        <v>1</v>
      </c>
      <c r="E301" s="53">
        <v>3.9968217391304339</v>
      </c>
      <c r="F301" s="45" t="s">
        <v>503</v>
      </c>
    </row>
    <row r="302" spans="1:6" x14ac:dyDescent="0.25">
      <c r="A302" s="19">
        <v>445</v>
      </c>
      <c r="B302" s="97" t="s">
        <v>440</v>
      </c>
      <c r="C302" s="45" t="s">
        <v>797</v>
      </c>
      <c r="D302" s="45">
        <v>1</v>
      </c>
      <c r="E302" s="53">
        <v>2.035036956521739</v>
      </c>
      <c r="F302" s="45" t="s">
        <v>503</v>
      </c>
    </row>
    <row r="303" spans="1:6" x14ac:dyDescent="0.25">
      <c r="A303" s="21">
        <v>446</v>
      </c>
      <c r="B303" s="97" t="s">
        <v>441</v>
      </c>
      <c r="C303" s="45" t="s">
        <v>798</v>
      </c>
      <c r="D303" s="45">
        <v>1</v>
      </c>
      <c r="E303" s="53">
        <v>1.3368521739130432</v>
      </c>
      <c r="F303" s="45" t="s">
        <v>503</v>
      </c>
    </row>
    <row r="304" spans="1:6" x14ac:dyDescent="0.25">
      <c r="A304" s="19">
        <v>447</v>
      </c>
      <c r="B304" s="97" t="s">
        <v>442</v>
      </c>
      <c r="C304" s="45" t="s">
        <v>799</v>
      </c>
      <c r="D304" s="45">
        <v>1</v>
      </c>
      <c r="E304" s="53">
        <v>1.9091347826086953</v>
      </c>
      <c r="F304" s="45" t="s">
        <v>503</v>
      </c>
    </row>
    <row r="305" spans="1:6" x14ac:dyDescent="0.25">
      <c r="A305" s="21">
        <v>448</v>
      </c>
      <c r="B305" s="97" t="s">
        <v>443</v>
      </c>
      <c r="C305" s="45" t="s">
        <v>800</v>
      </c>
      <c r="D305" s="45">
        <v>1</v>
      </c>
      <c r="E305" s="53">
        <v>1.501669565217391</v>
      </c>
      <c r="F305" s="45" t="s">
        <v>503</v>
      </c>
    </row>
    <row r="306" spans="1:6" x14ac:dyDescent="0.25">
      <c r="A306" s="19">
        <v>449</v>
      </c>
      <c r="B306" s="97" t="s">
        <v>444</v>
      </c>
      <c r="C306" s="45" t="s">
        <v>801</v>
      </c>
      <c r="D306" s="45">
        <v>1</v>
      </c>
      <c r="E306" s="53">
        <v>1.3734782608695648</v>
      </c>
      <c r="F306" s="45" t="s">
        <v>503</v>
      </c>
    </row>
    <row r="307" spans="1:6" x14ac:dyDescent="0.25">
      <c r="A307" s="21">
        <v>450</v>
      </c>
      <c r="B307" s="97" t="s">
        <v>445</v>
      </c>
      <c r="C307" s="45" t="s">
        <v>802</v>
      </c>
      <c r="D307" s="45">
        <v>1</v>
      </c>
      <c r="E307" s="53">
        <v>1.9709413043478261</v>
      </c>
      <c r="F307" s="45" t="s">
        <v>503</v>
      </c>
    </row>
    <row r="308" spans="1:6" x14ac:dyDescent="0.25">
      <c r="A308" s="19">
        <v>451</v>
      </c>
      <c r="B308" s="97" t="s">
        <v>446</v>
      </c>
      <c r="C308" s="45" t="s">
        <v>803</v>
      </c>
      <c r="D308" s="45">
        <v>1</v>
      </c>
      <c r="E308" s="53">
        <v>1.3734782608695648</v>
      </c>
      <c r="F308" s="45" t="s">
        <v>503</v>
      </c>
    </row>
    <row r="309" spans="1:6" x14ac:dyDescent="0.25">
      <c r="A309" s="21">
        <v>452</v>
      </c>
      <c r="B309" s="97" t="s">
        <v>447</v>
      </c>
      <c r="C309" s="45" t="s">
        <v>804</v>
      </c>
      <c r="D309" s="45">
        <v>1</v>
      </c>
      <c r="E309" s="53">
        <v>2.1975652173913041</v>
      </c>
      <c r="F309" s="45" t="s">
        <v>503</v>
      </c>
    </row>
    <row r="310" spans="1:6" x14ac:dyDescent="0.25">
      <c r="A310" s="19">
        <v>453</v>
      </c>
      <c r="B310" s="97" t="s">
        <v>448</v>
      </c>
      <c r="C310" s="45" t="s">
        <v>805</v>
      </c>
      <c r="D310" s="45">
        <v>1</v>
      </c>
      <c r="E310" s="53">
        <v>1.3734782608695648</v>
      </c>
      <c r="F310" s="45" t="s">
        <v>503</v>
      </c>
    </row>
    <row r="311" spans="1:6" x14ac:dyDescent="0.25">
      <c r="A311" s="21">
        <v>454</v>
      </c>
      <c r="B311" s="97" t="s">
        <v>449</v>
      </c>
      <c r="C311" s="45" t="s">
        <v>806</v>
      </c>
      <c r="D311" s="45">
        <v>1</v>
      </c>
      <c r="E311" s="53">
        <v>2.3048999999999995</v>
      </c>
      <c r="F311" s="45" t="s">
        <v>503</v>
      </c>
    </row>
    <row r="312" spans="1:6" x14ac:dyDescent="0.25">
      <c r="A312" s="19">
        <v>455</v>
      </c>
      <c r="B312" s="97" t="s">
        <v>450</v>
      </c>
      <c r="C312" s="45" t="s">
        <v>807</v>
      </c>
      <c r="D312" s="45">
        <v>1</v>
      </c>
      <c r="E312" s="53">
        <v>2.1176999999999997</v>
      </c>
      <c r="F312" s="45" t="s">
        <v>503</v>
      </c>
    </row>
    <row r="313" spans="1:6" x14ac:dyDescent="0.25">
      <c r="A313" s="21">
        <v>456</v>
      </c>
      <c r="B313" s="97" t="s">
        <v>451</v>
      </c>
      <c r="C313" s="45" t="s">
        <v>808</v>
      </c>
      <c r="D313" s="45">
        <v>1</v>
      </c>
      <c r="E313" s="53">
        <v>3.5801999999999996</v>
      </c>
      <c r="F313" s="45" t="s">
        <v>503</v>
      </c>
    </row>
    <row r="314" spans="1:6" x14ac:dyDescent="0.25">
      <c r="A314" s="19">
        <v>457</v>
      </c>
      <c r="B314" s="97" t="s">
        <v>452</v>
      </c>
      <c r="C314" s="45" t="s">
        <v>809</v>
      </c>
      <c r="D314" s="45">
        <v>1</v>
      </c>
      <c r="E314" s="53">
        <v>0.62243999999999999</v>
      </c>
      <c r="F314" s="45" t="s">
        <v>503</v>
      </c>
    </row>
    <row r="315" spans="1:6" x14ac:dyDescent="0.25">
      <c r="A315" s="21">
        <v>458</v>
      </c>
      <c r="B315" s="97" t="s">
        <v>453</v>
      </c>
      <c r="C315" s="45" t="s">
        <v>810</v>
      </c>
      <c r="D315" s="45">
        <v>1</v>
      </c>
      <c r="E315" s="53">
        <v>1.9702799999999998</v>
      </c>
      <c r="F315" s="45" t="s">
        <v>503</v>
      </c>
    </row>
    <row r="316" spans="1:6" x14ac:dyDescent="0.25">
      <c r="A316" s="19">
        <v>459</v>
      </c>
      <c r="B316" s="97" t="s">
        <v>454</v>
      </c>
      <c r="C316" s="45" t="s">
        <v>811</v>
      </c>
      <c r="D316" s="45">
        <v>1</v>
      </c>
      <c r="E316" s="53">
        <v>61.120799999999996</v>
      </c>
      <c r="F316" s="45" t="s">
        <v>503</v>
      </c>
    </row>
    <row r="317" spans="1:6" x14ac:dyDescent="0.25">
      <c r="A317" s="21">
        <v>460</v>
      </c>
      <c r="B317" s="97" t="s">
        <v>455</v>
      </c>
      <c r="C317" s="45" t="s">
        <v>812</v>
      </c>
      <c r="D317" s="45">
        <v>1</v>
      </c>
      <c r="E317" s="53">
        <v>5.0228099999999998</v>
      </c>
      <c r="F317" s="45" t="s">
        <v>503</v>
      </c>
    </row>
    <row r="318" spans="1:6" x14ac:dyDescent="0.25">
      <c r="A318" s="19">
        <v>461</v>
      </c>
      <c r="B318" s="97" t="s">
        <v>456</v>
      </c>
      <c r="C318" s="45" t="s">
        <v>813</v>
      </c>
      <c r="D318" s="45">
        <v>1</v>
      </c>
      <c r="E318" s="53">
        <v>2.8830749999999998</v>
      </c>
      <c r="F318" s="45" t="s">
        <v>503</v>
      </c>
    </row>
    <row r="319" spans="1:6" x14ac:dyDescent="0.25">
      <c r="A319" s="21">
        <v>462</v>
      </c>
      <c r="B319" s="97" t="s">
        <v>457</v>
      </c>
      <c r="C319" s="45" t="s">
        <v>814</v>
      </c>
      <c r="D319" s="45">
        <v>1</v>
      </c>
      <c r="E319" s="53">
        <v>3.21516</v>
      </c>
      <c r="F319" s="45" t="s">
        <v>503</v>
      </c>
    </row>
    <row r="320" spans="1:6" x14ac:dyDescent="0.25">
      <c r="A320" s="19">
        <v>463</v>
      </c>
      <c r="B320" s="97" t="s">
        <v>458</v>
      </c>
      <c r="C320" s="45" t="s">
        <v>815</v>
      </c>
      <c r="D320" s="45">
        <v>1</v>
      </c>
      <c r="E320" s="53">
        <v>9.0323999999999991</v>
      </c>
      <c r="F320" s="45" t="s">
        <v>503</v>
      </c>
    </row>
    <row r="321" spans="1:6" x14ac:dyDescent="0.25">
      <c r="A321" s="21">
        <v>464</v>
      </c>
      <c r="B321" s="97" t="s">
        <v>459</v>
      </c>
      <c r="C321" s="45" t="s">
        <v>816</v>
      </c>
      <c r="D321" s="45">
        <v>1</v>
      </c>
      <c r="E321" s="53">
        <v>2.3048999999999995</v>
      </c>
      <c r="F321" s="45" t="s">
        <v>503</v>
      </c>
    </row>
    <row r="322" spans="1:6" x14ac:dyDescent="0.25">
      <c r="A322" s="19">
        <v>465</v>
      </c>
      <c r="B322" s="97" t="s">
        <v>460</v>
      </c>
      <c r="C322" s="45" t="s">
        <v>817</v>
      </c>
      <c r="D322" s="45">
        <v>1</v>
      </c>
      <c r="E322" s="53">
        <v>1.06938E-2</v>
      </c>
      <c r="F322" s="45" t="s">
        <v>503</v>
      </c>
    </row>
    <row r="323" spans="1:6" x14ac:dyDescent="0.25">
      <c r="A323" s="21">
        <v>466</v>
      </c>
      <c r="B323" s="97" t="s">
        <v>461</v>
      </c>
      <c r="C323" s="45" t="s">
        <v>818</v>
      </c>
      <c r="D323" s="45">
        <v>1</v>
      </c>
      <c r="E323" s="53">
        <v>2.7611999999999997</v>
      </c>
      <c r="F323" s="45" t="s">
        <v>503</v>
      </c>
    </row>
    <row r="324" spans="1:6" x14ac:dyDescent="0.25">
      <c r="A324" s="19">
        <v>467</v>
      </c>
      <c r="B324" s="97" t="s">
        <v>462</v>
      </c>
      <c r="C324" s="45" t="s">
        <v>819</v>
      </c>
      <c r="D324" s="45">
        <v>1</v>
      </c>
      <c r="E324" s="53">
        <v>1.5818400000000001</v>
      </c>
      <c r="F324" s="45" t="s">
        <v>503</v>
      </c>
    </row>
    <row r="325" spans="1:6" x14ac:dyDescent="0.25">
      <c r="A325" s="21">
        <v>468</v>
      </c>
      <c r="B325" s="97" t="s">
        <v>463</v>
      </c>
      <c r="C325" s="45" t="s">
        <v>820</v>
      </c>
      <c r="D325" s="45">
        <v>1</v>
      </c>
      <c r="E325" s="53">
        <v>1.3794299999999999</v>
      </c>
      <c r="F325" s="45" t="s">
        <v>503</v>
      </c>
    </row>
    <row r="326" spans="1:6" x14ac:dyDescent="0.25">
      <c r="A326" s="19">
        <v>469</v>
      </c>
      <c r="B326" s="97" t="s">
        <v>464</v>
      </c>
      <c r="C326" s="45" t="s">
        <v>821</v>
      </c>
      <c r="D326" s="45">
        <v>1</v>
      </c>
      <c r="E326" s="53">
        <v>2.3215140000000001</v>
      </c>
      <c r="F326" s="45" t="s">
        <v>503</v>
      </c>
    </row>
    <row r="327" spans="1:6" x14ac:dyDescent="0.25">
      <c r="A327" s="21">
        <v>470</v>
      </c>
      <c r="B327" s="97" t="s">
        <v>465</v>
      </c>
      <c r="C327" s="45" t="s">
        <v>822</v>
      </c>
      <c r="D327" s="45">
        <v>1</v>
      </c>
      <c r="E327" s="53">
        <v>1.5479099999999999</v>
      </c>
      <c r="F327" s="45" t="s">
        <v>503</v>
      </c>
    </row>
    <row r="328" spans="1:6" x14ac:dyDescent="0.25">
      <c r="A328" s="19">
        <v>471</v>
      </c>
      <c r="B328" s="97" t="s">
        <v>466</v>
      </c>
      <c r="C328" s="45" t="s">
        <v>823</v>
      </c>
      <c r="D328" s="45">
        <v>1</v>
      </c>
      <c r="E328" s="53">
        <v>1.5479099999999999</v>
      </c>
      <c r="F328" s="45" t="s">
        <v>503</v>
      </c>
    </row>
    <row r="329" spans="1:6" x14ac:dyDescent="0.25">
      <c r="A329" s="21">
        <v>472</v>
      </c>
      <c r="B329" s="97" t="s">
        <v>467</v>
      </c>
      <c r="C329" s="45" t="s">
        <v>824</v>
      </c>
      <c r="D329" s="45">
        <v>1</v>
      </c>
      <c r="E329" s="53">
        <v>1.5561</v>
      </c>
      <c r="F329" s="45" t="s">
        <v>503</v>
      </c>
    </row>
    <row r="330" spans="1:6" x14ac:dyDescent="0.25">
      <c r="A330" s="19">
        <v>473</v>
      </c>
      <c r="B330" s="97" t="s">
        <v>468</v>
      </c>
      <c r="C330" s="45" t="s">
        <v>825</v>
      </c>
      <c r="D330" s="45">
        <v>1</v>
      </c>
      <c r="E330" s="53">
        <v>1.1161799999999997</v>
      </c>
      <c r="F330" s="45" t="s">
        <v>503</v>
      </c>
    </row>
    <row r="331" spans="1:6" x14ac:dyDescent="0.25">
      <c r="A331" s="21">
        <v>474</v>
      </c>
      <c r="B331" s="97" t="s">
        <v>469</v>
      </c>
      <c r="C331" s="45" t="s">
        <v>826</v>
      </c>
      <c r="D331" s="45">
        <v>1</v>
      </c>
      <c r="E331" s="53">
        <v>3.9311999999999991</v>
      </c>
      <c r="F331" s="45" t="s">
        <v>503</v>
      </c>
    </row>
    <row r="332" spans="1:6" x14ac:dyDescent="0.25">
      <c r="A332" s="19">
        <v>475</v>
      </c>
      <c r="B332" s="100" t="s">
        <v>1279</v>
      </c>
      <c r="C332" s="45" t="s">
        <v>827</v>
      </c>
      <c r="D332" s="45">
        <v>1</v>
      </c>
      <c r="E332" s="53">
        <v>6.5168999999999997</v>
      </c>
      <c r="F332" s="45" t="s">
        <v>503</v>
      </c>
    </row>
    <row r="333" spans="1:6" x14ac:dyDescent="0.25">
      <c r="A333" s="21">
        <v>476</v>
      </c>
      <c r="B333" s="100" t="s">
        <v>1280</v>
      </c>
      <c r="C333" s="45" t="s">
        <v>828</v>
      </c>
      <c r="D333" s="45">
        <v>1</v>
      </c>
      <c r="E333" s="53">
        <v>6.2477999999999989</v>
      </c>
      <c r="F333" s="45" t="s">
        <v>503</v>
      </c>
    </row>
    <row r="334" spans="1:6" x14ac:dyDescent="0.25">
      <c r="A334" s="19">
        <v>477</v>
      </c>
      <c r="B334" s="100" t="s">
        <v>1281</v>
      </c>
      <c r="C334" s="45" t="s">
        <v>829</v>
      </c>
      <c r="D334" s="45">
        <v>1</v>
      </c>
      <c r="E334" s="53">
        <v>6.43851</v>
      </c>
      <c r="F334" s="45" t="s">
        <v>503</v>
      </c>
    </row>
    <row r="335" spans="1:6" x14ac:dyDescent="0.25">
      <c r="A335" s="21">
        <v>478</v>
      </c>
      <c r="B335" s="100" t="s">
        <v>1282</v>
      </c>
      <c r="C335" s="45" t="s">
        <v>830</v>
      </c>
      <c r="D335" s="45">
        <v>1</v>
      </c>
      <c r="E335" s="53">
        <v>7.3943999999999992</v>
      </c>
      <c r="F335" s="45" t="s">
        <v>503</v>
      </c>
    </row>
    <row r="336" spans="1:6" x14ac:dyDescent="0.25">
      <c r="A336" s="19">
        <v>479</v>
      </c>
      <c r="B336" s="97" t="s">
        <v>470</v>
      </c>
      <c r="C336" s="45" t="s">
        <v>831</v>
      </c>
      <c r="D336" s="45">
        <v>1</v>
      </c>
      <c r="E336" s="53">
        <v>6.5168999999999997</v>
      </c>
      <c r="F336" s="45" t="s">
        <v>503</v>
      </c>
    </row>
    <row r="337" spans="1:6" x14ac:dyDescent="0.25">
      <c r="A337" s="21">
        <v>480</v>
      </c>
      <c r="B337" s="97" t="s">
        <v>471</v>
      </c>
      <c r="C337" s="45" t="s">
        <v>832</v>
      </c>
      <c r="D337" s="45">
        <v>1</v>
      </c>
      <c r="E337" s="53">
        <v>17.713799999999999</v>
      </c>
      <c r="F337" s="45" t="s">
        <v>503</v>
      </c>
    </row>
    <row r="338" spans="1:6" x14ac:dyDescent="0.25">
      <c r="A338" s="19">
        <v>481</v>
      </c>
      <c r="B338" s="97" t="s">
        <v>472</v>
      </c>
      <c r="C338" s="45" t="s">
        <v>833</v>
      </c>
      <c r="D338" s="45">
        <v>1</v>
      </c>
      <c r="E338" s="53">
        <v>5.428799999999999</v>
      </c>
      <c r="F338" s="45" t="s">
        <v>503</v>
      </c>
    </row>
    <row r="339" spans="1:6" x14ac:dyDescent="0.25">
      <c r="A339" s="21">
        <v>482</v>
      </c>
      <c r="B339" s="97" t="s">
        <v>473</v>
      </c>
      <c r="C339" s="45" t="s">
        <v>834</v>
      </c>
      <c r="D339" s="45">
        <v>1</v>
      </c>
      <c r="E339" s="53">
        <v>6.8444999999999983</v>
      </c>
      <c r="F339" s="45" t="s">
        <v>503</v>
      </c>
    </row>
    <row r="340" spans="1:6" x14ac:dyDescent="0.25">
      <c r="A340" s="19">
        <v>483</v>
      </c>
      <c r="B340" s="97" t="s">
        <v>474</v>
      </c>
      <c r="C340" s="45" t="s">
        <v>835</v>
      </c>
      <c r="D340" s="45">
        <v>1</v>
      </c>
      <c r="E340" s="53">
        <v>15.280199999999999</v>
      </c>
      <c r="F340" s="45" t="s">
        <v>503</v>
      </c>
    </row>
    <row r="341" spans="1:6" x14ac:dyDescent="0.25">
      <c r="A341" s="21">
        <v>484</v>
      </c>
      <c r="B341" s="97" t="s">
        <v>475</v>
      </c>
      <c r="C341" s="45" t="s">
        <v>836</v>
      </c>
      <c r="D341" s="45">
        <v>1</v>
      </c>
      <c r="E341" s="53">
        <v>17.152199999999997</v>
      </c>
      <c r="F341" s="45" t="s">
        <v>503</v>
      </c>
    </row>
    <row r="342" spans="1:6" x14ac:dyDescent="0.25">
      <c r="A342" s="19">
        <v>485</v>
      </c>
      <c r="B342" s="97" t="s">
        <v>476</v>
      </c>
      <c r="C342" s="45" t="s">
        <v>830</v>
      </c>
      <c r="D342" s="45">
        <v>1</v>
      </c>
      <c r="E342" s="53">
        <v>7.3943999999999992</v>
      </c>
      <c r="F342" s="45" t="s">
        <v>503</v>
      </c>
    </row>
    <row r="343" spans="1:6" x14ac:dyDescent="0.25">
      <c r="A343" s="21">
        <v>486</v>
      </c>
      <c r="B343" s="97" t="s">
        <v>477</v>
      </c>
      <c r="C343" s="45" t="s">
        <v>837</v>
      </c>
      <c r="D343" s="45">
        <v>1</v>
      </c>
      <c r="E343" s="53">
        <v>19.386900000000001</v>
      </c>
      <c r="F343" s="45" t="s">
        <v>503</v>
      </c>
    </row>
    <row r="344" spans="1:6" x14ac:dyDescent="0.25">
      <c r="A344" s="19">
        <v>487</v>
      </c>
      <c r="B344" s="97" t="s">
        <v>478</v>
      </c>
      <c r="C344" s="45" t="s">
        <v>838</v>
      </c>
      <c r="D344" s="45">
        <v>1</v>
      </c>
      <c r="E344" s="53">
        <v>4.5512999999999995</v>
      </c>
      <c r="F344" s="45" t="s">
        <v>503</v>
      </c>
    </row>
    <row r="345" spans="1:6" x14ac:dyDescent="0.25">
      <c r="A345" s="21">
        <v>488</v>
      </c>
      <c r="B345" s="97" t="s">
        <v>479</v>
      </c>
      <c r="C345" s="45" t="s">
        <v>839</v>
      </c>
      <c r="D345" s="45">
        <v>1</v>
      </c>
      <c r="E345" s="53">
        <v>7.5815999999999999</v>
      </c>
      <c r="F345" s="45" t="s">
        <v>503</v>
      </c>
    </row>
    <row r="346" spans="1:6" x14ac:dyDescent="0.25">
      <c r="A346" s="19">
        <v>489</v>
      </c>
      <c r="B346" s="97" t="s">
        <v>480</v>
      </c>
      <c r="C346" s="45" t="s">
        <v>840</v>
      </c>
      <c r="D346" s="45">
        <v>1</v>
      </c>
      <c r="E346" s="53">
        <v>7.8506999999999998</v>
      </c>
      <c r="F346" s="45" t="s">
        <v>503</v>
      </c>
    </row>
    <row r="347" spans="1:6" x14ac:dyDescent="0.25">
      <c r="A347" s="21">
        <v>490</v>
      </c>
      <c r="B347" s="97" t="s">
        <v>481</v>
      </c>
      <c r="C347" s="45" t="s">
        <v>841</v>
      </c>
      <c r="D347" s="45">
        <v>1</v>
      </c>
      <c r="E347" s="53">
        <v>4.5512999999999995</v>
      </c>
      <c r="F347" s="45" t="s">
        <v>503</v>
      </c>
    </row>
    <row r="348" spans="1:6" x14ac:dyDescent="0.25">
      <c r="A348" s="19">
        <v>491</v>
      </c>
      <c r="B348" s="97" t="s">
        <v>482</v>
      </c>
      <c r="C348" s="45" t="s">
        <v>842</v>
      </c>
      <c r="D348" s="45">
        <v>1</v>
      </c>
      <c r="E348" s="53">
        <v>6.2828999999999997</v>
      </c>
      <c r="F348" s="45" t="s">
        <v>503</v>
      </c>
    </row>
    <row r="349" spans="1:6" x14ac:dyDescent="0.25">
      <c r="A349" s="21">
        <v>492</v>
      </c>
      <c r="B349" s="97" t="s">
        <v>483</v>
      </c>
      <c r="C349" s="45" t="s">
        <v>843</v>
      </c>
      <c r="D349" s="45">
        <v>1</v>
      </c>
      <c r="E349" s="53">
        <v>2.5154999999999998</v>
      </c>
      <c r="F349" s="45" t="s">
        <v>503</v>
      </c>
    </row>
    <row r="350" spans="1:6" x14ac:dyDescent="0.25">
      <c r="A350" s="19">
        <v>493</v>
      </c>
      <c r="B350" s="97" t="s">
        <v>484</v>
      </c>
      <c r="C350" s="45" t="s">
        <v>844</v>
      </c>
      <c r="D350" s="45">
        <v>1</v>
      </c>
      <c r="E350" s="53">
        <v>3.8063999999999996</v>
      </c>
      <c r="F350" s="45" t="s">
        <v>503</v>
      </c>
    </row>
    <row r="351" spans="1:6" x14ac:dyDescent="0.25">
      <c r="A351" s="21">
        <v>494</v>
      </c>
      <c r="B351" s="97" t="s">
        <v>485</v>
      </c>
      <c r="C351" s="45" t="s">
        <v>845</v>
      </c>
      <c r="D351" s="45">
        <v>1</v>
      </c>
      <c r="E351" s="53">
        <v>3.1383529411764703</v>
      </c>
      <c r="F351" s="45" t="s">
        <v>503</v>
      </c>
    </row>
    <row r="352" spans="1:6" x14ac:dyDescent="0.25">
      <c r="A352" s="19">
        <v>495</v>
      </c>
      <c r="B352" s="97" t="s">
        <v>486</v>
      </c>
      <c r="C352" s="45" t="s">
        <v>846</v>
      </c>
      <c r="D352" s="45">
        <v>1</v>
      </c>
      <c r="E352" s="53">
        <v>2.3620235294117644</v>
      </c>
      <c r="F352" s="45" t="s">
        <v>503</v>
      </c>
    </row>
    <row r="353" spans="1:6" x14ac:dyDescent="0.25">
      <c r="A353" s="21">
        <v>496</v>
      </c>
      <c r="B353" s="97" t="s">
        <v>487</v>
      </c>
      <c r="C353" s="45" t="s">
        <v>847</v>
      </c>
      <c r="D353" s="45">
        <v>1</v>
      </c>
      <c r="E353" s="53">
        <v>1.6104705882352941</v>
      </c>
      <c r="F353" s="45" t="s">
        <v>503</v>
      </c>
    </row>
    <row r="354" spans="1:6" x14ac:dyDescent="0.25">
      <c r="A354" s="19">
        <v>497</v>
      </c>
      <c r="B354" s="97" t="s">
        <v>488</v>
      </c>
      <c r="C354" s="45" t="s">
        <v>848</v>
      </c>
      <c r="D354" s="45">
        <v>1</v>
      </c>
      <c r="E354" s="53">
        <v>0.13074749999999999</v>
      </c>
      <c r="F354" s="45" t="s">
        <v>503</v>
      </c>
    </row>
    <row r="355" spans="1:6" x14ac:dyDescent="0.25">
      <c r="A355" s="21">
        <v>498</v>
      </c>
      <c r="B355" s="97" t="s">
        <v>489</v>
      </c>
      <c r="C355" s="45" t="s">
        <v>849</v>
      </c>
      <c r="D355" s="45">
        <v>1</v>
      </c>
      <c r="E355" s="53">
        <v>0.6342776470588235</v>
      </c>
      <c r="F355" s="45" t="s">
        <v>503</v>
      </c>
    </row>
    <row r="356" spans="1:6" x14ac:dyDescent="0.25">
      <c r="A356" s="19">
        <v>499</v>
      </c>
      <c r="B356" s="97" t="s">
        <v>490</v>
      </c>
      <c r="C356" s="45" t="s">
        <v>850</v>
      </c>
      <c r="D356" s="45">
        <v>1</v>
      </c>
      <c r="E356" s="53">
        <v>0.19717941176470585</v>
      </c>
      <c r="F356" s="45" t="s">
        <v>503</v>
      </c>
    </row>
    <row r="357" spans="1:6" x14ac:dyDescent="0.25">
      <c r="A357" s="21">
        <v>500</v>
      </c>
      <c r="B357" s="97" t="s">
        <v>491</v>
      </c>
      <c r="C357" s="45" t="s">
        <v>851</v>
      </c>
      <c r="D357" s="45">
        <v>1</v>
      </c>
      <c r="E357" s="53">
        <v>1.0802541176470588</v>
      </c>
      <c r="F357" s="45" t="s">
        <v>503</v>
      </c>
    </row>
    <row r="358" spans="1:6" x14ac:dyDescent="0.25">
      <c r="A358" s="19">
        <v>501</v>
      </c>
      <c r="B358" s="97" t="s">
        <v>492</v>
      </c>
      <c r="C358" s="45" t="s">
        <v>852</v>
      </c>
      <c r="D358" s="45">
        <v>1</v>
      </c>
      <c r="E358" s="53">
        <v>0.78541411764705882</v>
      </c>
      <c r="F358" s="45" t="s">
        <v>503</v>
      </c>
    </row>
    <row r="359" spans="1:6" x14ac:dyDescent="0.25">
      <c r="A359" s="21">
        <v>502</v>
      </c>
      <c r="B359" s="98" t="s">
        <v>493</v>
      </c>
      <c r="C359" s="45" t="s">
        <v>853</v>
      </c>
      <c r="D359" s="45">
        <v>1</v>
      </c>
      <c r="E359" s="53">
        <v>0.23289882352941174</v>
      </c>
      <c r="F359" s="45" t="s">
        <v>503</v>
      </c>
    </row>
    <row r="360" spans="1:6" x14ac:dyDescent="0.25">
      <c r="A360" s="19">
        <v>503</v>
      </c>
      <c r="B360" s="97" t="s">
        <v>494</v>
      </c>
      <c r="C360" s="45" t="s">
        <v>854</v>
      </c>
      <c r="D360" s="45">
        <v>1</v>
      </c>
      <c r="E360" s="53">
        <v>1.2128082352941176</v>
      </c>
      <c r="F360" s="45" t="s">
        <v>503</v>
      </c>
    </row>
    <row r="361" spans="1:6" x14ac:dyDescent="0.25">
      <c r="A361" s="21">
        <v>504</v>
      </c>
      <c r="B361" s="97" t="s">
        <v>495</v>
      </c>
      <c r="C361" s="45" t="s">
        <v>855</v>
      </c>
      <c r="D361" s="45">
        <v>1</v>
      </c>
      <c r="E361" s="53">
        <v>0.2995888235294118</v>
      </c>
      <c r="F361" s="45" t="s">
        <v>503</v>
      </c>
    </row>
    <row r="362" spans="1:6" x14ac:dyDescent="0.25">
      <c r="A362" s="19">
        <v>505</v>
      </c>
      <c r="B362" s="97" t="s">
        <v>496</v>
      </c>
      <c r="C362" s="45" t="s">
        <v>856</v>
      </c>
      <c r="D362" s="45">
        <v>1</v>
      </c>
      <c r="E362" s="53">
        <v>1.2251964705882352</v>
      </c>
      <c r="F362" s="45" t="s">
        <v>503</v>
      </c>
    </row>
    <row r="363" spans="1:6" x14ac:dyDescent="0.25">
      <c r="A363" s="21">
        <v>506</v>
      </c>
      <c r="B363" s="97" t="s">
        <v>497</v>
      </c>
      <c r="C363" s="45" t="s">
        <v>857</v>
      </c>
      <c r="D363" s="45">
        <v>1</v>
      </c>
      <c r="E363" s="53">
        <v>1.5187976470588234</v>
      </c>
      <c r="F363" s="45" t="s">
        <v>503</v>
      </c>
    </row>
    <row r="364" spans="1:6" x14ac:dyDescent="0.25">
      <c r="A364" s="19">
        <v>507</v>
      </c>
      <c r="B364" s="97" t="s">
        <v>498</v>
      </c>
      <c r="C364" s="45" t="s">
        <v>858</v>
      </c>
      <c r="D364" s="45">
        <v>1</v>
      </c>
      <c r="E364" s="53">
        <v>1.1867929411764704</v>
      </c>
      <c r="F364" s="45" t="s">
        <v>503</v>
      </c>
    </row>
    <row r="365" spans="1:6" x14ac:dyDescent="0.25">
      <c r="A365" s="21">
        <v>508</v>
      </c>
      <c r="B365" s="97" t="s">
        <v>499</v>
      </c>
      <c r="C365" s="45" t="s">
        <v>859</v>
      </c>
      <c r="D365" s="45">
        <v>1</v>
      </c>
      <c r="E365" s="53">
        <v>1.1657329411764703</v>
      </c>
      <c r="F365" s="45" t="s">
        <v>503</v>
      </c>
    </row>
    <row r="366" spans="1:6" x14ac:dyDescent="0.25">
      <c r="A366" s="19">
        <v>509</v>
      </c>
      <c r="B366" s="97" t="s">
        <v>500</v>
      </c>
      <c r="C366" s="45" t="s">
        <v>860</v>
      </c>
      <c r="D366" s="45">
        <v>1</v>
      </c>
      <c r="E366" s="53">
        <v>2.02176</v>
      </c>
      <c r="F366" s="45" t="s">
        <v>503</v>
      </c>
    </row>
    <row r="367" spans="1:6" x14ac:dyDescent="0.25">
      <c r="A367" s="21">
        <v>510</v>
      </c>
      <c r="B367" s="98" t="s">
        <v>1253</v>
      </c>
      <c r="C367" s="45" t="s">
        <v>861</v>
      </c>
      <c r="D367" s="45">
        <v>1</v>
      </c>
      <c r="E367" s="53">
        <v>3.4538399999999996</v>
      </c>
      <c r="F367" s="45" t="s">
        <v>503</v>
      </c>
    </row>
    <row r="368" spans="1:6" x14ac:dyDescent="0.25">
      <c r="A368" s="19">
        <v>511</v>
      </c>
      <c r="B368" s="98" t="s">
        <v>1254</v>
      </c>
      <c r="C368" s="45" t="s">
        <v>862</v>
      </c>
      <c r="D368" s="45">
        <v>1</v>
      </c>
      <c r="E368" s="53">
        <v>4.5861247058823524</v>
      </c>
      <c r="F368" s="45" t="s">
        <v>503</v>
      </c>
    </row>
    <row r="369" spans="1:6" x14ac:dyDescent="0.25">
      <c r="A369" s="21">
        <v>512</v>
      </c>
      <c r="B369" s="98" t="s">
        <v>1255</v>
      </c>
      <c r="C369" s="45" t="s">
        <v>863</v>
      </c>
      <c r="D369" s="45">
        <v>1</v>
      </c>
      <c r="E369" s="53">
        <v>3.4538399999999996</v>
      </c>
      <c r="F369" s="45" t="s">
        <v>503</v>
      </c>
    </row>
    <row r="370" spans="1:6" x14ac:dyDescent="0.25">
      <c r="A370" s="19">
        <v>513</v>
      </c>
      <c r="B370" s="98" t="s">
        <v>1256</v>
      </c>
      <c r="C370" s="45" t="s">
        <v>864</v>
      </c>
      <c r="D370" s="45">
        <v>1</v>
      </c>
      <c r="E370" s="53">
        <v>3.4538399999999996</v>
      </c>
      <c r="F370" s="45" t="s">
        <v>503</v>
      </c>
    </row>
    <row r="371" spans="1:6" x14ac:dyDescent="0.25">
      <c r="A371" s="21">
        <v>514</v>
      </c>
      <c r="B371" s="98" t="s">
        <v>1257</v>
      </c>
      <c r="C371" s="45" t="s">
        <v>865</v>
      </c>
      <c r="D371" s="45">
        <v>1</v>
      </c>
      <c r="E371" s="53">
        <v>3.4538399999999996</v>
      </c>
      <c r="F371" s="45" t="s">
        <v>503</v>
      </c>
    </row>
    <row r="372" spans="1:6" x14ac:dyDescent="0.25">
      <c r="A372" s="19">
        <v>515</v>
      </c>
      <c r="B372" s="97" t="s">
        <v>501</v>
      </c>
      <c r="C372" s="45" t="s">
        <v>866</v>
      </c>
      <c r="D372" s="45">
        <v>1</v>
      </c>
      <c r="E372" s="53">
        <v>1.0901647058823529</v>
      </c>
      <c r="F372" s="45" t="s">
        <v>503</v>
      </c>
    </row>
    <row r="373" spans="1:6" x14ac:dyDescent="0.25">
      <c r="A373" s="21">
        <v>516</v>
      </c>
      <c r="B373" s="97" t="s">
        <v>502</v>
      </c>
      <c r="C373" s="45" t="s">
        <v>867</v>
      </c>
      <c r="D373" s="45">
        <v>1</v>
      </c>
      <c r="E373" s="53">
        <v>1.0901647058823529</v>
      </c>
      <c r="F373" s="45" t="s">
        <v>503</v>
      </c>
    </row>
    <row r="374" spans="1:6" x14ac:dyDescent="0.25">
      <c r="A374" s="19">
        <v>517</v>
      </c>
      <c r="B374" s="97" t="s">
        <v>869</v>
      </c>
      <c r="C374" s="45" t="s">
        <v>901</v>
      </c>
      <c r="D374" s="45">
        <v>2</v>
      </c>
      <c r="E374" s="53">
        <v>0.28148285454545457</v>
      </c>
      <c r="F374" s="45" t="s">
        <v>503</v>
      </c>
    </row>
    <row r="375" spans="1:6" x14ac:dyDescent="0.25">
      <c r="A375" s="21">
        <v>518</v>
      </c>
      <c r="B375" s="97" t="s">
        <v>870</v>
      </c>
      <c r="C375" s="45" t="s">
        <v>902</v>
      </c>
      <c r="D375" s="45">
        <v>2</v>
      </c>
      <c r="E375" s="53">
        <v>0.25476962727272723</v>
      </c>
      <c r="F375" s="45" t="s">
        <v>503</v>
      </c>
    </row>
    <row r="376" spans="1:6" x14ac:dyDescent="0.25">
      <c r="A376" s="19">
        <v>519</v>
      </c>
      <c r="B376" s="97" t="s">
        <v>871</v>
      </c>
      <c r="C376" s="45" t="s">
        <v>903</v>
      </c>
      <c r="D376" s="45">
        <v>2</v>
      </c>
      <c r="E376" s="53">
        <v>0.17049174999999997</v>
      </c>
      <c r="F376" s="45" t="s">
        <v>503</v>
      </c>
    </row>
    <row r="377" spans="1:6" x14ac:dyDescent="0.25">
      <c r="A377" s="21">
        <v>520</v>
      </c>
      <c r="B377" s="97" t="s">
        <v>872</v>
      </c>
      <c r="C377" s="45" t="s">
        <v>904</v>
      </c>
      <c r="D377" s="45">
        <v>2</v>
      </c>
      <c r="E377" s="53">
        <v>0.18765824999999997</v>
      </c>
      <c r="F377" s="45" t="s">
        <v>503</v>
      </c>
    </row>
    <row r="378" spans="1:6" x14ac:dyDescent="0.25">
      <c r="A378" s="19">
        <v>521</v>
      </c>
      <c r="B378" s="97" t="s">
        <v>873</v>
      </c>
      <c r="C378" s="45" t="s">
        <v>905</v>
      </c>
      <c r="D378" s="45">
        <v>2</v>
      </c>
      <c r="E378" s="53">
        <v>0.24648585000000001</v>
      </c>
      <c r="F378" s="45" t="s">
        <v>503</v>
      </c>
    </row>
    <row r="379" spans="1:6" x14ac:dyDescent="0.25">
      <c r="A379" s="21">
        <v>522</v>
      </c>
      <c r="B379" s="97" t="s">
        <v>874</v>
      </c>
      <c r="C379" s="45">
        <v>163328</v>
      </c>
      <c r="D379" s="45">
        <v>2</v>
      </c>
      <c r="E379" s="53">
        <v>0.20210287499999999</v>
      </c>
      <c r="F379" s="45" t="s">
        <v>503</v>
      </c>
    </row>
    <row r="380" spans="1:6" x14ac:dyDescent="0.25">
      <c r="A380" s="19">
        <v>523</v>
      </c>
      <c r="B380" s="97" t="s">
        <v>875</v>
      </c>
      <c r="C380" s="45" t="s">
        <v>906</v>
      </c>
      <c r="D380" s="45">
        <v>2</v>
      </c>
      <c r="E380" s="53">
        <v>2.9015999999999997</v>
      </c>
      <c r="F380" s="45" t="s">
        <v>503</v>
      </c>
    </row>
    <row r="381" spans="1:6" x14ac:dyDescent="0.25">
      <c r="A381" s="21">
        <v>524</v>
      </c>
      <c r="B381" s="97" t="s">
        <v>876</v>
      </c>
      <c r="C381" s="45" t="s">
        <v>907</v>
      </c>
      <c r="D381" s="45">
        <v>2</v>
      </c>
      <c r="E381" s="53">
        <v>1.2869999999999999</v>
      </c>
      <c r="F381" s="45" t="s">
        <v>503</v>
      </c>
    </row>
    <row r="382" spans="1:6" x14ac:dyDescent="0.25">
      <c r="A382" s="19">
        <v>525</v>
      </c>
      <c r="B382" s="97" t="s">
        <v>877</v>
      </c>
      <c r="C382" s="45">
        <v>163670</v>
      </c>
      <c r="D382" s="45">
        <v>2</v>
      </c>
      <c r="E382" s="53">
        <v>12.998699999999998</v>
      </c>
      <c r="F382" s="45" t="s">
        <v>503</v>
      </c>
    </row>
    <row r="383" spans="1:6" x14ac:dyDescent="0.25">
      <c r="A383" s="21">
        <v>526</v>
      </c>
      <c r="B383" s="97" t="s">
        <v>878</v>
      </c>
      <c r="C383" s="45" t="s">
        <v>908</v>
      </c>
      <c r="D383" s="45">
        <v>2</v>
      </c>
      <c r="E383" s="53">
        <v>8.9219185714285706E-2</v>
      </c>
      <c r="F383" s="45" t="s">
        <v>503</v>
      </c>
    </row>
    <row r="384" spans="1:6" x14ac:dyDescent="0.25">
      <c r="A384" s="19">
        <v>527</v>
      </c>
      <c r="B384" s="97" t="s">
        <v>879</v>
      </c>
      <c r="C384" s="45" t="s">
        <v>909</v>
      </c>
      <c r="D384" s="45">
        <v>2</v>
      </c>
      <c r="E384" s="53">
        <v>0.16582877999999998</v>
      </c>
      <c r="F384" s="45" t="s">
        <v>503</v>
      </c>
    </row>
    <row r="385" spans="1:6" x14ac:dyDescent="0.25">
      <c r="A385" s="21">
        <v>528</v>
      </c>
      <c r="B385" s="97" t="s">
        <v>880</v>
      </c>
      <c r="C385" s="45" t="s">
        <v>910</v>
      </c>
      <c r="D385" s="45">
        <v>2</v>
      </c>
      <c r="E385" s="53">
        <v>0.23936249999999998</v>
      </c>
      <c r="F385" s="45" t="s">
        <v>503</v>
      </c>
    </row>
    <row r="386" spans="1:6" x14ac:dyDescent="0.25">
      <c r="A386" s="19">
        <v>529</v>
      </c>
      <c r="B386" s="97" t="s">
        <v>881</v>
      </c>
      <c r="C386" s="45" t="s">
        <v>911</v>
      </c>
      <c r="D386" s="45">
        <v>2</v>
      </c>
      <c r="E386" s="53">
        <v>0.24082499999999998</v>
      </c>
      <c r="F386" s="45" t="s">
        <v>503</v>
      </c>
    </row>
    <row r="387" spans="1:6" x14ac:dyDescent="0.25">
      <c r="A387" s="21">
        <v>530</v>
      </c>
      <c r="B387" s="97" t="s">
        <v>882</v>
      </c>
      <c r="C387" s="45" t="s">
        <v>912</v>
      </c>
      <c r="D387" s="45">
        <v>2</v>
      </c>
      <c r="E387" s="53">
        <v>2.0438729999999996</v>
      </c>
      <c r="F387" s="45" t="s">
        <v>503</v>
      </c>
    </row>
    <row r="388" spans="1:6" x14ac:dyDescent="0.25">
      <c r="A388" s="19">
        <v>531</v>
      </c>
      <c r="B388" s="97" t="s">
        <v>883</v>
      </c>
      <c r="C388" s="45" t="s">
        <v>913</v>
      </c>
      <c r="D388" s="45">
        <v>2</v>
      </c>
      <c r="E388" s="53">
        <v>0.23095312499999998</v>
      </c>
      <c r="F388" s="45" t="s">
        <v>503</v>
      </c>
    </row>
    <row r="389" spans="1:6" x14ac:dyDescent="0.25">
      <c r="A389" s="21">
        <v>532</v>
      </c>
      <c r="B389" s="97" t="s">
        <v>884</v>
      </c>
      <c r="C389" s="45" t="s">
        <v>914</v>
      </c>
      <c r="D389" s="45">
        <v>2</v>
      </c>
      <c r="E389" s="53">
        <v>0.25693199999999999</v>
      </c>
      <c r="F389" s="45" t="s">
        <v>503</v>
      </c>
    </row>
    <row r="390" spans="1:6" x14ac:dyDescent="0.25">
      <c r="A390" s="19">
        <v>533</v>
      </c>
      <c r="B390" s="97" t="s">
        <v>885</v>
      </c>
      <c r="C390" s="45" t="s">
        <v>915</v>
      </c>
      <c r="D390" s="45">
        <v>2</v>
      </c>
      <c r="E390" s="53">
        <v>0.28782000000000002</v>
      </c>
      <c r="F390" s="45" t="s">
        <v>503</v>
      </c>
    </row>
    <row r="391" spans="1:6" x14ac:dyDescent="0.25">
      <c r="A391" s="21">
        <v>534</v>
      </c>
      <c r="B391" s="97" t="s">
        <v>886</v>
      </c>
      <c r="C391" s="45" t="s">
        <v>916</v>
      </c>
      <c r="D391" s="45">
        <v>2</v>
      </c>
      <c r="E391" s="53">
        <v>0.22056839999999997</v>
      </c>
      <c r="F391" s="45" t="s">
        <v>503</v>
      </c>
    </row>
    <row r="392" spans="1:6" x14ac:dyDescent="0.25">
      <c r="A392" s="19">
        <v>535</v>
      </c>
      <c r="B392" s="97" t="s">
        <v>887</v>
      </c>
      <c r="C392" s="45" t="s">
        <v>917</v>
      </c>
      <c r="D392" s="45">
        <v>2</v>
      </c>
      <c r="E392" s="53">
        <v>0.18292949999999997</v>
      </c>
      <c r="F392" s="45" t="s">
        <v>503</v>
      </c>
    </row>
    <row r="393" spans="1:6" x14ac:dyDescent="0.25">
      <c r="A393" s="21">
        <v>536</v>
      </c>
      <c r="B393" s="97" t="s">
        <v>888</v>
      </c>
      <c r="C393" s="45"/>
      <c r="D393" s="45">
        <v>2</v>
      </c>
      <c r="E393" s="53">
        <v>0.27247350000000004</v>
      </c>
      <c r="F393" s="45" t="s">
        <v>503</v>
      </c>
    </row>
    <row r="394" spans="1:6" x14ac:dyDescent="0.25">
      <c r="A394" s="19">
        <v>537</v>
      </c>
      <c r="B394" s="97" t="s">
        <v>889</v>
      </c>
      <c r="C394" s="45" t="s">
        <v>918</v>
      </c>
      <c r="D394" s="45">
        <v>2</v>
      </c>
      <c r="E394" s="53">
        <v>8.3700000000000011E-2</v>
      </c>
      <c r="F394" s="45" t="s">
        <v>503</v>
      </c>
    </row>
    <row r="395" spans="1:6" x14ac:dyDescent="0.25">
      <c r="A395" s="21">
        <v>538</v>
      </c>
      <c r="B395" s="97" t="s">
        <v>890</v>
      </c>
      <c r="C395" s="45" t="s">
        <v>919</v>
      </c>
      <c r="D395" s="45">
        <v>2</v>
      </c>
      <c r="E395" s="53">
        <v>0.20474999999999996</v>
      </c>
      <c r="F395" s="45" t="s">
        <v>503</v>
      </c>
    </row>
    <row r="396" spans="1:6" x14ac:dyDescent="0.25">
      <c r="A396" s="19">
        <v>539</v>
      </c>
      <c r="B396" s="97" t="s">
        <v>891</v>
      </c>
      <c r="C396" s="45" t="s">
        <v>920</v>
      </c>
      <c r="D396" s="45">
        <v>2</v>
      </c>
      <c r="E396" s="53">
        <v>0.20790899999999995</v>
      </c>
      <c r="F396" s="45" t="s">
        <v>503</v>
      </c>
    </row>
    <row r="397" spans="1:6" x14ac:dyDescent="0.25">
      <c r="A397" s="21">
        <v>540</v>
      </c>
      <c r="B397" s="97" t="s">
        <v>892</v>
      </c>
      <c r="C397" s="45" t="s">
        <v>921</v>
      </c>
      <c r="D397" s="45">
        <v>2</v>
      </c>
      <c r="E397" s="53">
        <v>0.35411999999999999</v>
      </c>
      <c r="F397" s="45" t="s">
        <v>503</v>
      </c>
    </row>
    <row r="398" spans="1:6" x14ac:dyDescent="0.25">
      <c r="A398" s="19">
        <v>541</v>
      </c>
      <c r="B398" s="97" t="s">
        <v>893</v>
      </c>
      <c r="C398" s="45" t="s">
        <v>922</v>
      </c>
      <c r="D398" s="45">
        <v>2</v>
      </c>
      <c r="E398" s="53">
        <v>0.17625833333333332</v>
      </c>
      <c r="F398" s="45" t="s">
        <v>503</v>
      </c>
    </row>
    <row r="399" spans="1:6" x14ac:dyDescent="0.25">
      <c r="A399" s="21">
        <v>542</v>
      </c>
      <c r="B399" s="97" t="s">
        <v>894</v>
      </c>
      <c r="C399" s="45" t="s">
        <v>923</v>
      </c>
      <c r="D399" s="45">
        <v>2</v>
      </c>
      <c r="E399" s="53">
        <v>0.19597499999999998</v>
      </c>
      <c r="F399" s="45" t="s">
        <v>503</v>
      </c>
    </row>
    <row r="400" spans="1:6" x14ac:dyDescent="0.25">
      <c r="A400" s="19">
        <v>543</v>
      </c>
      <c r="B400" s="97" t="s">
        <v>895</v>
      </c>
      <c r="C400" s="45" t="s">
        <v>924</v>
      </c>
      <c r="D400" s="45">
        <v>2</v>
      </c>
      <c r="E400" s="53">
        <v>0.111000825</v>
      </c>
      <c r="F400" s="45" t="s">
        <v>503</v>
      </c>
    </row>
    <row r="401" spans="1:6" x14ac:dyDescent="0.25">
      <c r="A401" s="21">
        <v>544</v>
      </c>
      <c r="B401" s="97" t="s">
        <v>896</v>
      </c>
      <c r="C401" s="45" t="s">
        <v>925</v>
      </c>
      <c r="D401" s="45">
        <v>2</v>
      </c>
      <c r="E401" s="53">
        <v>9.8664799999999997E-2</v>
      </c>
      <c r="F401" s="45" t="s">
        <v>503</v>
      </c>
    </row>
    <row r="402" spans="1:6" x14ac:dyDescent="0.25">
      <c r="A402" s="19">
        <v>545</v>
      </c>
      <c r="B402" s="97" t="s">
        <v>1200</v>
      </c>
      <c r="C402" s="45" t="s">
        <v>926</v>
      </c>
      <c r="D402" s="45">
        <v>2</v>
      </c>
      <c r="E402" s="53">
        <v>0.32279812499999999</v>
      </c>
      <c r="F402" s="45" t="s">
        <v>503</v>
      </c>
    </row>
    <row r="403" spans="1:6" x14ac:dyDescent="0.25">
      <c r="A403" s="21">
        <v>546</v>
      </c>
      <c r="B403" s="97" t="s">
        <v>1201</v>
      </c>
      <c r="C403" s="45" t="s">
        <v>927</v>
      </c>
      <c r="D403" s="45">
        <v>2</v>
      </c>
      <c r="E403" s="53">
        <v>0.29874390000000001</v>
      </c>
      <c r="F403" s="45" t="s">
        <v>503</v>
      </c>
    </row>
    <row r="404" spans="1:6" x14ac:dyDescent="0.25">
      <c r="A404" s="19">
        <v>547</v>
      </c>
      <c r="B404" s="97" t="s">
        <v>1202</v>
      </c>
      <c r="C404" s="45" t="s">
        <v>928</v>
      </c>
      <c r="D404" s="45">
        <v>2</v>
      </c>
      <c r="E404" s="53">
        <v>0.17725712727272727</v>
      </c>
      <c r="F404" s="45" t="s">
        <v>503</v>
      </c>
    </row>
    <row r="405" spans="1:6" x14ac:dyDescent="0.25">
      <c r="A405" s="21">
        <v>548</v>
      </c>
      <c r="B405" s="97" t="s">
        <v>1203</v>
      </c>
      <c r="C405" s="45" t="s">
        <v>920</v>
      </c>
      <c r="D405" s="45">
        <v>2</v>
      </c>
      <c r="E405" s="53">
        <v>0.20790899999999995</v>
      </c>
      <c r="F405" s="45" t="s">
        <v>503</v>
      </c>
    </row>
    <row r="406" spans="1:6" x14ac:dyDescent="0.25">
      <c r="A406" s="19">
        <v>549</v>
      </c>
      <c r="B406" s="97" t="s">
        <v>897</v>
      </c>
      <c r="C406" s="45" t="s">
        <v>929</v>
      </c>
      <c r="D406" s="45">
        <v>2</v>
      </c>
      <c r="E406" s="53">
        <v>0.19676149999999998</v>
      </c>
      <c r="F406" s="45" t="s">
        <v>503</v>
      </c>
    </row>
    <row r="407" spans="1:6" x14ac:dyDescent="0.25">
      <c r="A407" s="21">
        <v>550</v>
      </c>
      <c r="B407" s="97" t="s">
        <v>898</v>
      </c>
      <c r="C407" s="45" t="s">
        <v>930</v>
      </c>
      <c r="D407" s="45">
        <v>2</v>
      </c>
      <c r="E407" s="53">
        <v>0.19676149999999998</v>
      </c>
      <c r="F407" s="45" t="s">
        <v>503</v>
      </c>
    </row>
    <row r="408" spans="1:6" x14ac:dyDescent="0.25">
      <c r="A408" s="19">
        <v>551</v>
      </c>
      <c r="B408" s="97" t="s">
        <v>899</v>
      </c>
      <c r="C408" s="45" t="s">
        <v>931</v>
      </c>
      <c r="D408" s="45">
        <v>2</v>
      </c>
      <c r="E408" s="53">
        <v>0.19676149999999998</v>
      </c>
      <c r="F408" s="45" t="s">
        <v>503</v>
      </c>
    </row>
    <row r="409" spans="1:6" x14ac:dyDescent="0.25">
      <c r="A409" s="21">
        <v>552</v>
      </c>
      <c r="B409" s="97" t="s">
        <v>900</v>
      </c>
      <c r="C409" s="45" t="s">
        <v>932</v>
      </c>
      <c r="D409" s="45">
        <v>2</v>
      </c>
      <c r="E409" s="53">
        <v>0.19676149999999998</v>
      </c>
      <c r="F409" s="45" t="s">
        <v>503</v>
      </c>
    </row>
    <row r="410" spans="1:6" x14ac:dyDescent="0.25">
      <c r="A410" s="19">
        <v>553</v>
      </c>
      <c r="B410" s="101" t="s">
        <v>933</v>
      </c>
      <c r="C410" s="45" t="s">
        <v>974</v>
      </c>
      <c r="D410" s="45">
        <v>17</v>
      </c>
      <c r="E410" s="53">
        <v>3.9592800000000001</v>
      </c>
      <c r="F410" s="45" t="s">
        <v>503</v>
      </c>
    </row>
    <row r="411" spans="1:6" x14ac:dyDescent="0.25">
      <c r="A411" s="21">
        <v>554</v>
      </c>
      <c r="B411" s="101" t="s">
        <v>934</v>
      </c>
      <c r="C411" s="45" t="s">
        <v>975</v>
      </c>
      <c r="D411" s="45">
        <v>17</v>
      </c>
      <c r="E411" s="53">
        <v>2.6278199999999994</v>
      </c>
      <c r="F411" s="45" t="s">
        <v>503</v>
      </c>
    </row>
    <row r="412" spans="1:6" x14ac:dyDescent="0.25">
      <c r="A412" s="19">
        <v>555</v>
      </c>
      <c r="B412" s="97" t="s">
        <v>935</v>
      </c>
      <c r="C412" s="45" t="s">
        <v>976</v>
      </c>
      <c r="D412" s="45">
        <v>17</v>
      </c>
      <c r="E412" s="53">
        <v>4.3971459999999993</v>
      </c>
      <c r="F412" s="45" t="s">
        <v>503</v>
      </c>
    </row>
    <row r="413" spans="1:6" x14ac:dyDescent="0.25">
      <c r="A413" s="21">
        <v>556</v>
      </c>
      <c r="B413" s="101" t="s">
        <v>936</v>
      </c>
      <c r="C413" s="45" t="s">
        <v>977</v>
      </c>
      <c r="D413" s="45">
        <v>17</v>
      </c>
      <c r="E413" s="53">
        <v>5.3649959999999988</v>
      </c>
      <c r="F413" s="45" t="s">
        <v>503</v>
      </c>
    </row>
    <row r="414" spans="1:6" x14ac:dyDescent="0.25">
      <c r="A414" s="19">
        <v>557</v>
      </c>
      <c r="B414" s="101" t="s">
        <v>937</v>
      </c>
      <c r="C414" s="45" t="s">
        <v>978</v>
      </c>
      <c r="D414" s="45">
        <v>17</v>
      </c>
      <c r="E414" s="53">
        <v>5.3819999999999997</v>
      </c>
      <c r="F414" s="45" t="s">
        <v>503</v>
      </c>
    </row>
    <row r="415" spans="1:6" x14ac:dyDescent="0.25">
      <c r="A415" s="21">
        <v>558</v>
      </c>
      <c r="B415" s="101" t="s">
        <v>938</v>
      </c>
      <c r="C415" s="45" t="s">
        <v>979</v>
      </c>
      <c r="D415" s="45">
        <v>17</v>
      </c>
      <c r="E415" s="53">
        <v>2.0240999999999998</v>
      </c>
      <c r="F415" s="45" t="s">
        <v>503</v>
      </c>
    </row>
    <row r="416" spans="1:6" x14ac:dyDescent="0.25">
      <c r="A416" s="19">
        <v>559</v>
      </c>
      <c r="B416" s="101" t="s">
        <v>939</v>
      </c>
      <c r="C416" s="45" t="s">
        <v>980</v>
      </c>
      <c r="D416" s="45">
        <v>17</v>
      </c>
      <c r="E416" s="53">
        <v>2.1527999999999996</v>
      </c>
      <c r="F416" s="45" t="s">
        <v>503</v>
      </c>
    </row>
    <row r="417" spans="1:6" x14ac:dyDescent="0.25">
      <c r="A417" s="21">
        <v>560</v>
      </c>
      <c r="B417" s="101" t="s">
        <v>940</v>
      </c>
      <c r="C417" s="45" t="s">
        <v>981</v>
      </c>
      <c r="D417" s="45">
        <v>17</v>
      </c>
      <c r="E417" s="53">
        <v>5.428799999999999</v>
      </c>
      <c r="F417" s="45" t="s">
        <v>503</v>
      </c>
    </row>
    <row r="418" spans="1:6" x14ac:dyDescent="0.25">
      <c r="A418" s="19">
        <v>561</v>
      </c>
      <c r="B418" s="97" t="s">
        <v>941</v>
      </c>
      <c r="C418" s="45" t="s">
        <v>982</v>
      </c>
      <c r="D418" s="45">
        <v>17</v>
      </c>
      <c r="E418" s="53">
        <v>2.1527999999999996</v>
      </c>
      <c r="F418" s="45" t="s">
        <v>503</v>
      </c>
    </row>
    <row r="419" spans="1:6" x14ac:dyDescent="0.25">
      <c r="A419" s="21">
        <v>562</v>
      </c>
      <c r="B419" s="97" t="s">
        <v>942</v>
      </c>
      <c r="C419" s="45" t="s">
        <v>983</v>
      </c>
      <c r="D419" s="45">
        <v>17</v>
      </c>
      <c r="E419" s="53">
        <v>2.3282999999999996</v>
      </c>
      <c r="F419" s="45" t="s">
        <v>503</v>
      </c>
    </row>
    <row r="420" spans="1:6" x14ac:dyDescent="0.25">
      <c r="A420" s="19">
        <v>563</v>
      </c>
      <c r="B420" s="97" t="s">
        <v>943</v>
      </c>
      <c r="C420" s="45" t="s">
        <v>984</v>
      </c>
      <c r="D420" s="45">
        <v>17</v>
      </c>
      <c r="E420" s="53">
        <v>2.1527999999999996</v>
      </c>
      <c r="F420" s="45" t="s">
        <v>503</v>
      </c>
    </row>
    <row r="421" spans="1:6" x14ac:dyDescent="0.25">
      <c r="A421" s="21">
        <v>564</v>
      </c>
      <c r="B421" s="97" t="s">
        <v>944</v>
      </c>
      <c r="C421" s="45" t="s">
        <v>985</v>
      </c>
      <c r="D421" s="45">
        <v>17</v>
      </c>
      <c r="E421" s="53">
        <v>2.1527999999999996</v>
      </c>
      <c r="F421" s="45" t="s">
        <v>503</v>
      </c>
    </row>
    <row r="422" spans="1:6" x14ac:dyDescent="0.25">
      <c r="A422" s="19">
        <v>565</v>
      </c>
      <c r="B422" s="97" t="s">
        <v>945</v>
      </c>
      <c r="C422" s="45" t="s">
        <v>986</v>
      </c>
      <c r="D422" s="45">
        <v>17</v>
      </c>
      <c r="E422" s="53">
        <v>5.077799999999999</v>
      </c>
      <c r="F422" s="45" t="s">
        <v>503</v>
      </c>
    </row>
    <row r="423" spans="1:6" x14ac:dyDescent="0.25">
      <c r="A423" s="21">
        <v>566</v>
      </c>
      <c r="B423" s="97" t="s">
        <v>946</v>
      </c>
      <c r="C423" s="45" t="s">
        <v>987</v>
      </c>
      <c r="D423" s="45">
        <v>17</v>
      </c>
      <c r="E423" s="53">
        <v>3.7205999999999997</v>
      </c>
      <c r="F423" s="45" t="s">
        <v>503</v>
      </c>
    </row>
    <row r="424" spans="1:6" x14ac:dyDescent="0.25">
      <c r="A424" s="19">
        <v>567</v>
      </c>
      <c r="B424" s="97" t="s">
        <v>947</v>
      </c>
      <c r="C424" s="45" t="s">
        <v>988</v>
      </c>
      <c r="D424" s="45">
        <v>17</v>
      </c>
      <c r="E424" s="53">
        <v>3.7440000000000002</v>
      </c>
      <c r="F424" s="45" t="s">
        <v>503</v>
      </c>
    </row>
    <row r="425" spans="1:6" x14ac:dyDescent="0.25">
      <c r="A425" s="21">
        <v>568</v>
      </c>
      <c r="B425" s="97" t="s">
        <v>948</v>
      </c>
      <c r="C425" s="45" t="s">
        <v>989</v>
      </c>
      <c r="D425" s="45">
        <v>17</v>
      </c>
      <c r="E425" s="53">
        <v>3.4468199999999998</v>
      </c>
      <c r="F425" s="45" t="s">
        <v>503</v>
      </c>
    </row>
    <row r="426" spans="1:6" x14ac:dyDescent="0.25">
      <c r="A426" s="19">
        <v>569</v>
      </c>
      <c r="B426" s="97" t="s">
        <v>949</v>
      </c>
      <c r="C426" s="45" t="s">
        <v>990</v>
      </c>
      <c r="D426" s="45">
        <v>17</v>
      </c>
      <c r="E426" s="53">
        <v>3.2666399999999998</v>
      </c>
      <c r="F426" s="45" t="s">
        <v>503</v>
      </c>
    </row>
    <row r="427" spans="1:6" x14ac:dyDescent="0.25">
      <c r="A427" s="21">
        <v>570</v>
      </c>
      <c r="B427" s="97" t="s">
        <v>950</v>
      </c>
      <c r="C427" s="45" t="s">
        <v>991</v>
      </c>
      <c r="D427" s="45">
        <v>17</v>
      </c>
      <c r="E427" s="53">
        <v>8.1265859999999996</v>
      </c>
      <c r="F427" s="45" t="s">
        <v>503</v>
      </c>
    </row>
    <row r="428" spans="1:6" x14ac:dyDescent="0.25">
      <c r="A428" s="19">
        <v>571</v>
      </c>
      <c r="B428" s="97" t="s">
        <v>951</v>
      </c>
      <c r="C428" s="45" t="s">
        <v>992</v>
      </c>
      <c r="D428" s="45">
        <v>17</v>
      </c>
      <c r="E428" s="53">
        <v>8.0807219999999997</v>
      </c>
      <c r="F428" s="45" t="s">
        <v>503</v>
      </c>
    </row>
    <row r="429" spans="1:6" x14ac:dyDescent="0.25">
      <c r="A429" s="21">
        <v>572</v>
      </c>
      <c r="B429" s="97" t="s">
        <v>952</v>
      </c>
      <c r="C429" s="45" t="s">
        <v>993</v>
      </c>
      <c r="D429" s="45">
        <v>17</v>
      </c>
      <c r="E429" s="53">
        <v>10.680461999999999</v>
      </c>
      <c r="F429" s="45" t="s">
        <v>503</v>
      </c>
    </row>
    <row r="430" spans="1:6" x14ac:dyDescent="0.25">
      <c r="A430" s="19">
        <v>573</v>
      </c>
      <c r="B430" s="97" t="s">
        <v>953</v>
      </c>
      <c r="C430" s="45" t="s">
        <v>994</v>
      </c>
      <c r="D430" s="45">
        <v>17</v>
      </c>
      <c r="E430" s="53">
        <v>9.1014299999999988</v>
      </c>
      <c r="F430" s="45" t="s">
        <v>503</v>
      </c>
    </row>
    <row r="431" spans="1:6" x14ac:dyDescent="0.25">
      <c r="A431" s="21">
        <v>574</v>
      </c>
      <c r="B431" s="97" t="s">
        <v>954</v>
      </c>
      <c r="C431" s="45" t="s">
        <v>995</v>
      </c>
      <c r="D431" s="45">
        <v>17</v>
      </c>
      <c r="E431" s="53">
        <v>12.771602999999999</v>
      </c>
      <c r="F431" s="45" t="s">
        <v>503</v>
      </c>
    </row>
    <row r="432" spans="1:6" x14ac:dyDescent="0.25">
      <c r="A432" s="19">
        <v>575</v>
      </c>
      <c r="B432" s="97" t="s">
        <v>955</v>
      </c>
      <c r="C432" s="45" t="s">
        <v>996</v>
      </c>
      <c r="D432" s="45">
        <v>17</v>
      </c>
      <c r="E432" s="53">
        <v>7.160048999999999</v>
      </c>
      <c r="F432" s="45" t="s">
        <v>503</v>
      </c>
    </row>
    <row r="433" spans="1:6" x14ac:dyDescent="0.25">
      <c r="A433" s="21">
        <v>576</v>
      </c>
      <c r="B433" s="97" t="s">
        <v>956</v>
      </c>
      <c r="C433" s="45" t="s">
        <v>997</v>
      </c>
      <c r="D433" s="45">
        <v>17</v>
      </c>
      <c r="E433" s="53">
        <v>12.206726999999999</v>
      </c>
      <c r="F433" s="45" t="s">
        <v>503</v>
      </c>
    </row>
    <row r="434" spans="1:6" x14ac:dyDescent="0.25">
      <c r="A434" s="19">
        <v>577</v>
      </c>
      <c r="B434" s="97" t="s">
        <v>957</v>
      </c>
      <c r="C434" s="45" t="s">
        <v>998</v>
      </c>
      <c r="D434" s="45">
        <v>17</v>
      </c>
      <c r="E434" s="53">
        <v>14.191281</v>
      </c>
      <c r="F434" s="45" t="s">
        <v>503</v>
      </c>
    </row>
    <row r="435" spans="1:6" x14ac:dyDescent="0.25">
      <c r="A435" s="21">
        <v>578</v>
      </c>
      <c r="B435" s="97" t="s">
        <v>958</v>
      </c>
      <c r="C435" s="45" t="s">
        <v>999</v>
      </c>
      <c r="D435" s="45">
        <v>17</v>
      </c>
      <c r="E435" s="53">
        <v>14.535962999999997</v>
      </c>
      <c r="F435" s="45" t="s">
        <v>503</v>
      </c>
    </row>
    <row r="436" spans="1:6" x14ac:dyDescent="0.25">
      <c r="A436" s="19">
        <v>579</v>
      </c>
      <c r="B436" s="97" t="s">
        <v>959</v>
      </c>
      <c r="C436" s="45" t="s">
        <v>1000</v>
      </c>
      <c r="D436" s="45">
        <v>17</v>
      </c>
      <c r="E436" s="53">
        <v>18.49653</v>
      </c>
      <c r="F436" s="45" t="s">
        <v>503</v>
      </c>
    </row>
    <row r="437" spans="1:6" x14ac:dyDescent="0.25">
      <c r="A437" s="21">
        <v>580</v>
      </c>
      <c r="B437" s="97" t="s">
        <v>960</v>
      </c>
      <c r="C437" s="45" t="s">
        <v>1001</v>
      </c>
      <c r="D437" s="45">
        <v>17</v>
      </c>
      <c r="E437" s="53">
        <v>9.3750929999999997</v>
      </c>
      <c r="F437" s="45" t="s">
        <v>503</v>
      </c>
    </row>
    <row r="438" spans="1:6" x14ac:dyDescent="0.25">
      <c r="A438" s="19">
        <v>581</v>
      </c>
      <c r="B438" s="97" t="s">
        <v>961</v>
      </c>
      <c r="C438" s="45" t="s">
        <v>1002</v>
      </c>
      <c r="D438" s="45">
        <v>17</v>
      </c>
      <c r="E438" s="53">
        <v>20.627099999999999</v>
      </c>
      <c r="F438" s="45" t="s">
        <v>503</v>
      </c>
    </row>
    <row r="439" spans="1:6" x14ac:dyDescent="0.25">
      <c r="A439" s="21">
        <v>582</v>
      </c>
      <c r="B439" s="97" t="s">
        <v>962</v>
      </c>
      <c r="C439" s="45" t="s">
        <v>1003</v>
      </c>
      <c r="D439" s="45">
        <v>17</v>
      </c>
      <c r="E439" s="53">
        <v>7.8132599999999996</v>
      </c>
      <c r="F439" s="45" t="s">
        <v>503</v>
      </c>
    </row>
    <row r="440" spans="1:6" x14ac:dyDescent="0.25">
      <c r="A440" s="19">
        <v>583</v>
      </c>
      <c r="B440" s="97" t="s">
        <v>963</v>
      </c>
      <c r="C440" s="45" t="s">
        <v>1004</v>
      </c>
      <c r="D440" s="45">
        <v>17</v>
      </c>
      <c r="E440" s="53">
        <v>0.23318749999999996</v>
      </c>
      <c r="F440" s="45" t="s">
        <v>503</v>
      </c>
    </row>
    <row r="441" spans="1:6" x14ac:dyDescent="0.25">
      <c r="A441" s="21">
        <v>584</v>
      </c>
      <c r="B441" s="97" t="s">
        <v>964</v>
      </c>
      <c r="C441" s="45" t="s">
        <v>1005</v>
      </c>
      <c r="D441" s="45">
        <v>17</v>
      </c>
      <c r="E441" s="53">
        <v>0.28989999999999999</v>
      </c>
      <c r="F441" s="45" t="s">
        <v>503</v>
      </c>
    </row>
    <row r="442" spans="1:6" x14ac:dyDescent="0.25">
      <c r="A442" s="19">
        <v>585</v>
      </c>
      <c r="B442" s="97" t="s">
        <v>965</v>
      </c>
      <c r="C442" s="45" t="s">
        <v>1006</v>
      </c>
      <c r="D442" s="45">
        <v>17</v>
      </c>
      <c r="E442" s="53">
        <v>0.30717374999999997</v>
      </c>
      <c r="F442" s="45" t="s">
        <v>503</v>
      </c>
    </row>
    <row r="443" spans="1:6" x14ac:dyDescent="0.25">
      <c r="A443" s="21">
        <v>586</v>
      </c>
      <c r="B443" s="97" t="s">
        <v>966</v>
      </c>
      <c r="C443" s="45" t="s">
        <v>1007</v>
      </c>
      <c r="D443" s="45">
        <v>17</v>
      </c>
      <c r="E443" s="53">
        <v>0.28079999999999999</v>
      </c>
      <c r="F443" s="45" t="s">
        <v>503</v>
      </c>
    </row>
    <row r="444" spans="1:6" x14ac:dyDescent="0.25">
      <c r="A444" s="19">
        <v>587</v>
      </c>
      <c r="B444" s="97" t="s">
        <v>967</v>
      </c>
      <c r="C444" s="45" t="s">
        <v>1008</v>
      </c>
      <c r="D444" s="45">
        <v>17</v>
      </c>
      <c r="E444" s="53">
        <v>0.14352467999999996</v>
      </c>
      <c r="F444" s="45" t="s">
        <v>503</v>
      </c>
    </row>
    <row r="445" spans="1:6" x14ac:dyDescent="0.25">
      <c r="A445" s="21">
        <v>588</v>
      </c>
      <c r="B445" s="97" t="s">
        <v>968</v>
      </c>
      <c r="C445" s="45" t="s">
        <v>1009</v>
      </c>
      <c r="D445" s="45">
        <v>17</v>
      </c>
      <c r="E445" s="53">
        <v>3.4158149999999998</v>
      </c>
      <c r="F445" s="45" t="s">
        <v>503</v>
      </c>
    </row>
    <row r="446" spans="1:6" x14ac:dyDescent="0.25">
      <c r="A446" s="19">
        <v>589</v>
      </c>
      <c r="B446" s="97" t="s">
        <v>969</v>
      </c>
      <c r="C446" s="45" t="s">
        <v>1010</v>
      </c>
      <c r="D446" s="45">
        <v>17</v>
      </c>
      <c r="E446" s="53">
        <v>0.16112021249999997</v>
      </c>
      <c r="F446" s="45" t="s">
        <v>503</v>
      </c>
    </row>
    <row r="447" spans="1:6" x14ac:dyDescent="0.25">
      <c r="A447" s="21">
        <v>590</v>
      </c>
      <c r="B447" s="97" t="s">
        <v>970</v>
      </c>
      <c r="C447" s="45" t="s">
        <v>1011</v>
      </c>
      <c r="D447" s="45">
        <v>17</v>
      </c>
      <c r="E447" s="53">
        <v>0.35850554999999995</v>
      </c>
      <c r="F447" s="45" t="s">
        <v>503</v>
      </c>
    </row>
    <row r="448" spans="1:6" x14ac:dyDescent="0.25">
      <c r="A448" s="19">
        <v>591</v>
      </c>
      <c r="B448" s="97" t="s">
        <v>971</v>
      </c>
      <c r="C448" s="45" t="s">
        <v>1012</v>
      </c>
      <c r="D448" s="45">
        <v>17</v>
      </c>
      <c r="E448" s="53">
        <v>0.16645004999999999</v>
      </c>
      <c r="F448" s="45" t="s">
        <v>503</v>
      </c>
    </row>
    <row r="449" spans="1:6" x14ac:dyDescent="0.25">
      <c r="A449" s="21">
        <v>592</v>
      </c>
      <c r="B449" s="97" t="s">
        <v>972</v>
      </c>
      <c r="C449" s="45" t="s">
        <v>1013</v>
      </c>
      <c r="D449" s="45">
        <v>17</v>
      </c>
      <c r="E449" s="53">
        <v>0.21771749999999998</v>
      </c>
      <c r="F449" s="45" t="s">
        <v>503</v>
      </c>
    </row>
    <row r="450" spans="1:6" x14ac:dyDescent="0.25">
      <c r="A450" s="19">
        <v>593</v>
      </c>
      <c r="B450" s="97" t="s">
        <v>973</v>
      </c>
      <c r="C450" s="45" t="s">
        <v>1014</v>
      </c>
      <c r="D450" s="45">
        <v>17</v>
      </c>
      <c r="E450" s="53">
        <v>0.22443750000000001</v>
      </c>
      <c r="F450" s="45" t="s">
        <v>503</v>
      </c>
    </row>
    <row r="451" spans="1:6" x14ac:dyDescent="0.25">
      <c r="A451" s="21">
        <v>594</v>
      </c>
      <c r="B451" s="102" t="s">
        <v>1204</v>
      </c>
      <c r="C451" s="45">
        <v>84879</v>
      </c>
      <c r="D451" s="103" t="s">
        <v>1205</v>
      </c>
      <c r="E451" s="53">
        <v>25.06</v>
      </c>
      <c r="F451" s="45" t="s">
        <v>503</v>
      </c>
    </row>
    <row r="454" spans="1:6" x14ac:dyDescent="0.25">
      <c r="B454" s="77" t="s">
        <v>1700</v>
      </c>
      <c r="C454" s="77">
        <v>152094</v>
      </c>
      <c r="E454" s="104">
        <v>30</v>
      </c>
    </row>
    <row r="455" spans="1:6" x14ac:dyDescent="0.25">
      <c r="B455" s="77" t="s">
        <v>1701</v>
      </c>
      <c r="C455" s="77">
        <v>152105</v>
      </c>
      <c r="E455" s="104">
        <v>25</v>
      </c>
    </row>
    <row r="456" spans="1:6" x14ac:dyDescent="0.25">
      <c r="B456" s="77" t="s">
        <v>1702</v>
      </c>
      <c r="C456" s="77">
        <v>162751</v>
      </c>
      <c r="E456" s="104">
        <v>50</v>
      </c>
    </row>
    <row r="457" spans="1:6" x14ac:dyDescent="0.25">
      <c r="B457" s="77" t="s">
        <v>1703</v>
      </c>
      <c r="C457" s="77">
        <v>114820</v>
      </c>
      <c r="E457" s="104">
        <v>3.45</v>
      </c>
    </row>
    <row r="458" spans="1:6" x14ac:dyDescent="0.25">
      <c r="B458" s="77" t="s">
        <v>1704</v>
      </c>
      <c r="C458" s="77">
        <v>164275</v>
      </c>
      <c r="E458" s="104">
        <v>62.4</v>
      </c>
    </row>
    <row r="459" spans="1:6" x14ac:dyDescent="0.25">
      <c r="B459" s="77" t="s">
        <v>1705</v>
      </c>
      <c r="C459" s="77">
        <v>158937</v>
      </c>
      <c r="E459" s="104">
        <v>60</v>
      </c>
    </row>
    <row r="460" spans="1:6" x14ac:dyDescent="0.25">
      <c r="B460" s="77" t="s">
        <v>1706</v>
      </c>
      <c r="C460" s="77">
        <v>164312</v>
      </c>
      <c r="E460" s="104">
        <v>27.5</v>
      </c>
    </row>
    <row r="461" spans="1:6" x14ac:dyDescent="0.25">
      <c r="B461" s="77" t="s">
        <v>1707</v>
      </c>
      <c r="C461" s="77">
        <v>160007</v>
      </c>
      <c r="E461" s="104">
        <v>2.9</v>
      </c>
    </row>
    <row r="462" spans="1:6" x14ac:dyDescent="0.25">
      <c r="B462" s="77" t="s">
        <v>1708</v>
      </c>
      <c r="C462" s="77">
        <v>156370</v>
      </c>
      <c r="E462" s="104">
        <v>16</v>
      </c>
    </row>
    <row r="463" spans="1:6" x14ac:dyDescent="0.25">
      <c r="B463" s="77" t="s">
        <v>1709</v>
      </c>
      <c r="C463" s="77">
        <v>164318</v>
      </c>
      <c r="E463" s="104">
        <v>20.58</v>
      </c>
    </row>
    <row r="464" spans="1:6" x14ac:dyDescent="0.25">
      <c r="B464" s="77" t="s">
        <v>1710</v>
      </c>
      <c r="C464" s="77">
        <v>161339</v>
      </c>
      <c r="E464" s="104">
        <v>12.54</v>
      </c>
    </row>
  </sheetData>
  <sheetProtection password="DA4F" sheet="1" objects="1" scenarios="1"/>
  <mergeCells count="1">
    <mergeCell ref="A1:F1"/>
  </mergeCells>
  <pageMargins left="0.17" right="0.17" top="0.17" bottom="0.17" header="0.17" footer="0.17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47"/>
  <sheetViews>
    <sheetView showGridLines="0" workbookViewId="0">
      <selection activeCell="I5" sqref="I5"/>
    </sheetView>
  </sheetViews>
  <sheetFormatPr baseColWidth="10" defaultColWidth="11.42578125" defaultRowHeight="15" x14ac:dyDescent="0.25"/>
  <cols>
    <col min="1" max="1" width="4" style="77" bestFit="1" customWidth="1"/>
    <col min="2" max="2" width="55.7109375" style="77" bestFit="1" customWidth="1"/>
    <col min="3" max="3" width="7" style="77" bestFit="1" customWidth="1"/>
    <col min="4" max="4" width="3.7109375" style="77" bestFit="1" customWidth="1"/>
    <col min="5" max="5" width="7.85546875" style="77" bestFit="1" customWidth="1"/>
    <col min="6" max="6" width="10.85546875" style="77" bestFit="1" customWidth="1"/>
    <col min="7" max="16384" width="11.42578125" style="77"/>
  </cols>
  <sheetData>
    <row r="1" spans="1:6" ht="21" x14ac:dyDescent="0.35">
      <c r="A1" s="193" t="s">
        <v>2</v>
      </c>
      <c r="B1" s="193"/>
      <c r="C1" s="193"/>
      <c r="D1" s="193"/>
      <c r="E1" s="193"/>
      <c r="F1" s="193"/>
    </row>
    <row r="2" spans="1:6" x14ac:dyDescent="0.25">
      <c r="A2" s="14" t="s">
        <v>146</v>
      </c>
      <c r="B2" s="90" t="s">
        <v>7</v>
      </c>
      <c r="C2" s="15" t="s">
        <v>8</v>
      </c>
      <c r="D2" s="15" t="s">
        <v>9</v>
      </c>
      <c r="E2" s="16" t="s">
        <v>10</v>
      </c>
      <c r="F2" s="15" t="s">
        <v>6</v>
      </c>
    </row>
    <row r="3" spans="1:6" x14ac:dyDescent="0.25">
      <c r="A3" s="19">
        <v>1</v>
      </c>
      <c r="B3" s="97" t="s">
        <v>20</v>
      </c>
      <c r="C3" s="105">
        <v>32057</v>
      </c>
      <c r="D3" s="45">
        <v>4</v>
      </c>
      <c r="E3" s="53">
        <v>6.6088559231590187</v>
      </c>
      <c r="F3" s="45" t="s">
        <v>2</v>
      </c>
    </row>
    <row r="4" spans="1:6" x14ac:dyDescent="0.25">
      <c r="A4" s="21">
        <v>2</v>
      </c>
      <c r="B4" s="97" t="s">
        <v>24</v>
      </c>
      <c r="C4" s="105">
        <v>100881</v>
      </c>
      <c r="D4" s="45">
        <v>4</v>
      </c>
      <c r="E4" s="53">
        <v>6.1976157950907167</v>
      </c>
      <c r="F4" s="45" t="s">
        <v>2</v>
      </c>
    </row>
    <row r="5" spans="1:6" x14ac:dyDescent="0.25">
      <c r="A5" s="19">
        <v>3</v>
      </c>
      <c r="B5" s="97" t="s">
        <v>23</v>
      </c>
      <c r="C5" s="105">
        <v>32095</v>
      </c>
      <c r="D5" s="45">
        <v>4</v>
      </c>
      <c r="E5" s="53">
        <v>6.3767449306296697</v>
      </c>
      <c r="F5" s="45" t="s">
        <v>2</v>
      </c>
    </row>
    <row r="6" spans="1:6" x14ac:dyDescent="0.25">
      <c r="A6" s="21">
        <v>4</v>
      </c>
      <c r="B6" s="97" t="s">
        <v>21</v>
      </c>
      <c r="C6" s="105">
        <v>64319</v>
      </c>
      <c r="D6" s="45">
        <v>4</v>
      </c>
      <c r="E6" s="53">
        <v>9.3436681376875548</v>
      </c>
      <c r="F6" s="45" t="s">
        <v>2</v>
      </c>
    </row>
    <row r="7" spans="1:6" x14ac:dyDescent="0.25">
      <c r="A7" s="19">
        <v>5</v>
      </c>
      <c r="B7" s="97" t="s">
        <v>22</v>
      </c>
      <c r="C7" s="105">
        <v>64342</v>
      </c>
      <c r="D7" s="45">
        <v>4</v>
      </c>
      <c r="E7" s="53">
        <v>9.8306663724624883</v>
      </c>
      <c r="F7" s="45" t="s">
        <v>2</v>
      </c>
    </row>
    <row r="8" spans="1:6" x14ac:dyDescent="0.25">
      <c r="A8" s="21">
        <v>6</v>
      </c>
      <c r="B8" s="97" t="s">
        <v>60</v>
      </c>
      <c r="C8" s="105">
        <v>552274</v>
      </c>
      <c r="D8" s="45">
        <v>4</v>
      </c>
      <c r="E8" s="53">
        <v>8.3770711974110039</v>
      </c>
      <c r="F8" s="45" t="s">
        <v>2</v>
      </c>
    </row>
    <row r="9" spans="1:6" x14ac:dyDescent="0.25">
      <c r="A9" s="19">
        <v>7</v>
      </c>
      <c r="B9" s="97" t="s">
        <v>33</v>
      </c>
      <c r="C9" s="105">
        <v>60340</v>
      </c>
      <c r="D9" s="45">
        <v>4</v>
      </c>
      <c r="E9" s="53">
        <v>0.40878317152103566</v>
      </c>
      <c r="F9" s="45" t="s">
        <v>2</v>
      </c>
    </row>
    <row r="10" spans="1:6" x14ac:dyDescent="0.25">
      <c r="A10" s="21">
        <v>8</v>
      </c>
      <c r="B10" s="97" t="s">
        <v>34</v>
      </c>
      <c r="C10" s="105">
        <v>60405</v>
      </c>
      <c r="D10" s="45">
        <v>4</v>
      </c>
      <c r="E10" s="53">
        <v>0.37010572687224669</v>
      </c>
      <c r="F10" s="45" t="s">
        <v>2</v>
      </c>
    </row>
    <row r="11" spans="1:6" x14ac:dyDescent="0.25">
      <c r="A11" s="19">
        <v>9</v>
      </c>
      <c r="B11" s="106" t="s">
        <v>61</v>
      </c>
      <c r="C11" s="105">
        <v>550922</v>
      </c>
      <c r="D11" s="45">
        <v>4</v>
      </c>
      <c r="E11" s="53">
        <v>6.2373700440528639</v>
      </c>
      <c r="F11" s="45" t="s">
        <v>2</v>
      </c>
    </row>
    <row r="12" spans="1:6" x14ac:dyDescent="0.25">
      <c r="A12" s="21">
        <v>10</v>
      </c>
      <c r="B12" s="97" t="s">
        <v>63</v>
      </c>
      <c r="C12" s="105">
        <v>46292</v>
      </c>
      <c r="D12" s="45">
        <v>4</v>
      </c>
      <c r="E12" s="53">
        <v>11.667995444191344</v>
      </c>
      <c r="F12" s="45" t="s">
        <v>2</v>
      </c>
    </row>
    <row r="13" spans="1:6" x14ac:dyDescent="0.25">
      <c r="A13" s="19">
        <v>11</v>
      </c>
      <c r="B13" s="97" t="s">
        <v>62</v>
      </c>
      <c r="C13" s="105">
        <v>60415</v>
      </c>
      <c r="D13" s="45">
        <v>4</v>
      </c>
      <c r="E13" s="53">
        <v>1.4598620689655173</v>
      </c>
      <c r="F13" s="45" t="s">
        <v>2</v>
      </c>
    </row>
    <row r="14" spans="1:6" x14ac:dyDescent="0.25">
      <c r="A14" s="21">
        <v>12</v>
      </c>
      <c r="B14" s="97" t="s">
        <v>35</v>
      </c>
      <c r="C14" s="105">
        <v>32280</v>
      </c>
      <c r="D14" s="45">
        <v>4</v>
      </c>
      <c r="E14" s="53">
        <v>0.19933333333333333</v>
      </c>
      <c r="F14" s="45" t="s">
        <v>2</v>
      </c>
    </row>
    <row r="15" spans="1:6" x14ac:dyDescent="0.25">
      <c r="A15" s="19">
        <v>13</v>
      </c>
      <c r="B15" s="97" t="s">
        <v>64</v>
      </c>
      <c r="C15" s="105">
        <v>56094</v>
      </c>
      <c r="D15" s="45">
        <v>4</v>
      </c>
      <c r="E15" s="53">
        <v>9.2087823240589177</v>
      </c>
      <c r="F15" s="45" t="s">
        <v>2</v>
      </c>
    </row>
    <row r="16" spans="1:6" x14ac:dyDescent="0.25">
      <c r="A16" s="21">
        <v>14</v>
      </c>
      <c r="B16" s="97" t="s">
        <v>36</v>
      </c>
      <c r="C16" s="105">
        <v>60391</v>
      </c>
      <c r="D16" s="45">
        <v>4</v>
      </c>
      <c r="E16" s="53">
        <v>0.40419148936170202</v>
      </c>
      <c r="F16" s="45" t="s">
        <v>2</v>
      </c>
    </row>
    <row r="17" spans="1:6" x14ac:dyDescent="0.25">
      <c r="A17" s="19">
        <v>15</v>
      </c>
      <c r="B17" s="97" t="s">
        <v>65</v>
      </c>
      <c r="C17" s="105">
        <v>32118</v>
      </c>
      <c r="D17" s="45">
        <v>4</v>
      </c>
      <c r="E17" s="53">
        <v>14.399229885057471</v>
      </c>
      <c r="F17" s="45" t="s">
        <v>2</v>
      </c>
    </row>
    <row r="18" spans="1:6" x14ac:dyDescent="0.25">
      <c r="A18" s="21">
        <v>16</v>
      </c>
      <c r="B18" s="97" t="s">
        <v>66</v>
      </c>
      <c r="C18" s="105">
        <v>34210</v>
      </c>
      <c r="D18" s="45">
        <v>4</v>
      </c>
      <c r="E18" s="53">
        <v>7.3230303030303032</v>
      </c>
      <c r="F18" s="45" t="s">
        <v>2</v>
      </c>
    </row>
    <row r="19" spans="1:6" x14ac:dyDescent="0.25">
      <c r="A19" s="19">
        <v>17</v>
      </c>
      <c r="B19" s="97" t="s">
        <v>67</v>
      </c>
      <c r="C19" s="105">
        <v>124254</v>
      </c>
      <c r="D19" s="45">
        <v>4</v>
      </c>
      <c r="E19" s="53">
        <v>2.3439635535307515</v>
      </c>
      <c r="F19" s="45" t="s">
        <v>2</v>
      </c>
    </row>
    <row r="20" spans="1:6" x14ac:dyDescent="0.25">
      <c r="A20" s="21">
        <v>18</v>
      </c>
      <c r="B20" s="97" t="s">
        <v>68</v>
      </c>
      <c r="C20" s="105">
        <v>50894</v>
      </c>
      <c r="D20" s="45">
        <v>4</v>
      </c>
      <c r="E20" s="53">
        <v>12.93592219020173</v>
      </c>
      <c r="F20" s="45" t="s">
        <v>2</v>
      </c>
    </row>
    <row r="21" spans="1:6" x14ac:dyDescent="0.25">
      <c r="A21" s="19">
        <v>19</v>
      </c>
      <c r="B21" s="97" t="s">
        <v>37</v>
      </c>
      <c r="C21" s="105">
        <v>51176</v>
      </c>
      <c r="D21" s="45">
        <v>4</v>
      </c>
      <c r="E21" s="53">
        <v>0.574149855907781</v>
      </c>
      <c r="F21" s="45" t="s">
        <v>2</v>
      </c>
    </row>
    <row r="22" spans="1:6" x14ac:dyDescent="0.25">
      <c r="A22" s="21">
        <v>20</v>
      </c>
      <c r="B22" s="97" t="s">
        <v>103</v>
      </c>
      <c r="C22" s="105">
        <v>32278</v>
      </c>
      <c r="D22" s="45">
        <v>4</v>
      </c>
      <c r="E22" s="53">
        <v>1.3955026455026454</v>
      </c>
      <c r="F22" s="45" t="s">
        <v>2</v>
      </c>
    </row>
    <row r="23" spans="1:6" x14ac:dyDescent="0.25">
      <c r="A23" s="19">
        <v>21</v>
      </c>
      <c r="B23" s="97" t="s">
        <v>38</v>
      </c>
      <c r="C23" s="105">
        <v>60684</v>
      </c>
      <c r="D23" s="45">
        <v>4</v>
      </c>
      <c r="E23" s="53">
        <v>0.19509090909090906</v>
      </c>
      <c r="F23" s="45" t="s">
        <v>2</v>
      </c>
    </row>
    <row r="24" spans="1:6" x14ac:dyDescent="0.25">
      <c r="A24" s="21">
        <v>22</v>
      </c>
      <c r="B24" s="106" t="s">
        <v>124</v>
      </c>
      <c r="C24" s="105">
        <v>60120</v>
      </c>
      <c r="D24" s="45">
        <v>4</v>
      </c>
      <c r="E24" s="53">
        <v>0.21599999999999997</v>
      </c>
      <c r="F24" s="45" t="s">
        <v>2</v>
      </c>
    </row>
    <row r="25" spans="1:6" x14ac:dyDescent="0.25">
      <c r="A25" s="19">
        <v>23</v>
      </c>
      <c r="B25" s="106" t="s">
        <v>123</v>
      </c>
      <c r="C25" s="105">
        <v>60118</v>
      </c>
      <c r="D25" s="45">
        <v>4</v>
      </c>
      <c r="E25" s="53">
        <v>0.21599999999999997</v>
      </c>
      <c r="F25" s="45" t="s">
        <v>2</v>
      </c>
    </row>
    <row r="26" spans="1:6" x14ac:dyDescent="0.25">
      <c r="A26" s="21">
        <v>24</v>
      </c>
      <c r="B26" s="106" t="s">
        <v>125</v>
      </c>
      <c r="C26" s="105">
        <v>60119</v>
      </c>
      <c r="D26" s="45">
        <v>4</v>
      </c>
      <c r="E26" s="53">
        <v>0.21599999999999997</v>
      </c>
      <c r="F26" s="45" t="s">
        <v>2</v>
      </c>
    </row>
    <row r="27" spans="1:6" x14ac:dyDescent="0.25">
      <c r="A27" s="19">
        <v>25</v>
      </c>
      <c r="B27" s="97" t="s">
        <v>27</v>
      </c>
      <c r="C27" s="105">
        <v>111360</v>
      </c>
      <c r="D27" s="45">
        <v>4</v>
      </c>
      <c r="E27" s="53">
        <v>3.455451467268623</v>
      </c>
      <c r="F27" s="45" t="s">
        <v>2</v>
      </c>
    </row>
    <row r="28" spans="1:6" x14ac:dyDescent="0.25">
      <c r="A28" s="21">
        <v>26</v>
      </c>
      <c r="B28" s="97" t="s">
        <v>26</v>
      </c>
      <c r="C28" s="105">
        <v>50708</v>
      </c>
      <c r="D28" s="45">
        <v>4</v>
      </c>
      <c r="E28" s="53">
        <v>3.4848440366972477</v>
      </c>
      <c r="F28" s="45" t="s">
        <v>2</v>
      </c>
    </row>
    <row r="29" spans="1:6" x14ac:dyDescent="0.25">
      <c r="A29" s="19">
        <v>27</v>
      </c>
      <c r="B29" s="97" t="s">
        <v>69</v>
      </c>
      <c r="C29" s="105">
        <v>117458</v>
      </c>
      <c r="D29" s="45">
        <v>4</v>
      </c>
      <c r="E29" s="53">
        <v>0.78530751708428237</v>
      </c>
      <c r="F29" s="45" t="s">
        <v>2</v>
      </c>
    </row>
    <row r="30" spans="1:6" x14ac:dyDescent="0.25">
      <c r="A30" s="21">
        <v>28</v>
      </c>
      <c r="B30" s="97" t="s">
        <v>126</v>
      </c>
      <c r="C30" s="105">
        <v>60135</v>
      </c>
      <c r="D30" s="45">
        <v>4</v>
      </c>
      <c r="E30" s="53">
        <v>0.21905882352941172</v>
      </c>
      <c r="F30" s="45" t="s">
        <v>2</v>
      </c>
    </row>
    <row r="31" spans="1:6" x14ac:dyDescent="0.25">
      <c r="A31" s="19">
        <v>29</v>
      </c>
      <c r="B31" s="97" t="s">
        <v>127</v>
      </c>
      <c r="C31" s="105">
        <v>60133</v>
      </c>
      <c r="D31" s="45">
        <v>4</v>
      </c>
      <c r="E31" s="53">
        <v>0.21905882352941172</v>
      </c>
      <c r="F31" s="45" t="s">
        <v>2</v>
      </c>
    </row>
    <row r="32" spans="1:6" x14ac:dyDescent="0.25">
      <c r="A32" s="21">
        <v>30</v>
      </c>
      <c r="B32" s="97" t="s">
        <v>128</v>
      </c>
      <c r="C32" s="105">
        <v>64514</v>
      </c>
      <c r="D32" s="45">
        <v>4</v>
      </c>
      <c r="E32" s="53">
        <v>0.62691176470588228</v>
      </c>
      <c r="F32" s="45" t="s">
        <v>2</v>
      </c>
    </row>
    <row r="33" spans="1:6" x14ac:dyDescent="0.25">
      <c r="A33" s="19">
        <v>31</v>
      </c>
      <c r="B33" s="97" t="s">
        <v>128</v>
      </c>
      <c r="C33" s="45">
        <v>31968</v>
      </c>
      <c r="D33" s="45">
        <v>4</v>
      </c>
      <c r="E33" s="53">
        <v>0.62691176470588228</v>
      </c>
      <c r="F33" s="45" t="s">
        <v>2</v>
      </c>
    </row>
    <row r="34" spans="1:6" x14ac:dyDescent="0.25">
      <c r="A34" s="21">
        <v>32</v>
      </c>
      <c r="B34" s="97" t="s">
        <v>128</v>
      </c>
      <c r="C34" s="45">
        <v>31223</v>
      </c>
      <c r="D34" s="45">
        <v>4</v>
      </c>
      <c r="E34" s="53">
        <v>0.62691176470588228</v>
      </c>
      <c r="F34" s="45" t="s">
        <v>2</v>
      </c>
    </row>
    <row r="35" spans="1:6" x14ac:dyDescent="0.25">
      <c r="A35" s="19">
        <v>33</v>
      </c>
      <c r="B35" s="97" t="s">
        <v>39</v>
      </c>
      <c r="C35" s="105">
        <v>60462</v>
      </c>
      <c r="D35" s="45">
        <v>4</v>
      </c>
      <c r="E35" s="53">
        <v>0.22753317535545023</v>
      </c>
      <c r="F35" s="45" t="s">
        <v>2</v>
      </c>
    </row>
    <row r="36" spans="1:6" x14ac:dyDescent="0.25">
      <c r="A36" s="21">
        <v>34</v>
      </c>
      <c r="B36" s="97" t="s">
        <v>70</v>
      </c>
      <c r="C36" s="105">
        <v>176885</v>
      </c>
      <c r="D36" s="45">
        <v>4</v>
      </c>
      <c r="E36" s="53">
        <v>7.45836855036855</v>
      </c>
      <c r="F36" s="45" t="s">
        <v>2</v>
      </c>
    </row>
    <row r="37" spans="1:6" x14ac:dyDescent="0.25">
      <c r="A37" s="19">
        <v>35</v>
      </c>
      <c r="B37" s="97" t="s">
        <v>71</v>
      </c>
      <c r="C37" s="105">
        <v>43384</v>
      </c>
      <c r="D37" s="45">
        <v>4</v>
      </c>
      <c r="E37" s="53">
        <v>8.1421375921375923</v>
      </c>
      <c r="F37" s="45" t="s">
        <v>2</v>
      </c>
    </row>
    <row r="38" spans="1:6" x14ac:dyDescent="0.25">
      <c r="A38" s="21">
        <v>36</v>
      </c>
      <c r="B38" s="97" t="s">
        <v>72</v>
      </c>
      <c r="C38" s="105">
        <v>46928</v>
      </c>
      <c r="D38" s="45">
        <v>4</v>
      </c>
      <c r="E38" s="53">
        <v>7.5709090909090913</v>
      </c>
      <c r="F38" s="45" t="s">
        <v>2</v>
      </c>
    </row>
    <row r="39" spans="1:6" x14ac:dyDescent="0.25">
      <c r="A39" s="19">
        <v>37</v>
      </c>
      <c r="B39" s="97" t="s">
        <v>73</v>
      </c>
      <c r="C39" s="105">
        <v>31247</v>
      </c>
      <c r="D39" s="45">
        <v>4</v>
      </c>
      <c r="E39" s="53">
        <v>9.36985257985258</v>
      </c>
      <c r="F39" s="45" t="s">
        <v>2</v>
      </c>
    </row>
    <row r="40" spans="1:6" x14ac:dyDescent="0.25">
      <c r="A40" s="21">
        <v>38</v>
      </c>
      <c r="B40" s="97" t="s">
        <v>74</v>
      </c>
      <c r="C40" s="105">
        <v>63645</v>
      </c>
      <c r="D40" s="45">
        <v>4</v>
      </c>
      <c r="E40" s="53">
        <v>10.734022884513042</v>
      </c>
      <c r="F40" s="45" t="s">
        <v>2</v>
      </c>
    </row>
    <row r="41" spans="1:6" x14ac:dyDescent="0.25">
      <c r="A41" s="19">
        <v>39</v>
      </c>
      <c r="B41" s="97" t="s">
        <v>104</v>
      </c>
      <c r="C41" s="105">
        <v>88002</v>
      </c>
      <c r="D41" s="45">
        <v>4</v>
      </c>
      <c r="E41" s="53">
        <v>14.75531914893617</v>
      </c>
      <c r="F41" s="45" t="s">
        <v>2</v>
      </c>
    </row>
    <row r="42" spans="1:6" x14ac:dyDescent="0.25">
      <c r="A42" s="21">
        <v>40</v>
      </c>
      <c r="B42" s="97" t="s">
        <v>129</v>
      </c>
      <c r="C42" s="105">
        <v>63584</v>
      </c>
      <c r="D42" s="45">
        <v>4</v>
      </c>
      <c r="E42" s="53">
        <v>0.1831818181818182</v>
      </c>
      <c r="F42" s="45" t="s">
        <v>2</v>
      </c>
    </row>
    <row r="43" spans="1:6" x14ac:dyDescent="0.25">
      <c r="A43" s="19">
        <v>41</v>
      </c>
      <c r="B43" s="106" t="s">
        <v>130</v>
      </c>
      <c r="C43" s="105">
        <v>63586</v>
      </c>
      <c r="D43" s="45">
        <v>4</v>
      </c>
      <c r="E43" s="53">
        <v>0.1831818181818182</v>
      </c>
      <c r="F43" s="45" t="s">
        <v>2</v>
      </c>
    </row>
    <row r="44" spans="1:6" x14ac:dyDescent="0.25">
      <c r="A44" s="21">
        <v>42</v>
      </c>
      <c r="B44" s="97" t="s">
        <v>131</v>
      </c>
      <c r="C44" s="105">
        <v>64958</v>
      </c>
      <c r="D44" s="45">
        <v>4</v>
      </c>
      <c r="E44" s="53">
        <v>0.24518181818181817</v>
      </c>
      <c r="F44" s="45" t="s">
        <v>2</v>
      </c>
    </row>
    <row r="45" spans="1:6" x14ac:dyDescent="0.25">
      <c r="A45" s="19">
        <v>43</v>
      </c>
      <c r="B45" s="97" t="s">
        <v>132</v>
      </c>
      <c r="C45" s="105">
        <v>63593</v>
      </c>
      <c r="D45" s="45">
        <v>4</v>
      </c>
      <c r="E45" s="53">
        <v>0.18036363636363636</v>
      </c>
      <c r="F45" s="45" t="s">
        <v>2</v>
      </c>
    </row>
    <row r="46" spans="1:6" x14ac:dyDescent="0.25">
      <c r="A46" s="21">
        <v>44</v>
      </c>
      <c r="B46" s="97" t="s">
        <v>133</v>
      </c>
      <c r="C46" s="105">
        <v>60126</v>
      </c>
      <c r="D46" s="45">
        <v>4</v>
      </c>
      <c r="E46" s="53">
        <v>0.16204545454545455</v>
      </c>
      <c r="F46" s="45" t="s">
        <v>2</v>
      </c>
    </row>
    <row r="47" spans="1:6" x14ac:dyDescent="0.25">
      <c r="A47" s="19">
        <v>45</v>
      </c>
      <c r="B47" s="97" t="s">
        <v>76</v>
      </c>
      <c r="C47" s="105">
        <v>67197</v>
      </c>
      <c r="D47" s="45">
        <v>4</v>
      </c>
      <c r="E47" s="53">
        <v>12.761318181818179</v>
      </c>
      <c r="F47" s="45" t="s">
        <v>2</v>
      </c>
    </row>
    <row r="48" spans="1:6" x14ac:dyDescent="0.25">
      <c r="A48" s="21">
        <v>46</v>
      </c>
      <c r="B48" s="97" t="s">
        <v>77</v>
      </c>
      <c r="C48" s="105">
        <v>67775</v>
      </c>
      <c r="D48" s="45">
        <v>4</v>
      </c>
      <c r="E48" s="53">
        <v>12.037636363636363</v>
      </c>
      <c r="F48" s="45" t="s">
        <v>2</v>
      </c>
    </row>
    <row r="49" spans="1:6" x14ac:dyDescent="0.25">
      <c r="A49" s="19">
        <v>47</v>
      </c>
      <c r="B49" s="97" t="s">
        <v>75</v>
      </c>
      <c r="C49" s="105">
        <v>101306</v>
      </c>
      <c r="D49" s="45">
        <v>4</v>
      </c>
      <c r="E49" s="53">
        <v>12.037636363636363</v>
      </c>
      <c r="F49" s="45" t="s">
        <v>2</v>
      </c>
    </row>
    <row r="50" spans="1:6" x14ac:dyDescent="0.25">
      <c r="A50" s="21">
        <v>48</v>
      </c>
      <c r="B50" s="97" t="s">
        <v>78</v>
      </c>
      <c r="C50" s="105">
        <v>50250</v>
      </c>
      <c r="D50" s="45">
        <v>4</v>
      </c>
      <c r="E50" s="53">
        <v>3.8057525450274077</v>
      </c>
      <c r="F50" s="45" t="s">
        <v>2</v>
      </c>
    </row>
    <row r="51" spans="1:6" x14ac:dyDescent="0.25">
      <c r="A51" s="19">
        <v>49</v>
      </c>
      <c r="B51" s="97" t="s">
        <v>111</v>
      </c>
      <c r="C51" s="105">
        <v>53485</v>
      </c>
      <c r="D51" s="45">
        <v>4</v>
      </c>
      <c r="E51" s="53">
        <v>1.6605849056603772</v>
      </c>
      <c r="F51" s="45" t="s">
        <v>2</v>
      </c>
    </row>
    <row r="52" spans="1:6" x14ac:dyDescent="0.25">
      <c r="A52" s="21">
        <v>50</v>
      </c>
      <c r="B52" s="97" t="s">
        <v>112</v>
      </c>
      <c r="C52" s="105">
        <v>53557</v>
      </c>
      <c r="D52" s="45">
        <v>4</v>
      </c>
      <c r="E52" s="53">
        <v>2.3085471698113205</v>
      </c>
      <c r="F52" s="45" t="s">
        <v>2</v>
      </c>
    </row>
    <row r="53" spans="1:6" x14ac:dyDescent="0.25">
      <c r="A53" s="19">
        <v>51</v>
      </c>
      <c r="B53" s="97" t="s">
        <v>113</v>
      </c>
      <c r="C53" s="105">
        <v>60076</v>
      </c>
      <c r="D53" s="45">
        <v>4</v>
      </c>
      <c r="E53" s="53">
        <v>0.19320000000000001</v>
      </c>
      <c r="F53" s="45" t="s">
        <v>2</v>
      </c>
    </row>
    <row r="54" spans="1:6" x14ac:dyDescent="0.25">
      <c r="A54" s="21">
        <v>52</v>
      </c>
      <c r="B54" s="97" t="s">
        <v>114</v>
      </c>
      <c r="C54" s="105">
        <v>60052</v>
      </c>
      <c r="D54" s="45">
        <v>4</v>
      </c>
      <c r="E54" s="53">
        <v>0.22119999999999998</v>
      </c>
      <c r="F54" s="45" t="s">
        <v>2</v>
      </c>
    </row>
    <row r="55" spans="1:6" x14ac:dyDescent="0.25">
      <c r="A55" s="19">
        <v>53</v>
      </c>
      <c r="B55" s="97" t="s">
        <v>115</v>
      </c>
      <c r="C55" s="105">
        <v>53617</v>
      </c>
      <c r="D55" s="45">
        <v>4</v>
      </c>
      <c r="E55" s="53">
        <v>0.32619999999999999</v>
      </c>
      <c r="F55" s="45" t="s">
        <v>2</v>
      </c>
    </row>
    <row r="56" spans="1:6" x14ac:dyDescent="0.25">
      <c r="A56" s="21">
        <v>54</v>
      </c>
      <c r="B56" s="97" t="s">
        <v>41</v>
      </c>
      <c r="C56" s="105">
        <v>61110</v>
      </c>
      <c r="D56" s="45">
        <v>4</v>
      </c>
      <c r="E56" s="53">
        <v>0.20197418375094911</v>
      </c>
      <c r="F56" s="45" t="s">
        <v>2</v>
      </c>
    </row>
    <row r="57" spans="1:6" x14ac:dyDescent="0.25">
      <c r="A57" s="19">
        <v>55</v>
      </c>
      <c r="B57" s="97" t="s">
        <v>79</v>
      </c>
      <c r="C57" s="105">
        <v>117693</v>
      </c>
      <c r="D57" s="45">
        <v>4</v>
      </c>
      <c r="E57" s="53">
        <v>3.4659123222748818</v>
      </c>
      <c r="F57" s="45" t="s">
        <v>2</v>
      </c>
    </row>
    <row r="58" spans="1:6" x14ac:dyDescent="0.25">
      <c r="A58" s="21">
        <v>56</v>
      </c>
      <c r="B58" s="97" t="s">
        <v>116</v>
      </c>
      <c r="C58" s="105">
        <v>40826</v>
      </c>
      <c r="D58" s="45">
        <v>4</v>
      </c>
      <c r="E58" s="53">
        <v>0.1380952380952381</v>
      </c>
      <c r="F58" s="45" t="s">
        <v>2</v>
      </c>
    </row>
    <row r="59" spans="1:6" x14ac:dyDescent="0.25">
      <c r="A59" s="19">
        <v>57</v>
      </c>
      <c r="B59" s="97" t="s">
        <v>117</v>
      </c>
      <c r="C59" s="105">
        <v>40828</v>
      </c>
      <c r="D59" s="45">
        <v>4</v>
      </c>
      <c r="E59" s="53">
        <v>0.14499999999999999</v>
      </c>
      <c r="F59" s="45" t="s">
        <v>2</v>
      </c>
    </row>
    <row r="60" spans="1:6" x14ac:dyDescent="0.25">
      <c r="A60" s="21">
        <v>58</v>
      </c>
      <c r="B60" s="97" t="s">
        <v>134</v>
      </c>
      <c r="C60" s="105">
        <v>40820</v>
      </c>
      <c r="D60" s="45">
        <v>4</v>
      </c>
      <c r="E60" s="53">
        <v>0.12842857142857142</v>
      </c>
      <c r="F60" s="45" t="s">
        <v>2</v>
      </c>
    </row>
    <row r="61" spans="1:6" x14ac:dyDescent="0.25">
      <c r="A61" s="19">
        <v>59</v>
      </c>
      <c r="B61" s="97" t="s">
        <v>42</v>
      </c>
      <c r="C61" s="105">
        <v>52993</v>
      </c>
      <c r="D61" s="45">
        <v>4</v>
      </c>
      <c r="E61" s="53">
        <v>0.17268181818181819</v>
      </c>
      <c r="F61" s="45" t="s">
        <v>2</v>
      </c>
    </row>
    <row r="62" spans="1:6" x14ac:dyDescent="0.25">
      <c r="A62" s="21">
        <v>60</v>
      </c>
      <c r="B62" s="97" t="s">
        <v>43</v>
      </c>
      <c r="C62" s="105">
        <v>67892</v>
      </c>
      <c r="D62" s="45">
        <v>4</v>
      </c>
      <c r="E62" s="53">
        <v>0.14368181818181819</v>
      </c>
      <c r="F62" s="45" t="s">
        <v>2</v>
      </c>
    </row>
    <row r="63" spans="1:6" x14ac:dyDescent="0.25">
      <c r="A63" s="19">
        <v>61</v>
      </c>
      <c r="B63" s="97" t="s">
        <v>44</v>
      </c>
      <c r="C63" s="105">
        <v>64051</v>
      </c>
      <c r="D63" s="45">
        <v>4</v>
      </c>
      <c r="E63" s="53">
        <v>0.19377272727272726</v>
      </c>
      <c r="F63" s="45" t="s">
        <v>2</v>
      </c>
    </row>
    <row r="64" spans="1:6" x14ac:dyDescent="0.25">
      <c r="A64" s="21">
        <v>62</v>
      </c>
      <c r="B64" s="97" t="s">
        <v>45</v>
      </c>
      <c r="C64" s="105">
        <v>67246</v>
      </c>
      <c r="D64" s="45">
        <v>4</v>
      </c>
      <c r="E64" s="53">
        <v>0.31012121212121208</v>
      </c>
      <c r="F64" s="45" t="s">
        <v>2</v>
      </c>
    </row>
    <row r="65" spans="1:6" x14ac:dyDescent="0.25">
      <c r="A65" s="19">
        <v>63</v>
      </c>
      <c r="B65" s="97" t="s">
        <v>46</v>
      </c>
      <c r="C65" s="105">
        <v>42077</v>
      </c>
      <c r="D65" s="45">
        <v>4</v>
      </c>
      <c r="E65" s="53">
        <v>0.3321943811693242</v>
      </c>
      <c r="F65" s="45" t="s">
        <v>2</v>
      </c>
    </row>
    <row r="66" spans="1:6" x14ac:dyDescent="0.25">
      <c r="A66" s="21">
        <v>64</v>
      </c>
      <c r="B66" s="97" t="s">
        <v>47</v>
      </c>
      <c r="C66" s="105">
        <v>65368</v>
      </c>
      <c r="D66" s="45">
        <v>4</v>
      </c>
      <c r="E66" s="53">
        <v>0.16213636363636363</v>
      </c>
      <c r="F66" s="45" t="s">
        <v>2</v>
      </c>
    </row>
    <row r="67" spans="1:6" x14ac:dyDescent="0.25">
      <c r="A67" s="19">
        <v>65</v>
      </c>
      <c r="B67" s="97" t="s">
        <v>48</v>
      </c>
      <c r="C67" s="105">
        <v>60604</v>
      </c>
      <c r="D67" s="45">
        <v>4</v>
      </c>
      <c r="E67" s="53">
        <v>0.11727272727272726</v>
      </c>
      <c r="F67" s="45" t="s">
        <v>2</v>
      </c>
    </row>
    <row r="68" spans="1:6" x14ac:dyDescent="0.25">
      <c r="A68" s="21">
        <v>66</v>
      </c>
      <c r="B68" s="97" t="s">
        <v>49</v>
      </c>
      <c r="C68" s="105">
        <v>67929</v>
      </c>
      <c r="D68" s="45">
        <v>4</v>
      </c>
      <c r="E68" s="53">
        <v>0.40479739336492893</v>
      </c>
      <c r="F68" s="45" t="s">
        <v>2</v>
      </c>
    </row>
    <row r="69" spans="1:6" x14ac:dyDescent="0.25">
      <c r="A69" s="19">
        <v>67</v>
      </c>
      <c r="B69" s="97" t="s">
        <v>80</v>
      </c>
      <c r="C69" s="105">
        <v>61019</v>
      </c>
      <c r="D69" s="45">
        <v>4</v>
      </c>
      <c r="E69" s="53">
        <v>1.9931662870159452</v>
      </c>
      <c r="F69" s="45" t="s">
        <v>2</v>
      </c>
    </row>
    <row r="70" spans="1:6" x14ac:dyDescent="0.25">
      <c r="A70" s="21">
        <v>68</v>
      </c>
      <c r="B70" s="97" t="s">
        <v>81</v>
      </c>
      <c r="C70" s="105">
        <v>45362</v>
      </c>
      <c r="D70" s="45">
        <v>4</v>
      </c>
      <c r="E70" s="53">
        <v>9.1099279538904909</v>
      </c>
      <c r="F70" s="45" t="s">
        <v>2</v>
      </c>
    </row>
    <row r="71" spans="1:6" x14ac:dyDescent="0.25">
      <c r="A71" s="19">
        <v>69</v>
      </c>
      <c r="B71" s="97" t="s">
        <v>82</v>
      </c>
      <c r="C71" s="105">
        <v>43370</v>
      </c>
      <c r="D71" s="45">
        <v>4</v>
      </c>
      <c r="E71" s="53">
        <v>8.4718443804034589</v>
      </c>
      <c r="F71" s="45" t="s">
        <v>2</v>
      </c>
    </row>
    <row r="72" spans="1:6" x14ac:dyDescent="0.25">
      <c r="A72" s="21">
        <v>70</v>
      </c>
      <c r="B72" s="97" t="s">
        <v>135</v>
      </c>
      <c r="C72" s="105">
        <v>40492</v>
      </c>
      <c r="D72" s="45">
        <v>4</v>
      </c>
      <c r="E72" s="53">
        <v>0.27247058823529408</v>
      </c>
      <c r="F72" s="45" t="s">
        <v>2</v>
      </c>
    </row>
    <row r="73" spans="1:6" x14ac:dyDescent="0.25">
      <c r="A73" s="19">
        <v>71</v>
      </c>
      <c r="B73" s="97" t="s">
        <v>136</v>
      </c>
      <c r="C73" s="105">
        <v>64016</v>
      </c>
      <c r="D73" s="45">
        <v>4</v>
      </c>
      <c r="E73" s="53">
        <v>0.26541176470588235</v>
      </c>
      <c r="F73" s="45" t="s">
        <v>2</v>
      </c>
    </row>
    <row r="74" spans="1:6" x14ac:dyDescent="0.25">
      <c r="A74" s="21">
        <v>72</v>
      </c>
      <c r="B74" s="97" t="s">
        <v>83</v>
      </c>
      <c r="C74" s="105">
        <v>34425</v>
      </c>
      <c r="D74" s="45">
        <v>4</v>
      </c>
      <c r="E74" s="53">
        <v>10.837229773462784</v>
      </c>
      <c r="F74" s="45" t="s">
        <v>2</v>
      </c>
    </row>
    <row r="75" spans="1:6" x14ac:dyDescent="0.25">
      <c r="A75" s="19">
        <v>73</v>
      </c>
      <c r="B75" s="97" t="s">
        <v>84</v>
      </c>
      <c r="C75" s="105">
        <v>66229</v>
      </c>
      <c r="D75" s="45">
        <v>4</v>
      </c>
      <c r="E75" s="53">
        <v>5.3496753554502368</v>
      </c>
      <c r="F75" s="45" t="s">
        <v>2</v>
      </c>
    </row>
    <row r="76" spans="1:6" x14ac:dyDescent="0.25">
      <c r="A76" s="21">
        <v>74</v>
      </c>
      <c r="B76" s="97" t="s">
        <v>50</v>
      </c>
      <c r="C76" s="105">
        <v>60457</v>
      </c>
      <c r="D76" s="45">
        <v>4</v>
      </c>
      <c r="E76" s="53">
        <v>0.22753317535545023</v>
      </c>
      <c r="F76" s="45" t="s">
        <v>2</v>
      </c>
    </row>
    <row r="77" spans="1:6" x14ac:dyDescent="0.25">
      <c r="A77" s="19">
        <v>75</v>
      </c>
      <c r="B77" s="97" t="s">
        <v>40</v>
      </c>
      <c r="C77" s="105">
        <v>68380</v>
      </c>
      <c r="D77" s="45">
        <v>4</v>
      </c>
      <c r="E77" s="53">
        <v>0.33250614250614252</v>
      </c>
      <c r="F77" s="45" t="s">
        <v>2</v>
      </c>
    </row>
    <row r="78" spans="1:6" x14ac:dyDescent="0.25">
      <c r="A78" s="21">
        <v>76</v>
      </c>
      <c r="B78" s="97" t="s">
        <v>137</v>
      </c>
      <c r="C78" s="105">
        <v>61872</v>
      </c>
      <c r="D78" s="45">
        <v>4</v>
      </c>
      <c r="E78" s="53">
        <v>0.50682352941176467</v>
      </c>
      <c r="F78" s="45" t="s">
        <v>2</v>
      </c>
    </row>
    <row r="79" spans="1:6" x14ac:dyDescent="0.25">
      <c r="A79" s="19">
        <v>77</v>
      </c>
      <c r="B79" s="97" t="s">
        <v>11</v>
      </c>
      <c r="C79" s="105">
        <v>68656</v>
      </c>
      <c r="D79" s="45">
        <v>4</v>
      </c>
      <c r="E79" s="53">
        <v>7.7924661654135328</v>
      </c>
      <c r="F79" s="45" t="s">
        <v>2</v>
      </c>
    </row>
    <row r="80" spans="1:6" x14ac:dyDescent="0.25">
      <c r="A80" s="21">
        <v>78</v>
      </c>
      <c r="B80" s="97" t="s">
        <v>28</v>
      </c>
      <c r="C80" s="105">
        <v>113941</v>
      </c>
      <c r="D80" s="45">
        <v>4</v>
      </c>
      <c r="E80" s="53">
        <v>0.8217977528089887</v>
      </c>
      <c r="F80" s="45" t="s">
        <v>2</v>
      </c>
    </row>
    <row r="81" spans="1:6" x14ac:dyDescent="0.25">
      <c r="A81" s="19">
        <v>79</v>
      </c>
      <c r="B81" s="97" t="s">
        <v>30</v>
      </c>
      <c r="C81" s="96">
        <v>101395</v>
      </c>
      <c r="D81" s="45">
        <v>4</v>
      </c>
      <c r="E81" s="53">
        <v>0.31166292134831458</v>
      </c>
      <c r="F81" s="45" t="s">
        <v>2</v>
      </c>
    </row>
    <row r="82" spans="1:6" x14ac:dyDescent="0.25">
      <c r="A82" s="21">
        <v>80</v>
      </c>
      <c r="B82" s="97" t="s">
        <v>31</v>
      </c>
      <c r="C82" s="96">
        <v>101396</v>
      </c>
      <c r="D82" s="45">
        <v>4</v>
      </c>
      <c r="E82" s="53">
        <v>0.31166292134831458</v>
      </c>
      <c r="F82" s="45" t="s">
        <v>2</v>
      </c>
    </row>
    <row r="83" spans="1:6" x14ac:dyDescent="0.25">
      <c r="A83" s="19">
        <v>81</v>
      </c>
      <c r="B83" s="97" t="s">
        <v>32</v>
      </c>
      <c r="C83" s="96">
        <v>113564</v>
      </c>
      <c r="D83" s="45">
        <v>4</v>
      </c>
      <c r="E83" s="53">
        <v>0.26359550561797751</v>
      </c>
      <c r="F83" s="45" t="s">
        <v>2</v>
      </c>
    </row>
    <row r="84" spans="1:6" x14ac:dyDescent="0.25">
      <c r="A84" s="21">
        <v>82</v>
      </c>
      <c r="B84" s="97" t="s">
        <v>29</v>
      </c>
      <c r="C84" s="105">
        <v>101393</v>
      </c>
      <c r="D84" s="45">
        <v>4</v>
      </c>
      <c r="E84" s="53">
        <v>0.88765384615384613</v>
      </c>
      <c r="F84" s="45" t="s">
        <v>2</v>
      </c>
    </row>
    <row r="85" spans="1:6" x14ac:dyDescent="0.25">
      <c r="A85" s="19">
        <v>83</v>
      </c>
      <c r="B85" s="97" t="s">
        <v>85</v>
      </c>
      <c r="C85" s="105">
        <v>32113</v>
      </c>
      <c r="D85" s="45">
        <v>4</v>
      </c>
      <c r="E85" s="53">
        <v>3.509450274079875</v>
      </c>
      <c r="F85" s="45" t="s">
        <v>2</v>
      </c>
    </row>
    <row r="86" spans="1:6" x14ac:dyDescent="0.25">
      <c r="A86" s="21">
        <v>84</v>
      </c>
      <c r="B86" s="97" t="s">
        <v>25</v>
      </c>
      <c r="C86" s="105">
        <v>56754</v>
      </c>
      <c r="D86" s="45">
        <v>4</v>
      </c>
      <c r="E86" s="53">
        <v>2.2910890052356021</v>
      </c>
      <c r="F86" s="45" t="s">
        <v>2</v>
      </c>
    </row>
    <row r="87" spans="1:6" x14ac:dyDescent="0.25">
      <c r="A87" s="19">
        <v>85</v>
      </c>
      <c r="B87" s="97" t="s">
        <v>86</v>
      </c>
      <c r="C87" s="105">
        <v>42732</v>
      </c>
      <c r="D87" s="45">
        <v>4</v>
      </c>
      <c r="E87" s="53">
        <v>8.2618308535630369</v>
      </c>
      <c r="F87" s="45" t="s">
        <v>2</v>
      </c>
    </row>
    <row r="88" spans="1:6" x14ac:dyDescent="0.25">
      <c r="A88" s="21">
        <v>86</v>
      </c>
      <c r="B88" s="97" t="s">
        <v>87</v>
      </c>
      <c r="C88" s="105">
        <v>42393</v>
      </c>
      <c r="D88" s="45">
        <v>4</v>
      </c>
      <c r="E88" s="53">
        <v>6.5706818720379143</v>
      </c>
      <c r="F88" s="45" t="s">
        <v>2</v>
      </c>
    </row>
    <row r="89" spans="1:6" x14ac:dyDescent="0.25">
      <c r="A89" s="19">
        <v>87</v>
      </c>
      <c r="B89" s="97" t="s">
        <v>88</v>
      </c>
      <c r="C89" s="105">
        <v>39457</v>
      </c>
      <c r="D89" s="45">
        <v>4</v>
      </c>
      <c r="E89" s="53">
        <v>5.5533969194312798</v>
      </c>
      <c r="F89" s="45" t="s">
        <v>2</v>
      </c>
    </row>
    <row r="90" spans="1:6" x14ac:dyDescent="0.25">
      <c r="A90" s="21">
        <v>88</v>
      </c>
      <c r="B90" s="97" t="s">
        <v>51</v>
      </c>
      <c r="C90" s="105">
        <v>60463</v>
      </c>
      <c r="D90" s="45">
        <v>4</v>
      </c>
      <c r="E90" s="53">
        <v>0.26457345971563984</v>
      </c>
      <c r="F90" s="45" t="s">
        <v>2</v>
      </c>
    </row>
    <row r="91" spans="1:6" x14ac:dyDescent="0.25">
      <c r="A91" s="19">
        <v>89</v>
      </c>
      <c r="B91" s="97" t="s">
        <v>118</v>
      </c>
      <c r="C91" s="105">
        <v>32112</v>
      </c>
      <c r="D91" s="45">
        <v>4</v>
      </c>
      <c r="E91" s="53">
        <v>0.33739999999999998</v>
      </c>
      <c r="F91" s="45" t="s">
        <v>2</v>
      </c>
    </row>
    <row r="92" spans="1:6" x14ac:dyDescent="0.25">
      <c r="A92" s="21">
        <v>90</v>
      </c>
      <c r="B92" s="97" t="s">
        <v>52</v>
      </c>
      <c r="C92" s="105">
        <v>42416</v>
      </c>
      <c r="D92" s="45">
        <v>4</v>
      </c>
      <c r="E92" s="53">
        <v>0.9485903083700441</v>
      </c>
      <c r="F92" s="45" t="s">
        <v>2</v>
      </c>
    </row>
    <row r="93" spans="1:6" x14ac:dyDescent="0.25">
      <c r="A93" s="19">
        <v>91</v>
      </c>
      <c r="B93" s="97" t="s">
        <v>138</v>
      </c>
      <c r="C93" s="105">
        <v>42589</v>
      </c>
      <c r="D93" s="45">
        <v>4</v>
      </c>
      <c r="E93" s="53">
        <v>0.34565384615384614</v>
      </c>
      <c r="F93" s="45" t="s">
        <v>2</v>
      </c>
    </row>
    <row r="94" spans="1:6" x14ac:dyDescent="0.25">
      <c r="A94" s="21">
        <v>92</v>
      </c>
      <c r="B94" s="97" t="s">
        <v>138</v>
      </c>
      <c r="C94" s="45">
        <v>53585</v>
      </c>
      <c r="D94" s="45">
        <v>4</v>
      </c>
      <c r="E94" s="53">
        <v>0.34565384615384614</v>
      </c>
      <c r="F94" s="45" t="s">
        <v>2</v>
      </c>
    </row>
    <row r="95" spans="1:6" x14ac:dyDescent="0.25">
      <c r="A95" s="19">
        <v>93</v>
      </c>
      <c r="B95" s="97" t="s">
        <v>138</v>
      </c>
      <c r="C95" s="45">
        <v>43387</v>
      </c>
      <c r="D95" s="45">
        <v>4</v>
      </c>
      <c r="E95" s="53">
        <v>0.34565384615384614</v>
      </c>
      <c r="F95" s="45" t="s">
        <v>2</v>
      </c>
    </row>
    <row r="96" spans="1:6" x14ac:dyDescent="0.25">
      <c r="A96" s="21">
        <v>94</v>
      </c>
      <c r="B96" s="97" t="s">
        <v>138</v>
      </c>
      <c r="C96" s="45">
        <v>53584</v>
      </c>
      <c r="D96" s="45">
        <v>4</v>
      </c>
      <c r="E96" s="53">
        <v>0.34565384615384614</v>
      </c>
      <c r="F96" s="45" t="s">
        <v>2</v>
      </c>
    </row>
    <row r="97" spans="1:6" x14ac:dyDescent="0.25">
      <c r="A97" s="19">
        <v>95</v>
      </c>
      <c r="B97" s="97" t="s">
        <v>89</v>
      </c>
      <c r="C97" s="105">
        <v>112632</v>
      </c>
      <c r="D97" s="45">
        <v>4</v>
      </c>
      <c r="E97" s="53">
        <v>11.570334697217673</v>
      </c>
      <c r="F97" s="45" t="s">
        <v>2</v>
      </c>
    </row>
    <row r="98" spans="1:6" x14ac:dyDescent="0.25">
      <c r="A98" s="21">
        <v>96</v>
      </c>
      <c r="B98" s="97" t="s">
        <v>53</v>
      </c>
      <c r="C98" s="105">
        <v>44792</v>
      </c>
      <c r="D98" s="45">
        <v>4</v>
      </c>
      <c r="E98" s="53">
        <v>0.43386988543371513</v>
      </c>
      <c r="F98" s="45" t="s">
        <v>2</v>
      </c>
    </row>
    <row r="99" spans="1:6" x14ac:dyDescent="0.25">
      <c r="A99" s="19">
        <v>97</v>
      </c>
      <c r="B99" s="97" t="s">
        <v>139</v>
      </c>
      <c r="C99" s="105">
        <v>63592</v>
      </c>
      <c r="D99" s="45">
        <v>4</v>
      </c>
      <c r="E99" s="53">
        <v>0.17399999999999996</v>
      </c>
      <c r="F99" s="45" t="s">
        <v>2</v>
      </c>
    </row>
    <row r="100" spans="1:6" x14ac:dyDescent="0.25">
      <c r="A100" s="21">
        <v>98</v>
      </c>
      <c r="B100" s="97" t="s">
        <v>90</v>
      </c>
      <c r="C100" s="105">
        <v>46424</v>
      </c>
      <c r="D100" s="45">
        <v>4</v>
      </c>
      <c r="E100" s="53">
        <v>10.908125316455695</v>
      </c>
      <c r="F100" s="45" t="s">
        <v>2</v>
      </c>
    </row>
    <row r="101" spans="1:6" x14ac:dyDescent="0.25">
      <c r="A101" s="19">
        <v>99</v>
      </c>
      <c r="B101" s="97" t="s">
        <v>91</v>
      </c>
      <c r="C101" s="105">
        <v>42218</v>
      </c>
      <c r="D101" s="45">
        <v>4</v>
      </c>
      <c r="E101" s="53">
        <v>7.5622329113924041</v>
      </c>
      <c r="F101" s="45" t="s">
        <v>2</v>
      </c>
    </row>
    <row r="102" spans="1:6" x14ac:dyDescent="0.25">
      <c r="A102" s="21">
        <v>100</v>
      </c>
      <c r="B102" s="97" t="s">
        <v>92</v>
      </c>
      <c r="C102" s="105">
        <v>112556</v>
      </c>
      <c r="D102" s="45">
        <v>4</v>
      </c>
      <c r="E102" s="53">
        <v>7.4676189873417718</v>
      </c>
      <c r="F102" s="45" t="s">
        <v>2</v>
      </c>
    </row>
    <row r="103" spans="1:6" x14ac:dyDescent="0.25">
      <c r="A103" s="19">
        <v>101</v>
      </c>
      <c r="B103" s="97" t="s">
        <v>93</v>
      </c>
      <c r="C103" s="105">
        <v>40680</v>
      </c>
      <c r="D103" s="45">
        <v>4</v>
      </c>
      <c r="E103" s="53">
        <v>8.6684447924823793</v>
      </c>
      <c r="F103" s="45" t="s">
        <v>2</v>
      </c>
    </row>
    <row r="104" spans="1:6" x14ac:dyDescent="0.25">
      <c r="A104" s="21">
        <v>102</v>
      </c>
      <c r="B104" s="97" t="s">
        <v>12</v>
      </c>
      <c r="C104" s="105">
        <v>68484</v>
      </c>
      <c r="D104" s="45">
        <v>4</v>
      </c>
      <c r="E104" s="53">
        <v>3.9822406015037588</v>
      </c>
      <c r="F104" s="45" t="s">
        <v>2</v>
      </c>
    </row>
    <row r="105" spans="1:6" x14ac:dyDescent="0.25">
      <c r="A105" s="19">
        <v>103</v>
      </c>
      <c r="B105" s="106" t="s">
        <v>13</v>
      </c>
      <c r="C105" s="105">
        <v>68553</v>
      </c>
      <c r="D105" s="45">
        <v>4</v>
      </c>
      <c r="E105" s="53">
        <v>0.22891666666666666</v>
      </c>
      <c r="F105" s="45" t="s">
        <v>2</v>
      </c>
    </row>
    <row r="106" spans="1:6" x14ac:dyDescent="0.25">
      <c r="A106" s="21">
        <v>104</v>
      </c>
      <c r="B106" s="106" t="s">
        <v>14</v>
      </c>
      <c r="C106" s="105">
        <v>561645</v>
      </c>
      <c r="D106" s="45">
        <v>4</v>
      </c>
      <c r="E106" s="53">
        <v>0.24770833333333331</v>
      </c>
      <c r="F106" s="45" t="s">
        <v>2</v>
      </c>
    </row>
    <row r="107" spans="1:6" x14ac:dyDescent="0.25">
      <c r="A107" s="19">
        <v>105</v>
      </c>
      <c r="B107" s="106" t="s">
        <v>15</v>
      </c>
      <c r="C107" s="105">
        <v>100330</v>
      </c>
      <c r="D107" s="45">
        <v>4</v>
      </c>
      <c r="E107" s="53">
        <v>0.23404166666666668</v>
      </c>
      <c r="F107" s="45" t="s">
        <v>2</v>
      </c>
    </row>
    <row r="108" spans="1:6" x14ac:dyDescent="0.25">
      <c r="A108" s="21">
        <v>106</v>
      </c>
      <c r="B108" s="102" t="s">
        <v>1283</v>
      </c>
      <c r="C108" s="45">
        <v>46897</v>
      </c>
      <c r="D108" s="103" t="s">
        <v>1205</v>
      </c>
      <c r="E108" s="53">
        <v>0.255</v>
      </c>
      <c r="F108" s="45" t="s">
        <v>2</v>
      </c>
    </row>
    <row r="109" spans="1:6" x14ac:dyDescent="0.25">
      <c r="A109" s="19">
        <v>107</v>
      </c>
      <c r="B109" s="97" t="s">
        <v>16</v>
      </c>
      <c r="C109" s="105">
        <v>68485</v>
      </c>
      <c r="D109" s="45">
        <v>4</v>
      </c>
      <c r="E109" s="53">
        <v>0.55179166666666668</v>
      </c>
      <c r="F109" s="45" t="s">
        <v>2</v>
      </c>
    </row>
    <row r="110" spans="1:6" x14ac:dyDescent="0.25">
      <c r="A110" s="21">
        <v>108</v>
      </c>
      <c r="B110" s="97" t="s">
        <v>17</v>
      </c>
      <c r="C110" s="105">
        <v>100344</v>
      </c>
      <c r="D110" s="45">
        <v>4</v>
      </c>
      <c r="E110" s="53">
        <v>0.53812499999999996</v>
      </c>
      <c r="F110" s="45" t="s">
        <v>2</v>
      </c>
    </row>
    <row r="111" spans="1:6" x14ac:dyDescent="0.25">
      <c r="A111" s="19">
        <v>109</v>
      </c>
      <c r="B111" s="97" t="s">
        <v>19</v>
      </c>
      <c r="C111" s="105">
        <v>68578</v>
      </c>
      <c r="D111" s="45">
        <v>4</v>
      </c>
      <c r="E111" s="53">
        <v>0.948125</v>
      </c>
      <c r="F111" s="45" t="s">
        <v>2</v>
      </c>
    </row>
    <row r="112" spans="1:6" x14ac:dyDescent="0.25">
      <c r="A112" s="21">
        <v>110</v>
      </c>
      <c r="B112" s="97" t="s">
        <v>18</v>
      </c>
      <c r="C112" s="105">
        <v>68575</v>
      </c>
      <c r="D112" s="45">
        <v>4</v>
      </c>
      <c r="E112" s="53">
        <v>0.76020833333333326</v>
      </c>
      <c r="F112" s="45" t="s">
        <v>2</v>
      </c>
    </row>
    <row r="113" spans="1:6" x14ac:dyDescent="0.25">
      <c r="A113" s="19">
        <v>111</v>
      </c>
      <c r="B113" s="97" t="s">
        <v>94</v>
      </c>
      <c r="C113" s="105">
        <v>56527</v>
      </c>
      <c r="D113" s="45">
        <v>4</v>
      </c>
      <c r="E113" s="53">
        <v>3.0168958496476113</v>
      </c>
      <c r="F113" s="45" t="s">
        <v>2</v>
      </c>
    </row>
    <row r="114" spans="1:6" x14ac:dyDescent="0.25">
      <c r="A114" s="21">
        <v>112</v>
      </c>
      <c r="B114" s="97" t="s">
        <v>54</v>
      </c>
      <c r="C114" s="105">
        <v>67927</v>
      </c>
      <c r="D114" s="45">
        <v>4</v>
      </c>
      <c r="E114" s="53">
        <v>0.40215165876777248</v>
      </c>
      <c r="F114" s="45" t="s">
        <v>2</v>
      </c>
    </row>
    <row r="115" spans="1:6" x14ac:dyDescent="0.25">
      <c r="A115" s="19">
        <v>113</v>
      </c>
      <c r="B115" s="97" t="s">
        <v>95</v>
      </c>
      <c r="C115" s="105">
        <v>60607</v>
      </c>
      <c r="D115" s="45">
        <v>4</v>
      </c>
      <c r="E115" s="53">
        <v>12.353709362808843</v>
      </c>
      <c r="F115" s="45" t="s">
        <v>2</v>
      </c>
    </row>
    <row r="116" spans="1:6" x14ac:dyDescent="0.25">
      <c r="A116" s="21">
        <v>114</v>
      </c>
      <c r="B116" s="97" t="s">
        <v>96</v>
      </c>
      <c r="C116" s="105">
        <v>45619</v>
      </c>
      <c r="D116" s="45">
        <v>4</v>
      </c>
      <c r="E116" s="53">
        <v>3.4918636363636364</v>
      </c>
      <c r="F116" s="45" t="s">
        <v>2</v>
      </c>
    </row>
    <row r="117" spans="1:6" x14ac:dyDescent="0.25">
      <c r="A117" s="19">
        <v>115</v>
      </c>
      <c r="B117" s="97" t="s">
        <v>55</v>
      </c>
      <c r="C117" s="105">
        <v>46549</v>
      </c>
      <c r="D117" s="45">
        <v>4</v>
      </c>
      <c r="E117" s="53">
        <v>0.3908201183431953</v>
      </c>
      <c r="F117" s="45" t="s">
        <v>2</v>
      </c>
    </row>
    <row r="118" spans="1:6" x14ac:dyDescent="0.25">
      <c r="A118" s="21">
        <v>116</v>
      </c>
      <c r="B118" s="97" t="s">
        <v>105</v>
      </c>
      <c r="C118" s="105">
        <v>551821</v>
      </c>
      <c r="D118" s="45">
        <v>4</v>
      </c>
      <c r="E118" s="53">
        <v>14.75531914893617</v>
      </c>
      <c r="F118" s="45" t="s">
        <v>2</v>
      </c>
    </row>
    <row r="119" spans="1:6" x14ac:dyDescent="0.25">
      <c r="A119" s="19">
        <v>117</v>
      </c>
      <c r="B119" s="97" t="s">
        <v>106</v>
      </c>
      <c r="C119" s="105">
        <v>553348</v>
      </c>
      <c r="D119" s="45">
        <v>4</v>
      </c>
      <c r="E119" s="53">
        <v>11.047872340425533</v>
      </c>
      <c r="F119" s="45" t="s">
        <v>2</v>
      </c>
    </row>
    <row r="120" spans="1:6" x14ac:dyDescent="0.25">
      <c r="A120" s="21">
        <v>118</v>
      </c>
      <c r="B120" s="97" t="s">
        <v>97</v>
      </c>
      <c r="C120" s="105">
        <v>52113</v>
      </c>
      <c r="D120" s="45">
        <v>4</v>
      </c>
      <c r="E120" s="53">
        <v>1.8296758104738156</v>
      </c>
      <c r="F120" s="45" t="s">
        <v>2</v>
      </c>
    </row>
    <row r="121" spans="1:6" x14ac:dyDescent="0.25">
      <c r="A121" s="19">
        <v>119</v>
      </c>
      <c r="B121" s="97" t="s">
        <v>56</v>
      </c>
      <c r="C121" s="105">
        <v>60162</v>
      </c>
      <c r="D121" s="45">
        <v>4</v>
      </c>
      <c r="E121" s="53">
        <v>0.41408428805237307</v>
      </c>
      <c r="F121" s="45" t="s">
        <v>2</v>
      </c>
    </row>
    <row r="122" spans="1:6" x14ac:dyDescent="0.25">
      <c r="A122" s="21">
        <v>120</v>
      </c>
      <c r="B122" s="97" t="s">
        <v>57</v>
      </c>
      <c r="C122" s="105">
        <v>60396</v>
      </c>
      <c r="D122" s="45">
        <v>4</v>
      </c>
      <c r="E122" s="53">
        <v>0.30803461063040793</v>
      </c>
      <c r="F122" s="45" t="s">
        <v>2</v>
      </c>
    </row>
    <row r="123" spans="1:6" x14ac:dyDescent="0.25">
      <c r="A123" s="19">
        <v>121</v>
      </c>
      <c r="B123" s="97" t="s">
        <v>99</v>
      </c>
      <c r="C123" s="105">
        <v>100437</v>
      </c>
      <c r="D123" s="45">
        <v>4</v>
      </c>
      <c r="E123" s="53">
        <v>13.668227272727272</v>
      </c>
      <c r="F123" s="45" t="s">
        <v>2</v>
      </c>
    </row>
    <row r="124" spans="1:6" x14ac:dyDescent="0.25">
      <c r="A124" s="21">
        <v>122</v>
      </c>
      <c r="B124" s="97" t="s">
        <v>98</v>
      </c>
      <c r="C124" s="105">
        <v>31051</v>
      </c>
      <c r="D124" s="45">
        <v>4</v>
      </c>
      <c r="E124" s="53">
        <v>13.428318181818181</v>
      </c>
      <c r="F124" s="45" t="s">
        <v>2</v>
      </c>
    </row>
    <row r="125" spans="1:6" x14ac:dyDescent="0.25">
      <c r="A125" s="19">
        <v>123</v>
      </c>
      <c r="B125" s="97" t="s">
        <v>140</v>
      </c>
      <c r="C125" s="105">
        <v>100774</v>
      </c>
      <c r="D125" s="45">
        <v>4</v>
      </c>
      <c r="E125" s="53">
        <v>0.78723076923076918</v>
      </c>
      <c r="F125" s="45" t="s">
        <v>2</v>
      </c>
    </row>
    <row r="126" spans="1:6" x14ac:dyDescent="0.25">
      <c r="A126" s="21">
        <v>124</v>
      </c>
      <c r="B126" s="97" t="s">
        <v>140</v>
      </c>
      <c r="C126" s="45">
        <v>62260</v>
      </c>
      <c r="D126" s="45">
        <v>4</v>
      </c>
      <c r="E126" s="53">
        <v>0.78723076923076918</v>
      </c>
      <c r="F126" s="45" t="s">
        <v>2</v>
      </c>
    </row>
    <row r="127" spans="1:6" x14ac:dyDescent="0.25">
      <c r="A127" s="19">
        <v>125</v>
      </c>
      <c r="B127" s="97" t="s">
        <v>140</v>
      </c>
      <c r="C127" s="45">
        <v>62254</v>
      </c>
      <c r="D127" s="45">
        <v>4</v>
      </c>
      <c r="E127" s="53">
        <v>0.78723076923076918</v>
      </c>
      <c r="F127" s="45" t="s">
        <v>2</v>
      </c>
    </row>
    <row r="128" spans="1:6" x14ac:dyDescent="0.25">
      <c r="A128" s="21">
        <v>126</v>
      </c>
      <c r="B128" s="97" t="s">
        <v>140</v>
      </c>
      <c r="C128" s="45">
        <v>46919</v>
      </c>
      <c r="D128" s="45">
        <v>4</v>
      </c>
      <c r="E128" s="53">
        <v>0.78723076923076918</v>
      </c>
      <c r="F128" s="45" t="s">
        <v>2</v>
      </c>
    </row>
    <row r="129" spans="1:6" x14ac:dyDescent="0.25">
      <c r="A129" s="19">
        <v>127</v>
      </c>
      <c r="B129" s="97" t="s">
        <v>107</v>
      </c>
      <c r="C129" s="105">
        <v>553393</v>
      </c>
      <c r="D129" s="45">
        <v>4</v>
      </c>
      <c r="E129" s="53">
        <v>3.021276595744681</v>
      </c>
      <c r="F129" s="45" t="s">
        <v>2</v>
      </c>
    </row>
    <row r="130" spans="1:6" x14ac:dyDescent="0.25">
      <c r="A130" s="21">
        <v>128</v>
      </c>
      <c r="B130" s="97" t="s">
        <v>108</v>
      </c>
      <c r="C130" s="105">
        <v>162587</v>
      </c>
      <c r="D130" s="45">
        <v>4</v>
      </c>
      <c r="E130" s="53">
        <v>4.4042553191489358</v>
      </c>
      <c r="F130" s="45" t="s">
        <v>2</v>
      </c>
    </row>
    <row r="131" spans="1:6" x14ac:dyDescent="0.25">
      <c r="A131" s="19">
        <v>129</v>
      </c>
      <c r="B131" s="97" t="s">
        <v>109</v>
      </c>
      <c r="C131" s="105">
        <v>31574</v>
      </c>
      <c r="D131" s="45">
        <v>4</v>
      </c>
      <c r="E131" s="53">
        <v>4.335106382978724</v>
      </c>
      <c r="F131" s="45" t="s">
        <v>2</v>
      </c>
    </row>
    <row r="132" spans="1:6" x14ac:dyDescent="0.25">
      <c r="A132" s="21">
        <v>130</v>
      </c>
      <c r="B132" s="97" t="s">
        <v>110</v>
      </c>
      <c r="C132" s="105">
        <v>162586</v>
      </c>
      <c r="D132" s="45">
        <v>4</v>
      </c>
      <c r="E132" s="53">
        <v>5.7765957446808507</v>
      </c>
      <c r="F132" s="45" t="s">
        <v>2</v>
      </c>
    </row>
    <row r="133" spans="1:6" x14ac:dyDescent="0.25">
      <c r="A133" s="19">
        <v>131</v>
      </c>
      <c r="B133" s="97" t="s">
        <v>58</v>
      </c>
      <c r="C133" s="105">
        <v>142901</v>
      </c>
      <c r="D133" s="45">
        <v>4</v>
      </c>
      <c r="E133" s="53">
        <v>0.51441779975278124</v>
      </c>
      <c r="F133" s="45" t="s">
        <v>2</v>
      </c>
    </row>
    <row r="134" spans="1:6" x14ac:dyDescent="0.25">
      <c r="A134" s="21">
        <v>132</v>
      </c>
      <c r="B134" s="97" t="s">
        <v>100</v>
      </c>
      <c r="C134" s="105">
        <v>112361</v>
      </c>
      <c r="D134" s="45">
        <v>4</v>
      </c>
      <c r="E134" s="53">
        <v>7.539526184538655</v>
      </c>
      <c r="F134" s="45" t="s">
        <v>2</v>
      </c>
    </row>
    <row r="135" spans="1:6" x14ac:dyDescent="0.25">
      <c r="A135" s="19">
        <v>133</v>
      </c>
      <c r="B135" s="97" t="s">
        <v>59</v>
      </c>
      <c r="C135" s="105">
        <v>60400</v>
      </c>
      <c r="D135" s="45">
        <v>4</v>
      </c>
      <c r="E135" s="53">
        <v>0.31546134663341652</v>
      </c>
      <c r="F135" s="45" t="s">
        <v>2</v>
      </c>
    </row>
    <row r="136" spans="1:6" x14ac:dyDescent="0.25">
      <c r="A136" s="21">
        <v>134</v>
      </c>
      <c r="B136" s="97" t="s">
        <v>101</v>
      </c>
      <c r="C136" s="105">
        <v>32104</v>
      </c>
      <c r="D136" s="45">
        <v>4</v>
      </c>
      <c r="E136" s="53">
        <v>10.374605686032139</v>
      </c>
      <c r="F136" s="45" t="s">
        <v>2</v>
      </c>
    </row>
    <row r="137" spans="1:6" x14ac:dyDescent="0.25">
      <c r="A137" s="19">
        <v>135</v>
      </c>
      <c r="B137" s="97" t="s">
        <v>102</v>
      </c>
      <c r="C137" s="105">
        <v>66077</v>
      </c>
      <c r="D137" s="45">
        <v>4</v>
      </c>
      <c r="E137" s="53">
        <v>7.7686328800988873</v>
      </c>
      <c r="F137" s="45" t="s">
        <v>2</v>
      </c>
    </row>
    <row r="138" spans="1:6" x14ac:dyDescent="0.25">
      <c r="A138" s="21">
        <v>136</v>
      </c>
      <c r="B138" s="97" t="s">
        <v>141</v>
      </c>
      <c r="C138" s="105">
        <v>143357</v>
      </c>
      <c r="D138" s="45">
        <v>4</v>
      </c>
      <c r="E138" s="53">
        <v>0.17696153846153845</v>
      </c>
      <c r="F138" s="45" t="s">
        <v>2</v>
      </c>
    </row>
    <row r="139" spans="1:6" x14ac:dyDescent="0.25">
      <c r="A139" s="19">
        <v>137</v>
      </c>
      <c r="B139" s="97" t="s">
        <v>142</v>
      </c>
      <c r="C139" s="105">
        <v>59791</v>
      </c>
      <c r="D139" s="45">
        <v>4</v>
      </c>
      <c r="E139" s="53">
        <v>0.24807692307692306</v>
      </c>
      <c r="F139" s="45" t="s">
        <v>2</v>
      </c>
    </row>
    <row r="140" spans="1:6" x14ac:dyDescent="0.25">
      <c r="A140" s="21">
        <v>138</v>
      </c>
      <c r="B140" s="97" t="s">
        <v>143</v>
      </c>
      <c r="C140" s="105">
        <v>64050</v>
      </c>
      <c r="D140" s="45">
        <v>4</v>
      </c>
      <c r="E140" s="53">
        <v>0.25965384615384612</v>
      </c>
      <c r="F140" s="45" t="s">
        <v>2</v>
      </c>
    </row>
    <row r="141" spans="1:6" x14ac:dyDescent="0.25">
      <c r="A141" s="19">
        <v>139</v>
      </c>
      <c r="B141" s="97" t="s">
        <v>145</v>
      </c>
      <c r="C141" s="105">
        <v>62162</v>
      </c>
      <c r="D141" s="45">
        <v>4</v>
      </c>
      <c r="E141" s="53">
        <v>0.65657692307692306</v>
      </c>
      <c r="F141" s="45" t="s">
        <v>2</v>
      </c>
    </row>
    <row r="142" spans="1:6" x14ac:dyDescent="0.25">
      <c r="A142" s="21">
        <v>140</v>
      </c>
      <c r="B142" s="97" t="s">
        <v>144</v>
      </c>
      <c r="C142" s="105">
        <v>46180</v>
      </c>
      <c r="D142" s="45">
        <v>4</v>
      </c>
      <c r="E142" s="53">
        <v>0.69626923076923075</v>
      </c>
      <c r="F142" s="45" t="s">
        <v>2</v>
      </c>
    </row>
    <row r="143" spans="1:6" x14ac:dyDescent="0.25">
      <c r="A143" s="19">
        <v>141</v>
      </c>
      <c r="B143" s="97" t="s">
        <v>144</v>
      </c>
      <c r="C143" s="45">
        <v>46181</v>
      </c>
      <c r="D143" s="45">
        <v>4</v>
      </c>
      <c r="E143" s="53">
        <v>0.69626923076923075</v>
      </c>
      <c r="F143" s="45" t="s">
        <v>2</v>
      </c>
    </row>
    <row r="144" spans="1:6" x14ac:dyDescent="0.25">
      <c r="A144" s="21">
        <v>142</v>
      </c>
      <c r="B144" s="97" t="s">
        <v>121</v>
      </c>
      <c r="C144" s="105">
        <v>59783</v>
      </c>
      <c r="D144" s="45">
        <v>4</v>
      </c>
      <c r="E144" s="53">
        <v>0.20838461538461536</v>
      </c>
      <c r="F144" s="45" t="s">
        <v>2</v>
      </c>
    </row>
    <row r="145" spans="1:6" x14ac:dyDescent="0.25">
      <c r="A145" s="19">
        <v>143</v>
      </c>
      <c r="B145" s="97" t="s">
        <v>122</v>
      </c>
      <c r="C145" s="105">
        <v>63615</v>
      </c>
      <c r="D145" s="45">
        <v>4</v>
      </c>
      <c r="E145" s="53">
        <v>0.31588461538461537</v>
      </c>
      <c r="F145" s="45" t="s">
        <v>2</v>
      </c>
    </row>
    <row r="146" spans="1:6" x14ac:dyDescent="0.25">
      <c r="A146" s="21">
        <v>144</v>
      </c>
      <c r="B146" s="97" t="s">
        <v>120</v>
      </c>
      <c r="C146" s="105">
        <v>143355</v>
      </c>
      <c r="D146" s="45">
        <v>4</v>
      </c>
      <c r="E146" s="53">
        <v>0.16373076923076924</v>
      </c>
      <c r="F146" s="45" t="s">
        <v>2</v>
      </c>
    </row>
    <row r="147" spans="1:6" x14ac:dyDescent="0.25">
      <c r="A147" s="19">
        <v>145</v>
      </c>
      <c r="B147" s="97" t="s">
        <v>119</v>
      </c>
      <c r="C147" s="105">
        <v>143356</v>
      </c>
      <c r="D147" s="45">
        <v>4</v>
      </c>
      <c r="E147" s="53">
        <v>0.17034615384615381</v>
      </c>
      <c r="F147" s="45" t="s">
        <v>2</v>
      </c>
    </row>
  </sheetData>
  <sheetProtection password="DA4F" sheet="1" objects="1" scenarios="1"/>
  <mergeCells count="1">
    <mergeCell ref="A1:F1"/>
  </mergeCells>
  <pageMargins left="0.17" right="0.17" top="0.17" bottom="0.17" header="0.17" footer="0.17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43"/>
  <sheetViews>
    <sheetView showGridLines="0" workbookViewId="0">
      <selection activeCell="I12" sqref="I12"/>
    </sheetView>
  </sheetViews>
  <sheetFormatPr baseColWidth="10" defaultColWidth="11.42578125" defaultRowHeight="15" x14ac:dyDescent="0.25"/>
  <cols>
    <col min="1" max="1" width="4" style="77" bestFit="1" customWidth="1"/>
    <col min="2" max="2" width="48.28515625" style="77" bestFit="1" customWidth="1"/>
    <col min="3" max="3" width="7" style="77" bestFit="1" customWidth="1"/>
    <col min="4" max="4" width="3.5703125" style="77" bestFit="1" customWidth="1"/>
    <col min="5" max="5" width="7.85546875" style="77" bestFit="1" customWidth="1"/>
    <col min="6" max="6" width="10.85546875" style="77" bestFit="1" customWidth="1"/>
    <col min="7" max="16384" width="11.42578125" style="77"/>
  </cols>
  <sheetData>
    <row r="1" spans="1:6" ht="21" x14ac:dyDescent="0.35">
      <c r="A1" s="193" t="s">
        <v>3</v>
      </c>
      <c r="B1" s="193"/>
      <c r="C1" s="193"/>
      <c r="D1" s="193"/>
      <c r="E1" s="193"/>
      <c r="F1" s="193"/>
    </row>
    <row r="2" spans="1:6" x14ac:dyDescent="0.25">
      <c r="A2" s="14" t="s">
        <v>146</v>
      </c>
      <c r="B2" s="90" t="s">
        <v>7</v>
      </c>
      <c r="C2" s="15" t="s">
        <v>8</v>
      </c>
      <c r="D2" s="15" t="s">
        <v>9</v>
      </c>
      <c r="E2" s="16" t="s">
        <v>10</v>
      </c>
      <c r="F2" s="15" t="s">
        <v>6</v>
      </c>
    </row>
    <row r="3" spans="1:6" x14ac:dyDescent="0.25">
      <c r="A3" s="21">
        <v>792</v>
      </c>
      <c r="B3" s="107" t="s">
        <v>1207</v>
      </c>
      <c r="C3" s="45">
        <v>533223</v>
      </c>
      <c r="D3" s="45">
        <v>6</v>
      </c>
      <c r="E3" s="53">
        <v>12.870999999999999</v>
      </c>
      <c r="F3" s="45" t="s">
        <v>3</v>
      </c>
    </row>
    <row r="4" spans="1:6" x14ac:dyDescent="0.25">
      <c r="A4" s="19">
        <v>793</v>
      </c>
      <c r="B4" s="107" t="s">
        <v>1208</v>
      </c>
      <c r="C4" s="45">
        <v>576194</v>
      </c>
      <c r="D4" s="45">
        <v>6</v>
      </c>
      <c r="E4" s="53">
        <v>8.0707500000000003</v>
      </c>
      <c r="F4" s="45" t="s">
        <v>3</v>
      </c>
    </row>
    <row r="5" spans="1:6" x14ac:dyDescent="0.25">
      <c r="A5" s="21">
        <v>794</v>
      </c>
      <c r="B5" s="102" t="s">
        <v>1209</v>
      </c>
      <c r="C5" s="45">
        <v>577570</v>
      </c>
      <c r="D5" s="45">
        <v>6</v>
      </c>
      <c r="E5" s="53">
        <v>6.8574999999999999</v>
      </c>
      <c r="F5" s="45" t="s">
        <v>3</v>
      </c>
    </row>
    <row r="6" spans="1:6" x14ac:dyDescent="0.25">
      <c r="A6" s="19">
        <v>795</v>
      </c>
      <c r="B6" s="102" t="s">
        <v>1210</v>
      </c>
      <c r="C6" s="45">
        <v>578198</v>
      </c>
      <c r="D6" s="45">
        <v>6</v>
      </c>
      <c r="E6" s="53">
        <v>9.6005000000000003</v>
      </c>
      <c r="F6" s="45" t="s">
        <v>3</v>
      </c>
    </row>
    <row r="7" spans="1:6" x14ac:dyDescent="0.25">
      <c r="A7" s="21">
        <v>796</v>
      </c>
      <c r="B7" s="102" t="s">
        <v>1211</v>
      </c>
      <c r="C7" s="45">
        <v>578734</v>
      </c>
      <c r="D7" s="45">
        <v>6</v>
      </c>
      <c r="E7" s="53">
        <v>5.3804999999999996</v>
      </c>
      <c r="F7" s="45" t="s">
        <v>3</v>
      </c>
    </row>
    <row r="8" spans="1:6" x14ac:dyDescent="0.25">
      <c r="A8" s="19">
        <v>797</v>
      </c>
      <c r="B8" s="102" t="s">
        <v>1212</v>
      </c>
      <c r="C8" s="45">
        <v>572265</v>
      </c>
      <c r="D8" s="45">
        <v>6</v>
      </c>
      <c r="E8" s="53">
        <v>11.499500000000001</v>
      </c>
      <c r="F8" s="45" t="s">
        <v>3</v>
      </c>
    </row>
    <row r="9" spans="1:6" x14ac:dyDescent="0.25">
      <c r="A9" s="21">
        <v>798</v>
      </c>
      <c r="B9" s="102" t="s">
        <v>1213</v>
      </c>
      <c r="C9" s="45">
        <v>564132</v>
      </c>
      <c r="D9" s="45">
        <v>6</v>
      </c>
      <c r="E9" s="53">
        <v>6.4354999999999993</v>
      </c>
      <c r="F9" s="45" t="s">
        <v>3</v>
      </c>
    </row>
    <row r="10" spans="1:6" x14ac:dyDescent="0.25">
      <c r="A10" s="19">
        <v>799</v>
      </c>
      <c r="B10" s="102" t="s">
        <v>1214</v>
      </c>
      <c r="C10" s="45">
        <v>574295</v>
      </c>
      <c r="D10" s="45">
        <v>6</v>
      </c>
      <c r="E10" s="53">
        <v>3.5342500000000001</v>
      </c>
      <c r="F10" s="45" t="s">
        <v>3</v>
      </c>
    </row>
    <row r="11" spans="1:6" x14ac:dyDescent="0.25">
      <c r="A11" s="21">
        <v>800</v>
      </c>
      <c r="B11" s="102" t="s">
        <v>1215</v>
      </c>
      <c r="C11" s="45">
        <v>574297</v>
      </c>
      <c r="D11" s="45">
        <v>6</v>
      </c>
      <c r="E11" s="53">
        <v>3.5342500000000001</v>
      </c>
      <c r="F11" s="45" t="s">
        <v>3</v>
      </c>
    </row>
    <row r="12" spans="1:6" x14ac:dyDescent="0.25">
      <c r="A12" s="19">
        <v>801</v>
      </c>
      <c r="B12" s="102" t="s">
        <v>1216</v>
      </c>
      <c r="C12" s="45">
        <v>578228</v>
      </c>
      <c r="D12" s="45">
        <v>6</v>
      </c>
      <c r="E12" s="53">
        <v>5.2222499999999998</v>
      </c>
      <c r="F12" s="45" t="s">
        <v>3</v>
      </c>
    </row>
    <row r="13" spans="1:6" x14ac:dyDescent="0.25">
      <c r="A13" s="21">
        <v>802</v>
      </c>
      <c r="B13" s="102" t="s">
        <v>1217</v>
      </c>
      <c r="C13" s="45">
        <v>567981</v>
      </c>
      <c r="D13" s="45">
        <v>6</v>
      </c>
      <c r="E13" s="53">
        <v>8.3345000000000002</v>
      </c>
      <c r="F13" s="45" t="s">
        <v>3</v>
      </c>
    </row>
    <row r="14" spans="1:6" x14ac:dyDescent="0.25">
      <c r="A14" s="19">
        <v>803</v>
      </c>
      <c r="B14" s="102" t="s">
        <v>1218</v>
      </c>
      <c r="C14" s="45">
        <v>576376</v>
      </c>
      <c r="D14" s="45">
        <v>6</v>
      </c>
      <c r="E14" s="53">
        <v>9.1784999999999997</v>
      </c>
      <c r="F14" s="45" t="s">
        <v>3</v>
      </c>
    </row>
    <row r="15" spans="1:6" x14ac:dyDescent="0.25">
      <c r="A15" s="21">
        <v>804</v>
      </c>
      <c r="B15" s="102" t="s">
        <v>1219</v>
      </c>
      <c r="C15" s="45">
        <v>576378</v>
      </c>
      <c r="D15" s="45">
        <v>6</v>
      </c>
      <c r="E15" s="53">
        <v>9.1784999999999997</v>
      </c>
      <c r="F15" s="45" t="s">
        <v>3</v>
      </c>
    </row>
    <row r="16" spans="1:6" x14ac:dyDescent="0.25">
      <c r="A16" s="19">
        <v>805</v>
      </c>
      <c r="B16" s="102" t="s">
        <v>1220</v>
      </c>
      <c r="C16" s="45">
        <v>574291</v>
      </c>
      <c r="D16" s="45">
        <v>6</v>
      </c>
      <c r="E16" s="53">
        <v>8.1234999999999999</v>
      </c>
      <c r="F16" s="45" t="s">
        <v>3</v>
      </c>
    </row>
    <row r="17" spans="1:6" x14ac:dyDescent="0.25">
      <c r="A17" s="21">
        <v>806</v>
      </c>
      <c r="B17" s="102" t="s">
        <v>1221</v>
      </c>
      <c r="C17" s="45">
        <v>576348</v>
      </c>
      <c r="D17" s="45">
        <v>6</v>
      </c>
      <c r="E17" s="53">
        <v>3.6924999999999999</v>
      </c>
      <c r="F17" s="45" t="s">
        <v>3</v>
      </c>
    </row>
    <row r="18" spans="1:6" x14ac:dyDescent="0.25">
      <c r="A18" s="19">
        <v>807</v>
      </c>
      <c r="B18" s="102" t="s">
        <v>1222</v>
      </c>
      <c r="C18" s="45">
        <v>513809</v>
      </c>
      <c r="D18" s="45">
        <v>6</v>
      </c>
      <c r="E18" s="53">
        <v>6.2245000000000008</v>
      </c>
      <c r="F18" s="45" t="s">
        <v>3</v>
      </c>
    </row>
    <row r="19" spans="1:6" x14ac:dyDescent="0.25">
      <c r="A19" s="21">
        <v>808</v>
      </c>
      <c r="B19" s="102" t="s">
        <v>1223</v>
      </c>
      <c r="C19" s="45">
        <v>400018</v>
      </c>
      <c r="D19" s="45">
        <v>6</v>
      </c>
      <c r="E19" s="53">
        <v>15.297499999999999</v>
      </c>
      <c r="F19" s="45" t="s">
        <v>3</v>
      </c>
    </row>
    <row r="20" spans="1:6" x14ac:dyDescent="0.25">
      <c r="A20" s="19">
        <v>809</v>
      </c>
      <c r="B20" s="102" t="s">
        <v>1224</v>
      </c>
      <c r="C20" s="45">
        <v>576661</v>
      </c>
      <c r="D20" s="45">
        <v>6</v>
      </c>
      <c r="E20" s="53">
        <v>3.6924999999999999</v>
      </c>
      <c r="F20" s="45" t="s">
        <v>3</v>
      </c>
    </row>
    <row r="21" spans="1:6" x14ac:dyDescent="0.25">
      <c r="A21" s="21">
        <v>810</v>
      </c>
      <c r="B21" s="102" t="s">
        <v>1225</v>
      </c>
      <c r="C21" s="45">
        <v>560071</v>
      </c>
      <c r="D21" s="45">
        <v>6</v>
      </c>
      <c r="E21" s="53">
        <v>5.9079999999999995</v>
      </c>
      <c r="F21" s="45" t="s">
        <v>3</v>
      </c>
    </row>
    <row r="22" spans="1:6" x14ac:dyDescent="0.25">
      <c r="A22" s="19">
        <v>811</v>
      </c>
      <c r="B22" s="102" t="s">
        <v>1226</v>
      </c>
      <c r="C22" s="45">
        <v>574283</v>
      </c>
      <c r="D22" s="45">
        <v>6</v>
      </c>
      <c r="E22" s="53">
        <v>3.42875</v>
      </c>
      <c r="F22" s="45" t="s">
        <v>3</v>
      </c>
    </row>
    <row r="23" spans="1:6" x14ac:dyDescent="0.25">
      <c r="A23" s="21">
        <v>812</v>
      </c>
      <c r="B23" s="102" t="s">
        <v>1227</v>
      </c>
      <c r="C23" s="45">
        <v>374000</v>
      </c>
      <c r="D23" s="45">
        <v>6</v>
      </c>
      <c r="E23" s="53">
        <v>2.79575</v>
      </c>
      <c r="F23" s="45" t="s">
        <v>3</v>
      </c>
    </row>
    <row r="24" spans="1:6" x14ac:dyDescent="0.25">
      <c r="A24" s="19">
        <v>813</v>
      </c>
      <c r="B24" s="102" t="s">
        <v>1228</v>
      </c>
      <c r="C24" s="45">
        <v>572266</v>
      </c>
      <c r="D24" s="45">
        <v>6</v>
      </c>
      <c r="E24" s="53">
        <v>10.022500000000001</v>
      </c>
      <c r="F24" s="45" t="s">
        <v>3</v>
      </c>
    </row>
    <row r="25" spans="1:6" x14ac:dyDescent="0.25">
      <c r="A25" s="21">
        <v>814</v>
      </c>
      <c r="B25" s="102" t="s">
        <v>1229</v>
      </c>
      <c r="C25" s="45">
        <v>576383</v>
      </c>
      <c r="D25" s="45">
        <v>6</v>
      </c>
      <c r="E25" s="53">
        <v>8.6509999999999998</v>
      </c>
      <c r="F25" s="45" t="s">
        <v>3</v>
      </c>
    </row>
    <row r="26" spans="1:6" x14ac:dyDescent="0.25">
      <c r="A26" s="19">
        <v>815</v>
      </c>
      <c r="B26" s="102" t="s">
        <v>1230</v>
      </c>
      <c r="C26" s="45">
        <v>576664</v>
      </c>
      <c r="D26" s="45">
        <v>6</v>
      </c>
      <c r="E26" s="53">
        <v>8.3872499999999999</v>
      </c>
      <c r="F26" s="45" t="s">
        <v>3</v>
      </c>
    </row>
    <row r="27" spans="1:6" x14ac:dyDescent="0.25">
      <c r="A27" s="21">
        <v>816</v>
      </c>
      <c r="B27" s="102" t="s">
        <v>1231</v>
      </c>
      <c r="C27" s="45">
        <v>576822</v>
      </c>
      <c r="D27" s="45">
        <v>6</v>
      </c>
      <c r="E27" s="53">
        <v>8.3872499999999999</v>
      </c>
      <c r="F27" s="45" t="s">
        <v>3</v>
      </c>
    </row>
    <row r="28" spans="1:6" x14ac:dyDescent="0.25">
      <c r="A28" s="19">
        <v>817</v>
      </c>
      <c r="B28" s="102" t="s">
        <v>1232</v>
      </c>
      <c r="C28" s="45">
        <v>568409</v>
      </c>
      <c r="D28" s="45">
        <v>6</v>
      </c>
      <c r="E28" s="53">
        <v>4.1672500000000001</v>
      </c>
      <c r="F28" s="45" t="s">
        <v>3</v>
      </c>
    </row>
    <row r="29" spans="1:6" x14ac:dyDescent="0.25">
      <c r="A29" s="21">
        <v>818</v>
      </c>
      <c r="B29" s="102" t="s">
        <v>1233</v>
      </c>
      <c r="C29" s="45">
        <v>578337</v>
      </c>
      <c r="D29" s="45">
        <v>6</v>
      </c>
      <c r="E29" s="53">
        <v>9.3895</v>
      </c>
      <c r="F29" s="45" t="s">
        <v>3</v>
      </c>
    </row>
    <row r="30" spans="1:6" x14ac:dyDescent="0.25">
      <c r="A30" s="19">
        <v>819</v>
      </c>
      <c r="B30" s="102" t="s">
        <v>1234</v>
      </c>
      <c r="C30" s="45">
        <v>576374</v>
      </c>
      <c r="D30" s="45">
        <v>6</v>
      </c>
      <c r="E30" s="53">
        <v>5.6970000000000001</v>
      </c>
      <c r="F30" s="45" t="s">
        <v>3</v>
      </c>
    </row>
    <row r="31" spans="1:6" x14ac:dyDescent="0.25">
      <c r="A31" s="21">
        <v>820</v>
      </c>
      <c r="B31" s="102" t="s">
        <v>1235</v>
      </c>
      <c r="C31" s="45">
        <v>574285</v>
      </c>
      <c r="D31" s="45">
        <v>6</v>
      </c>
      <c r="E31" s="53">
        <v>6.5410000000000004</v>
      </c>
      <c r="F31" s="45" t="s">
        <v>3</v>
      </c>
    </row>
    <row r="32" spans="1:6" x14ac:dyDescent="0.25">
      <c r="A32" s="19">
        <v>821</v>
      </c>
      <c r="B32" s="102" t="s">
        <v>1236</v>
      </c>
      <c r="C32" s="45">
        <v>563917</v>
      </c>
      <c r="D32" s="45">
        <v>6</v>
      </c>
      <c r="E32" s="53">
        <v>6.6464999999999996</v>
      </c>
      <c r="F32" s="45" t="s">
        <v>3</v>
      </c>
    </row>
    <row r="33" spans="1:6" x14ac:dyDescent="0.25">
      <c r="A33" s="21">
        <v>822</v>
      </c>
      <c r="B33" s="102" t="s">
        <v>1237</v>
      </c>
      <c r="C33" s="45">
        <v>541871</v>
      </c>
      <c r="D33" s="45">
        <v>13</v>
      </c>
      <c r="E33" s="53">
        <v>8.5455000000000005</v>
      </c>
      <c r="F33" s="45" t="s">
        <v>3</v>
      </c>
    </row>
    <row r="34" spans="1:6" x14ac:dyDescent="0.25">
      <c r="A34" s="19">
        <v>823</v>
      </c>
      <c r="B34" s="102" t="s">
        <v>1238</v>
      </c>
      <c r="C34" s="45">
        <v>543681</v>
      </c>
      <c r="D34" s="45">
        <v>13</v>
      </c>
      <c r="E34" s="53">
        <v>11.9215</v>
      </c>
      <c r="F34" s="45" t="s">
        <v>3</v>
      </c>
    </row>
    <row r="35" spans="1:6" x14ac:dyDescent="0.25">
      <c r="A35" s="21">
        <v>824</v>
      </c>
      <c r="B35" s="102" t="s">
        <v>1239</v>
      </c>
      <c r="C35" s="45">
        <v>543820</v>
      </c>
      <c r="D35" s="45">
        <v>13</v>
      </c>
      <c r="E35" s="53">
        <v>18.462499999999999</v>
      </c>
      <c r="F35" s="45" t="s">
        <v>3</v>
      </c>
    </row>
    <row r="36" spans="1:6" x14ac:dyDescent="0.25">
      <c r="A36" s="19">
        <v>825</v>
      </c>
      <c r="B36" s="102" t="s">
        <v>1240</v>
      </c>
      <c r="C36" s="45">
        <v>543782</v>
      </c>
      <c r="D36" s="45">
        <v>13</v>
      </c>
      <c r="E36" s="53">
        <v>22.788</v>
      </c>
      <c r="F36" s="45" t="s">
        <v>3</v>
      </c>
    </row>
    <row r="37" spans="1:6" x14ac:dyDescent="0.25">
      <c r="A37" s="21">
        <v>826</v>
      </c>
      <c r="B37" s="102" t="s">
        <v>1241</v>
      </c>
      <c r="C37" s="45">
        <v>543606</v>
      </c>
      <c r="D37" s="45">
        <v>13</v>
      </c>
      <c r="E37" s="53">
        <v>9.4422499999999996</v>
      </c>
      <c r="F37" s="45" t="s">
        <v>3</v>
      </c>
    </row>
    <row r="38" spans="1:6" x14ac:dyDescent="0.25">
      <c r="A38" s="19">
        <v>827</v>
      </c>
      <c r="B38" s="102" t="s">
        <v>1242</v>
      </c>
      <c r="C38" s="45">
        <v>543609</v>
      </c>
      <c r="D38" s="45">
        <v>13</v>
      </c>
      <c r="E38" s="53">
        <v>8.3872499999999999</v>
      </c>
      <c r="F38" s="45" t="s">
        <v>3</v>
      </c>
    </row>
    <row r="39" spans="1:6" x14ac:dyDescent="0.25">
      <c r="A39" s="21">
        <v>828</v>
      </c>
      <c r="B39" s="102" t="s">
        <v>1243</v>
      </c>
      <c r="C39" s="45">
        <v>540095</v>
      </c>
      <c r="D39" s="45">
        <v>13</v>
      </c>
      <c r="E39" s="53">
        <v>11.077500000000001</v>
      </c>
      <c r="F39" s="45" t="s">
        <v>3</v>
      </c>
    </row>
    <row r="40" spans="1:6" x14ac:dyDescent="0.25">
      <c r="A40" s="19">
        <v>829</v>
      </c>
      <c r="B40" s="102" t="s">
        <v>1244</v>
      </c>
      <c r="C40" s="45">
        <v>541684</v>
      </c>
      <c r="D40" s="45">
        <v>13</v>
      </c>
      <c r="E40" s="53">
        <v>7.7014999999999993</v>
      </c>
      <c r="F40" s="45" t="s">
        <v>3</v>
      </c>
    </row>
    <row r="41" spans="1:6" x14ac:dyDescent="0.25">
      <c r="A41" s="21">
        <v>830</v>
      </c>
      <c r="B41" s="102" t="s">
        <v>1245</v>
      </c>
      <c r="C41" s="45">
        <v>540734</v>
      </c>
      <c r="D41" s="45">
        <v>13</v>
      </c>
      <c r="E41" s="53">
        <v>17.882249999999999</v>
      </c>
      <c r="F41" s="45" t="s">
        <v>3</v>
      </c>
    </row>
    <row r="42" spans="1:6" x14ac:dyDescent="0.25">
      <c r="A42" s="19">
        <v>831</v>
      </c>
      <c r="B42" s="102" t="s">
        <v>1246</v>
      </c>
      <c r="C42" s="45">
        <v>541669</v>
      </c>
      <c r="D42" s="45">
        <v>13</v>
      </c>
      <c r="E42" s="53">
        <v>12.554500000000001</v>
      </c>
      <c r="F42" s="45" t="s">
        <v>3</v>
      </c>
    </row>
    <row r="43" spans="1:6" x14ac:dyDescent="0.25">
      <c r="A43" s="21">
        <v>832</v>
      </c>
      <c r="B43" s="107" t="s">
        <v>1247</v>
      </c>
      <c r="C43" s="45">
        <v>541870</v>
      </c>
      <c r="D43" s="45">
        <v>13</v>
      </c>
      <c r="E43" s="53">
        <v>11.499500000000001</v>
      </c>
      <c r="F43" s="45" t="s">
        <v>3</v>
      </c>
    </row>
  </sheetData>
  <sheetProtection password="DA4F" sheet="1" objects="1" scenarios="1"/>
  <mergeCells count="1">
    <mergeCell ref="A1:F1"/>
  </mergeCells>
  <pageMargins left="0.42" right="0.1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13"/>
  <sheetViews>
    <sheetView showGridLines="0" workbookViewId="0">
      <selection activeCell="J1" sqref="J1"/>
    </sheetView>
  </sheetViews>
  <sheetFormatPr baseColWidth="10" defaultColWidth="11.42578125" defaultRowHeight="15" x14ac:dyDescent="0.25"/>
  <cols>
    <col min="1" max="1" width="4" style="77" bestFit="1" customWidth="1"/>
    <col min="2" max="2" width="28.85546875" style="77" bestFit="1" customWidth="1"/>
    <col min="3" max="3" width="7" style="77" bestFit="1" customWidth="1"/>
    <col min="4" max="4" width="3.5703125" style="77" bestFit="1" customWidth="1"/>
    <col min="5" max="5" width="7.85546875" style="77" bestFit="1" customWidth="1"/>
    <col min="6" max="6" width="10.85546875" style="77" bestFit="1" customWidth="1"/>
    <col min="7" max="16384" width="11.42578125" style="77"/>
  </cols>
  <sheetData>
    <row r="1" spans="1:6" ht="21" x14ac:dyDescent="0.35">
      <c r="A1" s="193" t="s">
        <v>0</v>
      </c>
      <c r="B1" s="193"/>
      <c r="C1" s="193"/>
      <c r="D1" s="193"/>
      <c r="E1" s="193"/>
      <c r="F1" s="193"/>
    </row>
    <row r="2" spans="1:6" x14ac:dyDescent="0.25">
      <c r="A2" s="14" t="s">
        <v>146</v>
      </c>
      <c r="B2" s="90" t="s">
        <v>7</v>
      </c>
      <c r="C2" s="15" t="s">
        <v>8</v>
      </c>
      <c r="D2" s="15" t="s">
        <v>9</v>
      </c>
      <c r="E2" s="16" t="s">
        <v>10</v>
      </c>
      <c r="F2" s="15" t="s">
        <v>6</v>
      </c>
    </row>
    <row r="3" spans="1:6" x14ac:dyDescent="0.25">
      <c r="A3" s="19">
        <v>681</v>
      </c>
      <c r="B3" s="92" t="s">
        <v>1103</v>
      </c>
      <c r="C3" s="108">
        <v>27826</v>
      </c>
      <c r="D3" s="45">
        <v>5</v>
      </c>
      <c r="E3" s="109">
        <v>11.35</v>
      </c>
      <c r="F3" s="45" t="s">
        <v>0</v>
      </c>
    </row>
    <row r="4" spans="1:6" x14ac:dyDescent="0.25">
      <c r="A4" s="21">
        <v>682</v>
      </c>
      <c r="B4" s="92" t="s">
        <v>1104</v>
      </c>
      <c r="C4" s="108">
        <v>30037</v>
      </c>
      <c r="D4" s="45">
        <v>5</v>
      </c>
      <c r="E4" s="109">
        <v>15.68</v>
      </c>
      <c r="F4" s="45" t="s">
        <v>0</v>
      </c>
    </row>
    <row r="5" spans="1:6" x14ac:dyDescent="0.25">
      <c r="A5" s="19">
        <v>683</v>
      </c>
      <c r="B5" s="92" t="s">
        <v>1105</v>
      </c>
      <c r="C5" s="108">
        <v>30068</v>
      </c>
      <c r="D5" s="45">
        <v>5</v>
      </c>
      <c r="E5" s="109">
        <v>21.62</v>
      </c>
      <c r="F5" s="45" t="s">
        <v>0</v>
      </c>
    </row>
    <row r="6" spans="1:6" x14ac:dyDescent="0.25">
      <c r="A6" s="21">
        <v>684</v>
      </c>
      <c r="B6" s="92" t="s">
        <v>1106</v>
      </c>
      <c r="C6" s="108">
        <v>30154</v>
      </c>
      <c r="D6" s="45">
        <v>5</v>
      </c>
      <c r="E6" s="109">
        <v>16.18</v>
      </c>
      <c r="F6" s="45" t="s">
        <v>0</v>
      </c>
    </row>
    <row r="7" spans="1:6" x14ac:dyDescent="0.25">
      <c r="A7" s="19">
        <v>685</v>
      </c>
      <c r="B7" s="92" t="s">
        <v>1107</v>
      </c>
      <c r="C7" s="108">
        <v>30156</v>
      </c>
      <c r="D7" s="45">
        <v>5</v>
      </c>
      <c r="E7" s="109">
        <v>16.18</v>
      </c>
      <c r="F7" s="45" t="s">
        <v>0</v>
      </c>
    </row>
    <row r="8" spans="1:6" x14ac:dyDescent="0.25">
      <c r="A8" s="21">
        <v>686</v>
      </c>
      <c r="B8" s="92" t="s">
        <v>1108</v>
      </c>
      <c r="C8" s="108">
        <v>30159</v>
      </c>
      <c r="D8" s="45">
        <v>5</v>
      </c>
      <c r="E8" s="109">
        <v>16.18</v>
      </c>
      <c r="F8" s="45" t="s">
        <v>0</v>
      </c>
    </row>
    <row r="9" spans="1:6" x14ac:dyDescent="0.25">
      <c r="A9" s="19">
        <v>687</v>
      </c>
      <c r="B9" s="92" t="s">
        <v>1109</v>
      </c>
      <c r="C9" s="108">
        <v>30184</v>
      </c>
      <c r="D9" s="45">
        <v>5</v>
      </c>
      <c r="E9" s="109">
        <v>11.7</v>
      </c>
      <c r="F9" s="45" t="s">
        <v>0</v>
      </c>
    </row>
    <row r="10" spans="1:6" x14ac:dyDescent="0.25">
      <c r="A10" s="21">
        <v>688</v>
      </c>
      <c r="B10" s="92" t="s">
        <v>1110</v>
      </c>
      <c r="C10" s="108">
        <v>30192</v>
      </c>
      <c r="D10" s="45">
        <v>5</v>
      </c>
      <c r="E10" s="109">
        <v>11.82</v>
      </c>
      <c r="F10" s="45" t="s">
        <v>0</v>
      </c>
    </row>
    <row r="11" spans="1:6" x14ac:dyDescent="0.25">
      <c r="A11" s="19">
        <v>689</v>
      </c>
      <c r="B11" s="92" t="s">
        <v>1111</v>
      </c>
      <c r="C11" s="108">
        <v>30194</v>
      </c>
      <c r="D11" s="45">
        <v>5</v>
      </c>
      <c r="E11" s="109">
        <v>11.82</v>
      </c>
      <c r="F11" s="45" t="s">
        <v>0</v>
      </c>
    </row>
    <row r="12" spans="1:6" x14ac:dyDescent="0.25">
      <c r="A12" s="21">
        <v>690</v>
      </c>
      <c r="B12" s="92" t="s">
        <v>1111</v>
      </c>
      <c r="C12" s="108">
        <v>30194</v>
      </c>
      <c r="D12" s="45">
        <v>5</v>
      </c>
      <c r="E12" s="109">
        <v>15.29</v>
      </c>
      <c r="F12" s="45" t="s">
        <v>0</v>
      </c>
    </row>
    <row r="13" spans="1:6" x14ac:dyDescent="0.25">
      <c r="A13" s="19">
        <v>691</v>
      </c>
      <c r="B13" s="92" t="s">
        <v>1112</v>
      </c>
      <c r="C13" s="108">
        <v>30196</v>
      </c>
      <c r="D13" s="45">
        <v>5</v>
      </c>
      <c r="E13" s="109">
        <v>11.82</v>
      </c>
      <c r="F13" s="45" t="s">
        <v>0</v>
      </c>
    </row>
    <row r="14" spans="1:6" x14ac:dyDescent="0.25">
      <c r="A14" s="21">
        <v>692</v>
      </c>
      <c r="B14" s="92" t="s">
        <v>1112</v>
      </c>
      <c r="C14" s="108">
        <v>30196</v>
      </c>
      <c r="D14" s="45">
        <v>5</v>
      </c>
      <c r="E14" s="109">
        <v>15.29</v>
      </c>
      <c r="F14" s="45" t="s">
        <v>0</v>
      </c>
    </row>
    <row r="15" spans="1:6" x14ac:dyDescent="0.25">
      <c r="A15" s="19">
        <v>693</v>
      </c>
      <c r="B15" s="92" t="s">
        <v>1113</v>
      </c>
      <c r="C15" s="108">
        <v>30230</v>
      </c>
      <c r="D15" s="45">
        <v>5</v>
      </c>
      <c r="E15" s="109">
        <v>11.82</v>
      </c>
      <c r="F15" s="45" t="s">
        <v>0</v>
      </c>
    </row>
    <row r="16" spans="1:6" x14ac:dyDescent="0.25">
      <c r="A16" s="21">
        <v>694</v>
      </c>
      <c r="B16" s="92" t="s">
        <v>1114</v>
      </c>
      <c r="C16" s="108">
        <v>30327</v>
      </c>
      <c r="D16" s="45">
        <v>5</v>
      </c>
      <c r="E16" s="109">
        <v>11.82</v>
      </c>
      <c r="F16" s="45" t="s">
        <v>0</v>
      </c>
    </row>
    <row r="17" spans="1:6" x14ac:dyDescent="0.25">
      <c r="A17" s="19">
        <v>695</v>
      </c>
      <c r="B17" s="92" t="s">
        <v>1115</v>
      </c>
      <c r="C17" s="108">
        <v>30335</v>
      </c>
      <c r="D17" s="45">
        <v>5</v>
      </c>
      <c r="E17" s="109">
        <v>15.68</v>
      </c>
      <c r="F17" s="45" t="s">
        <v>0</v>
      </c>
    </row>
    <row r="18" spans="1:6" x14ac:dyDescent="0.25">
      <c r="A18" s="21">
        <v>696</v>
      </c>
      <c r="B18" s="92" t="s">
        <v>1116</v>
      </c>
      <c r="C18" s="108">
        <v>30344</v>
      </c>
      <c r="D18" s="45">
        <v>5</v>
      </c>
      <c r="E18" s="109">
        <v>11.93</v>
      </c>
      <c r="F18" s="45" t="s">
        <v>0</v>
      </c>
    </row>
    <row r="19" spans="1:6" x14ac:dyDescent="0.25">
      <c r="A19" s="19">
        <v>697</v>
      </c>
      <c r="B19" s="92" t="s">
        <v>1117</v>
      </c>
      <c r="C19" s="108">
        <v>30346</v>
      </c>
      <c r="D19" s="45">
        <v>5</v>
      </c>
      <c r="E19" s="109">
        <v>11.93</v>
      </c>
      <c r="F19" s="45" t="s">
        <v>0</v>
      </c>
    </row>
    <row r="20" spans="1:6" x14ac:dyDescent="0.25">
      <c r="A20" s="21">
        <v>698</v>
      </c>
      <c r="B20" s="92" t="s">
        <v>1118</v>
      </c>
      <c r="C20" s="108">
        <v>30483</v>
      </c>
      <c r="D20" s="45">
        <v>12</v>
      </c>
      <c r="E20" s="109">
        <v>12.26</v>
      </c>
      <c r="F20" s="45" t="s">
        <v>0</v>
      </c>
    </row>
    <row r="21" spans="1:6" x14ac:dyDescent="0.25">
      <c r="A21" s="19">
        <v>699</v>
      </c>
      <c r="B21" s="92" t="s">
        <v>1118</v>
      </c>
      <c r="C21" s="108">
        <v>30483</v>
      </c>
      <c r="D21" s="45">
        <v>5</v>
      </c>
      <c r="E21" s="109">
        <v>14</v>
      </c>
      <c r="F21" s="45" t="s">
        <v>0</v>
      </c>
    </row>
    <row r="22" spans="1:6" x14ac:dyDescent="0.25">
      <c r="A22" s="21">
        <v>700</v>
      </c>
      <c r="B22" s="92" t="s">
        <v>1119</v>
      </c>
      <c r="C22" s="108">
        <v>30502</v>
      </c>
      <c r="D22" s="45">
        <v>5</v>
      </c>
      <c r="E22" s="109">
        <v>9.86</v>
      </c>
      <c r="F22" s="45" t="s">
        <v>0</v>
      </c>
    </row>
    <row r="23" spans="1:6" x14ac:dyDescent="0.25">
      <c r="A23" s="19">
        <v>701</v>
      </c>
      <c r="B23" s="92" t="s">
        <v>1120</v>
      </c>
      <c r="C23" s="108">
        <v>30505</v>
      </c>
      <c r="D23" s="45">
        <v>5</v>
      </c>
      <c r="E23" s="109">
        <v>9.86</v>
      </c>
      <c r="F23" s="45" t="s">
        <v>0</v>
      </c>
    </row>
    <row r="24" spans="1:6" x14ac:dyDescent="0.25">
      <c r="A24" s="21">
        <v>702</v>
      </c>
      <c r="B24" s="92" t="s">
        <v>1121</v>
      </c>
      <c r="C24" s="108">
        <v>30536</v>
      </c>
      <c r="D24" s="45">
        <v>12</v>
      </c>
      <c r="E24" s="109">
        <v>12.26</v>
      </c>
      <c r="F24" s="45" t="s">
        <v>0</v>
      </c>
    </row>
    <row r="25" spans="1:6" x14ac:dyDescent="0.25">
      <c r="A25" s="19">
        <v>703</v>
      </c>
      <c r="B25" s="92" t="s">
        <v>1121</v>
      </c>
      <c r="C25" s="108">
        <v>30536</v>
      </c>
      <c r="D25" s="45">
        <v>5</v>
      </c>
      <c r="E25" s="109">
        <v>14</v>
      </c>
      <c r="F25" s="45" t="s">
        <v>0</v>
      </c>
    </row>
    <row r="26" spans="1:6" x14ac:dyDescent="0.25">
      <c r="A26" s="21">
        <v>704</v>
      </c>
      <c r="B26" s="92" t="s">
        <v>1119</v>
      </c>
      <c r="C26" s="108">
        <v>30779</v>
      </c>
      <c r="D26" s="45">
        <v>5</v>
      </c>
      <c r="E26" s="109">
        <v>9.86</v>
      </c>
      <c r="F26" s="45" t="s">
        <v>0</v>
      </c>
    </row>
    <row r="27" spans="1:6" x14ac:dyDescent="0.25">
      <c r="A27" s="19">
        <v>705</v>
      </c>
      <c r="B27" s="92" t="s">
        <v>1122</v>
      </c>
      <c r="C27" s="108">
        <v>30783</v>
      </c>
      <c r="D27" s="45">
        <v>5</v>
      </c>
      <c r="E27" s="109">
        <v>9.86</v>
      </c>
      <c r="F27" s="45" t="s">
        <v>0</v>
      </c>
    </row>
    <row r="28" spans="1:6" x14ac:dyDescent="0.25">
      <c r="A28" s="21">
        <v>706</v>
      </c>
      <c r="B28" s="92" t="s">
        <v>1123</v>
      </c>
      <c r="C28" s="108">
        <v>30822</v>
      </c>
      <c r="D28" s="45">
        <v>5</v>
      </c>
      <c r="E28" s="109">
        <v>11.82</v>
      </c>
      <c r="F28" s="45" t="s">
        <v>0</v>
      </c>
    </row>
    <row r="29" spans="1:6" x14ac:dyDescent="0.25">
      <c r="A29" s="19">
        <v>707</v>
      </c>
      <c r="B29" s="92" t="s">
        <v>1123</v>
      </c>
      <c r="C29" s="108">
        <v>30822</v>
      </c>
      <c r="D29" s="45">
        <v>12</v>
      </c>
      <c r="E29" s="109">
        <v>14</v>
      </c>
      <c r="F29" s="45" t="s">
        <v>0</v>
      </c>
    </row>
    <row r="30" spans="1:6" x14ac:dyDescent="0.25">
      <c r="A30" s="21">
        <v>708</v>
      </c>
      <c r="B30" s="92" t="s">
        <v>1124</v>
      </c>
      <c r="C30" s="108">
        <v>30895</v>
      </c>
      <c r="D30" s="45">
        <v>12</v>
      </c>
      <c r="E30" s="109">
        <v>14</v>
      </c>
      <c r="F30" s="45" t="s">
        <v>0</v>
      </c>
    </row>
    <row r="31" spans="1:6" x14ac:dyDescent="0.25">
      <c r="A31" s="19">
        <v>709</v>
      </c>
      <c r="B31" s="92" t="s">
        <v>1124</v>
      </c>
      <c r="C31" s="108">
        <v>30895</v>
      </c>
      <c r="D31" s="45">
        <v>5</v>
      </c>
      <c r="E31" s="109">
        <v>15.51</v>
      </c>
      <c r="F31" s="45" t="s">
        <v>0</v>
      </c>
    </row>
    <row r="32" spans="1:6" x14ac:dyDescent="0.25">
      <c r="A32" s="21">
        <v>710</v>
      </c>
      <c r="B32" s="92" t="s">
        <v>1125</v>
      </c>
      <c r="C32" s="108">
        <v>31020</v>
      </c>
      <c r="D32" s="45">
        <v>5</v>
      </c>
      <c r="E32" s="109">
        <v>11.26</v>
      </c>
      <c r="F32" s="45" t="s">
        <v>0</v>
      </c>
    </row>
    <row r="33" spans="1:6" x14ac:dyDescent="0.25">
      <c r="A33" s="19">
        <v>711</v>
      </c>
      <c r="B33" s="92" t="s">
        <v>1125</v>
      </c>
      <c r="C33" s="108">
        <v>31020</v>
      </c>
      <c r="D33" s="45">
        <v>5</v>
      </c>
      <c r="E33" s="109">
        <v>15.01</v>
      </c>
      <c r="F33" s="45" t="s">
        <v>0</v>
      </c>
    </row>
    <row r="34" spans="1:6" x14ac:dyDescent="0.25">
      <c r="A34" s="21">
        <v>712</v>
      </c>
      <c r="B34" s="92" t="s">
        <v>1126</v>
      </c>
      <c r="C34" s="108">
        <v>32022</v>
      </c>
      <c r="D34" s="45">
        <v>5</v>
      </c>
      <c r="E34" s="109">
        <v>14.12</v>
      </c>
      <c r="F34" s="45" t="s">
        <v>0</v>
      </c>
    </row>
    <row r="35" spans="1:6" x14ac:dyDescent="0.25">
      <c r="A35" s="19">
        <v>713</v>
      </c>
      <c r="B35" s="92" t="s">
        <v>1127</v>
      </c>
      <c r="C35" s="108">
        <v>32024</v>
      </c>
      <c r="D35" s="45">
        <v>5</v>
      </c>
      <c r="E35" s="109">
        <v>14.12</v>
      </c>
      <c r="F35" s="45" t="s">
        <v>0</v>
      </c>
    </row>
    <row r="36" spans="1:6" x14ac:dyDescent="0.25">
      <c r="A36" s="21">
        <v>714</v>
      </c>
      <c r="B36" s="92" t="s">
        <v>1128</v>
      </c>
      <c r="C36" s="108">
        <v>32026</v>
      </c>
      <c r="D36" s="45">
        <v>5</v>
      </c>
      <c r="E36" s="109">
        <v>14.12</v>
      </c>
      <c r="F36" s="45" t="s">
        <v>0</v>
      </c>
    </row>
    <row r="37" spans="1:6" x14ac:dyDescent="0.25">
      <c r="A37" s="19">
        <v>715</v>
      </c>
      <c r="B37" s="92" t="s">
        <v>1129</v>
      </c>
      <c r="C37" s="108">
        <v>32028</v>
      </c>
      <c r="D37" s="45">
        <v>5</v>
      </c>
      <c r="E37" s="109">
        <v>14.12</v>
      </c>
      <c r="F37" s="45" t="s">
        <v>0</v>
      </c>
    </row>
    <row r="38" spans="1:6" x14ac:dyDescent="0.25">
      <c r="A38" s="21">
        <v>716</v>
      </c>
      <c r="B38" s="92" t="s">
        <v>1130</v>
      </c>
      <c r="C38" s="108">
        <v>32125</v>
      </c>
      <c r="D38" s="45">
        <v>5</v>
      </c>
      <c r="E38" s="109">
        <v>12.39</v>
      </c>
      <c r="F38" s="45" t="s">
        <v>0</v>
      </c>
    </row>
    <row r="39" spans="1:6" x14ac:dyDescent="0.25">
      <c r="A39" s="19">
        <v>717</v>
      </c>
      <c r="B39" s="92" t="s">
        <v>1131</v>
      </c>
      <c r="C39" s="108">
        <v>32139</v>
      </c>
      <c r="D39" s="45">
        <v>5</v>
      </c>
      <c r="E39" s="109">
        <v>12.39</v>
      </c>
      <c r="F39" s="45" t="s">
        <v>0</v>
      </c>
    </row>
    <row r="40" spans="1:6" x14ac:dyDescent="0.25">
      <c r="A40" s="21">
        <v>718</v>
      </c>
      <c r="B40" s="92" t="s">
        <v>1131</v>
      </c>
      <c r="C40" s="108">
        <v>32139</v>
      </c>
      <c r="D40" s="45">
        <v>5</v>
      </c>
      <c r="E40" s="109">
        <v>17.920000000000002</v>
      </c>
      <c r="F40" s="45" t="s">
        <v>0</v>
      </c>
    </row>
    <row r="41" spans="1:6" x14ac:dyDescent="0.25">
      <c r="A41" s="19">
        <v>719</v>
      </c>
      <c r="B41" s="92" t="s">
        <v>1132</v>
      </c>
      <c r="C41" s="108">
        <v>32148</v>
      </c>
      <c r="D41" s="45">
        <v>5</v>
      </c>
      <c r="E41" s="109">
        <v>12.39</v>
      </c>
      <c r="F41" s="45" t="s">
        <v>0</v>
      </c>
    </row>
    <row r="42" spans="1:6" x14ac:dyDescent="0.25">
      <c r="A42" s="21">
        <v>720</v>
      </c>
      <c r="B42" s="92" t="s">
        <v>1133</v>
      </c>
      <c r="C42" s="108">
        <v>32182</v>
      </c>
      <c r="D42" s="45">
        <v>5</v>
      </c>
      <c r="E42" s="109">
        <v>12.18</v>
      </c>
      <c r="F42" s="45" t="s">
        <v>0</v>
      </c>
    </row>
    <row r="43" spans="1:6" x14ac:dyDescent="0.25">
      <c r="A43" s="19">
        <v>721</v>
      </c>
      <c r="B43" s="92" t="s">
        <v>1134</v>
      </c>
      <c r="C43" s="108">
        <v>32185</v>
      </c>
      <c r="D43" s="45">
        <v>5</v>
      </c>
      <c r="E43" s="109">
        <v>12.18</v>
      </c>
      <c r="F43" s="45" t="s">
        <v>0</v>
      </c>
    </row>
    <row r="44" spans="1:6" x14ac:dyDescent="0.25">
      <c r="A44" s="21">
        <v>722</v>
      </c>
      <c r="B44" s="92" t="s">
        <v>1134</v>
      </c>
      <c r="C44" s="108">
        <v>32185</v>
      </c>
      <c r="D44" s="45">
        <v>5</v>
      </c>
      <c r="E44" s="109">
        <v>15.99</v>
      </c>
      <c r="F44" s="45" t="s">
        <v>0</v>
      </c>
    </row>
    <row r="45" spans="1:6" x14ac:dyDescent="0.25">
      <c r="A45" s="19">
        <v>723</v>
      </c>
      <c r="B45" s="92" t="s">
        <v>1135</v>
      </c>
      <c r="C45" s="108">
        <v>32321</v>
      </c>
      <c r="D45" s="45">
        <v>5</v>
      </c>
      <c r="E45" s="109">
        <v>12.18</v>
      </c>
      <c r="F45" s="45" t="s">
        <v>0</v>
      </c>
    </row>
    <row r="46" spans="1:6" x14ac:dyDescent="0.25">
      <c r="A46" s="21">
        <v>724</v>
      </c>
      <c r="B46" s="92" t="s">
        <v>1136</v>
      </c>
      <c r="C46" s="108">
        <v>32786</v>
      </c>
      <c r="D46" s="45">
        <v>5</v>
      </c>
      <c r="E46" s="109">
        <v>12.18</v>
      </c>
      <c r="F46" s="45" t="s">
        <v>0</v>
      </c>
    </row>
    <row r="47" spans="1:6" x14ac:dyDescent="0.25">
      <c r="A47" s="19">
        <v>725</v>
      </c>
      <c r="B47" s="92" t="s">
        <v>1137</v>
      </c>
      <c r="C47" s="108">
        <v>33007</v>
      </c>
      <c r="D47" s="45">
        <v>5</v>
      </c>
      <c r="E47" s="109">
        <v>5.8</v>
      </c>
      <c r="F47" s="45" t="s">
        <v>0</v>
      </c>
    </row>
    <row r="48" spans="1:6" x14ac:dyDescent="0.25">
      <c r="A48" s="21">
        <v>726</v>
      </c>
      <c r="B48" s="92" t="s">
        <v>1138</v>
      </c>
      <c r="C48" s="108">
        <v>33007</v>
      </c>
      <c r="D48" s="45">
        <v>5</v>
      </c>
      <c r="E48" s="109">
        <v>6.87</v>
      </c>
      <c r="F48" s="45" t="s">
        <v>0</v>
      </c>
    </row>
    <row r="49" spans="1:6" x14ac:dyDescent="0.25">
      <c r="A49" s="19">
        <v>727</v>
      </c>
      <c r="B49" s="92" t="s">
        <v>1139</v>
      </c>
      <c r="C49" s="108">
        <v>33019</v>
      </c>
      <c r="D49" s="45">
        <v>5</v>
      </c>
      <c r="E49" s="109">
        <v>5.8</v>
      </c>
      <c r="F49" s="45" t="s">
        <v>0</v>
      </c>
    </row>
    <row r="50" spans="1:6" x14ac:dyDescent="0.25">
      <c r="A50" s="21">
        <v>728</v>
      </c>
      <c r="B50" s="92" t="s">
        <v>1140</v>
      </c>
      <c r="C50" s="108">
        <v>33047</v>
      </c>
      <c r="D50" s="45">
        <v>5</v>
      </c>
      <c r="E50" s="109">
        <v>6.77</v>
      </c>
      <c r="F50" s="45" t="s">
        <v>0</v>
      </c>
    </row>
    <row r="51" spans="1:6" x14ac:dyDescent="0.25">
      <c r="A51" s="19">
        <v>729</v>
      </c>
      <c r="B51" s="92" t="s">
        <v>1141</v>
      </c>
      <c r="C51" s="108">
        <v>33052</v>
      </c>
      <c r="D51" s="45">
        <v>5</v>
      </c>
      <c r="E51" s="109">
        <v>6.77</v>
      </c>
      <c r="F51" s="45" t="s">
        <v>0</v>
      </c>
    </row>
    <row r="52" spans="1:6" x14ac:dyDescent="0.25">
      <c r="A52" s="21">
        <v>730</v>
      </c>
      <c r="B52" s="92" t="s">
        <v>1142</v>
      </c>
      <c r="C52" s="108">
        <v>33057</v>
      </c>
      <c r="D52" s="45">
        <v>5</v>
      </c>
      <c r="E52" s="109">
        <v>6.77</v>
      </c>
      <c r="F52" s="45" t="s">
        <v>0</v>
      </c>
    </row>
    <row r="53" spans="1:6" x14ac:dyDescent="0.25">
      <c r="A53" s="19">
        <v>731</v>
      </c>
      <c r="B53" s="92" t="s">
        <v>1143</v>
      </c>
      <c r="C53" s="108">
        <v>33057</v>
      </c>
      <c r="D53" s="45">
        <v>5</v>
      </c>
      <c r="E53" s="109">
        <v>7.84</v>
      </c>
      <c r="F53" s="45" t="s">
        <v>0</v>
      </c>
    </row>
    <row r="54" spans="1:6" x14ac:dyDescent="0.25">
      <c r="A54" s="21">
        <v>732</v>
      </c>
      <c r="B54" s="92" t="s">
        <v>1144</v>
      </c>
      <c r="C54" s="108">
        <v>33059</v>
      </c>
      <c r="D54" s="45">
        <v>5</v>
      </c>
      <c r="E54" s="109">
        <v>6.77</v>
      </c>
      <c r="F54" s="45" t="s">
        <v>0</v>
      </c>
    </row>
    <row r="55" spans="1:6" x14ac:dyDescent="0.25">
      <c r="A55" s="19">
        <v>733</v>
      </c>
      <c r="B55" s="92" t="s">
        <v>1145</v>
      </c>
      <c r="C55" s="108">
        <v>33059</v>
      </c>
      <c r="D55" s="45">
        <v>5</v>
      </c>
      <c r="E55" s="109">
        <v>7.84</v>
      </c>
      <c r="F55" s="45" t="s">
        <v>0</v>
      </c>
    </row>
    <row r="56" spans="1:6" x14ac:dyDescent="0.25">
      <c r="A56" s="21">
        <v>734</v>
      </c>
      <c r="B56" s="92" t="s">
        <v>1146</v>
      </c>
      <c r="C56" s="108">
        <v>33063</v>
      </c>
      <c r="D56" s="45">
        <v>12</v>
      </c>
      <c r="E56" s="109">
        <v>5.91</v>
      </c>
      <c r="F56" s="45" t="s">
        <v>0</v>
      </c>
    </row>
    <row r="57" spans="1:6" x14ac:dyDescent="0.25">
      <c r="A57" s="19">
        <v>735</v>
      </c>
      <c r="B57" s="92" t="s">
        <v>1147</v>
      </c>
      <c r="C57" s="108">
        <v>33063</v>
      </c>
      <c r="D57" s="45">
        <v>5</v>
      </c>
      <c r="E57" s="109">
        <v>6.77</v>
      </c>
      <c r="F57" s="45" t="s">
        <v>0</v>
      </c>
    </row>
    <row r="58" spans="1:6" x14ac:dyDescent="0.25">
      <c r="A58" s="21">
        <v>736</v>
      </c>
      <c r="B58" s="92" t="s">
        <v>1146</v>
      </c>
      <c r="C58" s="108">
        <v>33063</v>
      </c>
      <c r="D58" s="45">
        <v>5</v>
      </c>
      <c r="E58" s="109">
        <v>12.82</v>
      </c>
      <c r="F58" s="45" t="s">
        <v>0</v>
      </c>
    </row>
    <row r="59" spans="1:6" x14ac:dyDescent="0.25">
      <c r="A59" s="19">
        <v>737</v>
      </c>
      <c r="B59" s="92" t="s">
        <v>1148</v>
      </c>
      <c r="C59" s="108">
        <v>33066</v>
      </c>
      <c r="D59" s="45">
        <v>5</v>
      </c>
      <c r="E59" s="109">
        <v>5.91</v>
      </c>
      <c r="F59" s="45" t="s">
        <v>0</v>
      </c>
    </row>
    <row r="60" spans="1:6" x14ac:dyDescent="0.25">
      <c r="A60" s="21">
        <v>738</v>
      </c>
      <c r="B60" s="92" t="s">
        <v>1149</v>
      </c>
      <c r="C60" s="108">
        <v>33066</v>
      </c>
      <c r="D60" s="45">
        <v>5</v>
      </c>
      <c r="E60" s="109">
        <v>6.77</v>
      </c>
      <c r="F60" s="45" t="s">
        <v>0</v>
      </c>
    </row>
    <row r="61" spans="1:6" x14ac:dyDescent="0.25">
      <c r="A61" s="19">
        <v>739</v>
      </c>
      <c r="B61" s="92" t="s">
        <v>1150</v>
      </c>
      <c r="C61" s="108">
        <v>33083</v>
      </c>
      <c r="D61" s="45">
        <v>5</v>
      </c>
      <c r="E61" s="109">
        <v>5.8</v>
      </c>
      <c r="F61" s="45" t="s">
        <v>0</v>
      </c>
    </row>
    <row r="62" spans="1:6" x14ac:dyDescent="0.25">
      <c r="A62" s="21">
        <v>740</v>
      </c>
      <c r="B62" s="92" t="s">
        <v>1151</v>
      </c>
      <c r="C62" s="108">
        <v>33083</v>
      </c>
      <c r="D62" s="45">
        <v>5</v>
      </c>
      <c r="E62" s="109">
        <v>6.87</v>
      </c>
      <c r="F62" s="45" t="s">
        <v>0</v>
      </c>
    </row>
    <row r="63" spans="1:6" x14ac:dyDescent="0.25">
      <c r="A63" s="19">
        <v>741</v>
      </c>
      <c r="B63" s="92" t="s">
        <v>1152</v>
      </c>
      <c r="C63" s="108">
        <v>33086</v>
      </c>
      <c r="D63" s="45">
        <v>5</v>
      </c>
      <c r="E63" s="109">
        <v>5.8</v>
      </c>
      <c r="F63" s="45" t="s">
        <v>0</v>
      </c>
    </row>
    <row r="64" spans="1:6" x14ac:dyDescent="0.25">
      <c r="A64" s="21">
        <v>742</v>
      </c>
      <c r="B64" s="92" t="s">
        <v>1153</v>
      </c>
      <c r="C64" s="108">
        <v>33086</v>
      </c>
      <c r="D64" s="45">
        <v>5</v>
      </c>
      <c r="E64" s="109">
        <v>6.87</v>
      </c>
      <c r="F64" s="45" t="s">
        <v>0</v>
      </c>
    </row>
    <row r="65" spans="1:6" x14ac:dyDescent="0.25">
      <c r="A65" s="19">
        <v>743</v>
      </c>
      <c r="B65" s="92" t="s">
        <v>1154</v>
      </c>
      <c r="C65" s="108">
        <v>33100</v>
      </c>
      <c r="D65" s="45">
        <v>5</v>
      </c>
      <c r="E65" s="109">
        <v>6.23</v>
      </c>
      <c r="F65" s="45" t="s">
        <v>0</v>
      </c>
    </row>
    <row r="66" spans="1:6" x14ac:dyDescent="0.25">
      <c r="A66" s="21">
        <v>744</v>
      </c>
      <c r="B66" s="92" t="s">
        <v>1155</v>
      </c>
      <c r="C66" s="108">
        <v>33100</v>
      </c>
      <c r="D66" s="45">
        <v>5</v>
      </c>
      <c r="E66" s="109">
        <v>7.45</v>
      </c>
      <c r="F66" s="45" t="s">
        <v>0</v>
      </c>
    </row>
    <row r="67" spans="1:6" x14ac:dyDescent="0.25">
      <c r="A67" s="19">
        <v>745</v>
      </c>
      <c r="B67" s="92" t="s">
        <v>1154</v>
      </c>
      <c r="C67" s="108">
        <v>33100</v>
      </c>
      <c r="D67" s="45">
        <v>12</v>
      </c>
      <c r="E67" s="109">
        <v>14.18</v>
      </c>
      <c r="F67" s="45" t="s">
        <v>0</v>
      </c>
    </row>
    <row r="68" spans="1:6" x14ac:dyDescent="0.25">
      <c r="A68" s="21">
        <v>746</v>
      </c>
      <c r="B68" s="92" t="s">
        <v>1156</v>
      </c>
      <c r="C68" s="108">
        <v>33110</v>
      </c>
      <c r="D68" s="45">
        <v>5</v>
      </c>
      <c r="E68" s="109">
        <v>6.23</v>
      </c>
      <c r="F68" s="45" t="s">
        <v>0</v>
      </c>
    </row>
    <row r="69" spans="1:6" x14ac:dyDescent="0.25">
      <c r="A69" s="19">
        <v>747</v>
      </c>
      <c r="B69" s="92" t="s">
        <v>1157</v>
      </c>
      <c r="C69" s="108">
        <v>33116</v>
      </c>
      <c r="D69" s="45">
        <v>5</v>
      </c>
      <c r="E69" s="109">
        <v>6.23</v>
      </c>
      <c r="F69" s="45" t="s">
        <v>0</v>
      </c>
    </row>
    <row r="70" spans="1:6" x14ac:dyDescent="0.25">
      <c r="A70" s="21">
        <v>748</v>
      </c>
      <c r="B70" s="92" t="s">
        <v>1158</v>
      </c>
      <c r="C70" s="108">
        <v>33148</v>
      </c>
      <c r="D70" s="45">
        <v>5</v>
      </c>
      <c r="E70" s="109">
        <v>7.16</v>
      </c>
      <c r="F70" s="45" t="s">
        <v>0</v>
      </c>
    </row>
    <row r="71" spans="1:6" x14ac:dyDescent="0.25">
      <c r="A71" s="19">
        <v>749</v>
      </c>
      <c r="B71" s="92" t="s">
        <v>1159</v>
      </c>
      <c r="C71" s="108">
        <v>33195</v>
      </c>
      <c r="D71" s="45">
        <v>5</v>
      </c>
      <c r="E71" s="109">
        <v>5.91</v>
      </c>
      <c r="F71" s="45" t="s">
        <v>0</v>
      </c>
    </row>
    <row r="72" spans="1:6" x14ac:dyDescent="0.25">
      <c r="A72" s="21">
        <v>750</v>
      </c>
      <c r="B72" s="92" t="s">
        <v>1160</v>
      </c>
      <c r="C72" s="108">
        <v>33195</v>
      </c>
      <c r="D72" s="45">
        <v>12</v>
      </c>
      <c r="E72" s="109">
        <v>6.77</v>
      </c>
      <c r="F72" s="45" t="s">
        <v>0</v>
      </c>
    </row>
    <row r="73" spans="1:6" x14ac:dyDescent="0.25">
      <c r="A73" s="19">
        <v>751</v>
      </c>
      <c r="B73" s="92" t="s">
        <v>1159</v>
      </c>
      <c r="C73" s="108">
        <v>33195</v>
      </c>
      <c r="D73" s="45">
        <v>5</v>
      </c>
      <c r="E73" s="109">
        <v>12.82</v>
      </c>
      <c r="F73" s="45" t="s">
        <v>0</v>
      </c>
    </row>
    <row r="74" spans="1:6" x14ac:dyDescent="0.25">
      <c r="A74" s="21">
        <v>752</v>
      </c>
      <c r="B74" s="92" t="s">
        <v>1161</v>
      </c>
      <c r="C74" s="108">
        <v>33264</v>
      </c>
      <c r="D74" s="45">
        <v>5</v>
      </c>
      <c r="E74" s="109">
        <v>5.91</v>
      </c>
      <c r="F74" s="45" t="s">
        <v>0</v>
      </c>
    </row>
    <row r="75" spans="1:6" x14ac:dyDescent="0.25">
      <c r="A75" s="19">
        <v>753</v>
      </c>
      <c r="B75" s="92" t="s">
        <v>1162</v>
      </c>
      <c r="C75" s="108">
        <v>33264</v>
      </c>
      <c r="D75" s="45">
        <v>5</v>
      </c>
      <c r="E75" s="109">
        <v>6.77</v>
      </c>
      <c r="F75" s="45" t="s">
        <v>0</v>
      </c>
    </row>
    <row r="76" spans="1:6" x14ac:dyDescent="0.25">
      <c r="A76" s="21">
        <v>754</v>
      </c>
      <c r="B76" s="92" t="s">
        <v>1161</v>
      </c>
      <c r="C76" s="108">
        <v>33264</v>
      </c>
      <c r="D76" s="45">
        <v>12</v>
      </c>
      <c r="E76" s="109">
        <v>12.82</v>
      </c>
      <c r="F76" s="45" t="s">
        <v>0</v>
      </c>
    </row>
    <row r="77" spans="1:6" x14ac:dyDescent="0.25">
      <c r="A77" s="19">
        <v>755</v>
      </c>
      <c r="B77" s="92" t="s">
        <v>1163</v>
      </c>
      <c r="C77" s="108">
        <v>33272</v>
      </c>
      <c r="D77" s="45">
        <v>5</v>
      </c>
      <c r="E77" s="109">
        <v>6.23</v>
      </c>
      <c r="F77" s="45" t="s">
        <v>0</v>
      </c>
    </row>
    <row r="78" spans="1:6" x14ac:dyDescent="0.25">
      <c r="A78" s="21">
        <v>756</v>
      </c>
      <c r="B78" s="92" t="s">
        <v>1164</v>
      </c>
      <c r="C78" s="108">
        <v>33272</v>
      </c>
      <c r="D78" s="45">
        <v>5</v>
      </c>
      <c r="E78" s="109">
        <v>7.45</v>
      </c>
      <c r="F78" s="45" t="s">
        <v>0</v>
      </c>
    </row>
    <row r="79" spans="1:6" x14ac:dyDescent="0.25">
      <c r="A79" s="19">
        <v>757</v>
      </c>
      <c r="B79" s="92" t="s">
        <v>1165</v>
      </c>
      <c r="C79" s="108">
        <v>33273</v>
      </c>
      <c r="D79" s="45">
        <v>5</v>
      </c>
      <c r="E79" s="109">
        <v>6.23</v>
      </c>
      <c r="F79" s="45" t="s">
        <v>0</v>
      </c>
    </row>
    <row r="80" spans="1:6" x14ac:dyDescent="0.25">
      <c r="A80" s="21">
        <v>758</v>
      </c>
      <c r="B80" s="92" t="s">
        <v>1166</v>
      </c>
      <c r="C80" s="108">
        <v>33273</v>
      </c>
      <c r="D80" s="45">
        <v>12</v>
      </c>
      <c r="E80" s="109">
        <v>7.45</v>
      </c>
      <c r="F80" s="45" t="s">
        <v>0</v>
      </c>
    </row>
    <row r="81" spans="1:6" x14ac:dyDescent="0.25">
      <c r="A81" s="19">
        <v>759</v>
      </c>
      <c r="B81" s="92" t="s">
        <v>1165</v>
      </c>
      <c r="C81" s="108">
        <v>33273</v>
      </c>
      <c r="D81" s="45">
        <v>5</v>
      </c>
      <c r="E81" s="109">
        <v>14.18</v>
      </c>
      <c r="F81" s="45" t="s">
        <v>0</v>
      </c>
    </row>
    <row r="82" spans="1:6" x14ac:dyDescent="0.25">
      <c r="A82" s="21">
        <v>760</v>
      </c>
      <c r="B82" s="92" t="s">
        <v>1167</v>
      </c>
      <c r="C82" s="108">
        <v>33274</v>
      </c>
      <c r="D82" s="45">
        <v>5</v>
      </c>
      <c r="E82" s="109">
        <v>6.23</v>
      </c>
      <c r="F82" s="45" t="s">
        <v>0</v>
      </c>
    </row>
    <row r="83" spans="1:6" x14ac:dyDescent="0.25">
      <c r="A83" s="19">
        <v>761</v>
      </c>
      <c r="B83" s="92" t="s">
        <v>1168</v>
      </c>
      <c r="C83" s="108">
        <v>33274</v>
      </c>
      <c r="D83" s="45">
        <v>5</v>
      </c>
      <c r="E83" s="109">
        <v>7.45</v>
      </c>
      <c r="F83" s="45" t="s">
        <v>0</v>
      </c>
    </row>
    <row r="84" spans="1:6" x14ac:dyDescent="0.25">
      <c r="A84" s="21">
        <v>762</v>
      </c>
      <c r="B84" s="92" t="s">
        <v>1169</v>
      </c>
      <c r="C84" s="108">
        <v>34010</v>
      </c>
      <c r="D84" s="45">
        <v>5</v>
      </c>
      <c r="E84" s="109">
        <v>17.329999999999998</v>
      </c>
      <c r="F84" s="45" t="s">
        <v>0</v>
      </c>
    </row>
    <row r="85" spans="1:6" x14ac:dyDescent="0.25">
      <c r="A85" s="19">
        <v>763</v>
      </c>
      <c r="B85" s="92" t="s">
        <v>1170</v>
      </c>
      <c r="C85" s="108">
        <v>34011</v>
      </c>
      <c r="D85" s="45">
        <v>5</v>
      </c>
      <c r="E85" s="109">
        <v>17.329999999999998</v>
      </c>
      <c r="F85" s="45" t="s">
        <v>0</v>
      </c>
    </row>
    <row r="86" spans="1:6" x14ac:dyDescent="0.25">
      <c r="A86" s="21">
        <v>764</v>
      </c>
      <c r="B86" s="92" t="s">
        <v>1171</v>
      </c>
      <c r="C86" s="108">
        <v>34031</v>
      </c>
      <c r="D86" s="45">
        <v>5</v>
      </c>
      <c r="E86" s="109">
        <v>17.329999999999998</v>
      </c>
      <c r="F86" s="45" t="s">
        <v>0</v>
      </c>
    </row>
    <row r="87" spans="1:6" x14ac:dyDescent="0.25">
      <c r="A87" s="19">
        <v>765</v>
      </c>
      <c r="B87" s="92" t="s">
        <v>1172</v>
      </c>
      <c r="C87" s="108">
        <v>34250</v>
      </c>
      <c r="D87" s="45">
        <v>5</v>
      </c>
      <c r="E87" s="109">
        <v>17.329999999999998</v>
      </c>
      <c r="F87" s="45" t="s">
        <v>0</v>
      </c>
    </row>
    <row r="88" spans="1:6" x14ac:dyDescent="0.25">
      <c r="A88" s="21">
        <v>766</v>
      </c>
      <c r="B88" s="92" t="s">
        <v>1173</v>
      </c>
      <c r="C88" s="108">
        <v>34395</v>
      </c>
      <c r="D88" s="45">
        <v>5</v>
      </c>
      <c r="E88" s="109">
        <v>15</v>
      </c>
      <c r="F88" s="45" t="s">
        <v>0</v>
      </c>
    </row>
    <row r="89" spans="1:6" x14ac:dyDescent="0.25">
      <c r="A89" s="19">
        <v>767</v>
      </c>
      <c r="B89" s="92" t="s">
        <v>1174</v>
      </c>
      <c r="C89" s="108">
        <v>34402</v>
      </c>
      <c r="D89" s="45">
        <v>5</v>
      </c>
      <c r="E89" s="109">
        <v>15</v>
      </c>
      <c r="F89" s="45" t="s">
        <v>0</v>
      </c>
    </row>
    <row r="90" spans="1:6" x14ac:dyDescent="0.25">
      <c r="A90" s="21">
        <v>768</v>
      </c>
      <c r="B90" s="92" t="s">
        <v>1175</v>
      </c>
      <c r="C90" s="108">
        <v>34411</v>
      </c>
      <c r="D90" s="45">
        <v>5</v>
      </c>
      <c r="E90" s="109">
        <v>15</v>
      </c>
      <c r="F90" s="45" t="s">
        <v>0</v>
      </c>
    </row>
    <row r="91" spans="1:6" x14ac:dyDescent="0.25">
      <c r="A91" s="19">
        <v>769</v>
      </c>
      <c r="B91" s="92" t="s">
        <v>1176</v>
      </c>
      <c r="C91" s="108">
        <v>34417</v>
      </c>
      <c r="D91" s="45">
        <v>5</v>
      </c>
      <c r="E91" s="109">
        <v>15</v>
      </c>
      <c r="F91" s="45" t="s">
        <v>0</v>
      </c>
    </row>
    <row r="92" spans="1:6" x14ac:dyDescent="0.25">
      <c r="A92" s="21">
        <v>770</v>
      </c>
      <c r="B92" s="92" t="s">
        <v>1177</v>
      </c>
      <c r="C92" s="108">
        <v>60349</v>
      </c>
      <c r="D92" s="45">
        <v>5</v>
      </c>
      <c r="E92" s="109">
        <v>13.72</v>
      </c>
      <c r="F92" s="45" t="s">
        <v>0</v>
      </c>
    </row>
    <row r="93" spans="1:6" x14ac:dyDescent="0.25">
      <c r="A93" s="19">
        <v>771</v>
      </c>
      <c r="B93" s="92" t="s">
        <v>1178</v>
      </c>
      <c r="C93" s="108">
        <v>60376</v>
      </c>
      <c r="D93" s="45">
        <v>5</v>
      </c>
      <c r="E93" s="109">
        <v>11.7</v>
      </c>
      <c r="F93" s="45" t="s">
        <v>0</v>
      </c>
    </row>
    <row r="94" spans="1:6" x14ac:dyDescent="0.25">
      <c r="A94" s="21">
        <v>772</v>
      </c>
      <c r="B94" s="92" t="s">
        <v>1179</v>
      </c>
      <c r="C94" s="108">
        <v>60546</v>
      </c>
      <c r="D94" s="45">
        <v>12</v>
      </c>
      <c r="E94" s="109">
        <v>12.49</v>
      </c>
      <c r="F94" s="45" t="s">
        <v>0</v>
      </c>
    </row>
    <row r="95" spans="1:6" x14ac:dyDescent="0.25">
      <c r="A95" s="19">
        <v>773</v>
      </c>
      <c r="B95" s="92" t="s">
        <v>1180</v>
      </c>
      <c r="C95" s="108">
        <v>60547</v>
      </c>
      <c r="D95" s="45">
        <v>12</v>
      </c>
      <c r="E95" s="109">
        <v>12.49</v>
      </c>
      <c r="F95" s="45" t="s">
        <v>0</v>
      </c>
    </row>
    <row r="96" spans="1:6" x14ac:dyDescent="0.25">
      <c r="A96" s="21">
        <v>774</v>
      </c>
      <c r="B96" s="92" t="s">
        <v>1181</v>
      </c>
      <c r="C96" s="108">
        <v>62469</v>
      </c>
      <c r="D96" s="45">
        <v>5</v>
      </c>
      <c r="E96" s="109">
        <v>6.62</v>
      </c>
      <c r="F96" s="45" t="s">
        <v>0</v>
      </c>
    </row>
    <row r="97" spans="1:6" x14ac:dyDescent="0.25">
      <c r="A97" s="19">
        <v>775</v>
      </c>
      <c r="B97" s="92" t="s">
        <v>1182</v>
      </c>
      <c r="C97" s="108">
        <v>62517</v>
      </c>
      <c r="D97" s="45">
        <v>5</v>
      </c>
      <c r="E97" s="109">
        <v>8.3800000000000008</v>
      </c>
      <c r="F97" s="45" t="s">
        <v>0</v>
      </c>
    </row>
    <row r="98" spans="1:6" x14ac:dyDescent="0.25">
      <c r="A98" s="21">
        <v>776</v>
      </c>
      <c r="B98" s="92" t="s">
        <v>1183</v>
      </c>
      <c r="C98" s="108">
        <v>62618</v>
      </c>
      <c r="D98" s="45">
        <v>12</v>
      </c>
      <c r="E98" s="109">
        <v>11.7</v>
      </c>
      <c r="F98" s="45" t="s">
        <v>0</v>
      </c>
    </row>
    <row r="99" spans="1:6" x14ac:dyDescent="0.25">
      <c r="A99" s="19">
        <v>777</v>
      </c>
      <c r="B99" s="92" t="s">
        <v>1184</v>
      </c>
      <c r="C99" s="108">
        <v>63031</v>
      </c>
      <c r="D99" s="45">
        <v>5</v>
      </c>
      <c r="E99" s="109">
        <v>12.99</v>
      </c>
      <c r="F99" s="45" t="s">
        <v>0</v>
      </c>
    </row>
    <row r="100" spans="1:6" x14ac:dyDescent="0.25">
      <c r="A100" s="21">
        <v>778</v>
      </c>
      <c r="B100" s="92" t="s">
        <v>1185</v>
      </c>
      <c r="C100" s="108">
        <v>63033</v>
      </c>
      <c r="D100" s="45">
        <v>5</v>
      </c>
      <c r="E100" s="109">
        <v>20.079999999999998</v>
      </c>
      <c r="F100" s="45" t="s">
        <v>0</v>
      </c>
    </row>
    <row r="101" spans="1:6" x14ac:dyDescent="0.25">
      <c r="A101" s="19">
        <v>779</v>
      </c>
      <c r="B101" s="92" t="s">
        <v>1186</v>
      </c>
      <c r="C101" s="108">
        <v>63306</v>
      </c>
      <c r="D101" s="45">
        <v>5</v>
      </c>
      <c r="E101" s="109">
        <v>6.23</v>
      </c>
      <c r="F101" s="45" t="s">
        <v>0</v>
      </c>
    </row>
    <row r="102" spans="1:6" x14ac:dyDescent="0.25">
      <c r="A102" s="21">
        <v>780</v>
      </c>
      <c r="B102" s="92" t="s">
        <v>1187</v>
      </c>
      <c r="C102" s="110">
        <v>257060</v>
      </c>
      <c r="D102" s="45">
        <v>5</v>
      </c>
      <c r="E102" s="109">
        <v>4.05</v>
      </c>
      <c r="F102" s="45" t="s">
        <v>0</v>
      </c>
    </row>
    <row r="103" spans="1:6" x14ac:dyDescent="0.25">
      <c r="A103" s="19">
        <v>781</v>
      </c>
      <c r="B103" s="92" t="s">
        <v>1188</v>
      </c>
      <c r="C103" s="110">
        <v>257065</v>
      </c>
      <c r="D103" s="45">
        <v>5</v>
      </c>
      <c r="E103" s="109">
        <v>4.87</v>
      </c>
      <c r="F103" s="45" t="s">
        <v>0</v>
      </c>
    </row>
    <row r="104" spans="1:6" x14ac:dyDescent="0.25">
      <c r="A104" s="21">
        <v>782</v>
      </c>
      <c r="B104" s="92" t="s">
        <v>1189</v>
      </c>
      <c r="C104" s="110">
        <v>260071</v>
      </c>
      <c r="D104" s="45">
        <v>5</v>
      </c>
      <c r="E104" s="109">
        <v>12.82</v>
      </c>
      <c r="F104" s="45" t="s">
        <v>0</v>
      </c>
    </row>
    <row r="105" spans="1:6" x14ac:dyDescent="0.25">
      <c r="A105" s="19">
        <v>783</v>
      </c>
      <c r="B105" s="92" t="s">
        <v>1190</v>
      </c>
      <c r="C105" s="110">
        <v>260096</v>
      </c>
      <c r="D105" s="45">
        <v>5</v>
      </c>
      <c r="E105" s="109">
        <v>8.77</v>
      </c>
      <c r="F105" s="45" t="s">
        <v>0</v>
      </c>
    </row>
    <row r="106" spans="1:6" x14ac:dyDescent="0.25">
      <c r="A106" s="21">
        <v>784</v>
      </c>
      <c r="B106" s="92" t="s">
        <v>1191</v>
      </c>
      <c r="C106" s="110">
        <v>370083</v>
      </c>
      <c r="D106" s="45">
        <v>5</v>
      </c>
      <c r="E106" s="109">
        <v>8.77</v>
      </c>
      <c r="F106" s="45" t="s">
        <v>0</v>
      </c>
    </row>
    <row r="107" spans="1:6" x14ac:dyDescent="0.25">
      <c r="A107" s="19">
        <v>785</v>
      </c>
      <c r="B107" s="92" t="s">
        <v>1192</v>
      </c>
      <c r="C107" s="110">
        <v>764800</v>
      </c>
      <c r="D107" s="45">
        <v>5</v>
      </c>
      <c r="E107" s="109">
        <v>9.91</v>
      </c>
      <c r="F107" s="45" t="s">
        <v>0</v>
      </c>
    </row>
    <row r="108" spans="1:6" x14ac:dyDescent="0.25">
      <c r="A108" s="21">
        <v>786</v>
      </c>
      <c r="B108" s="92" t="s">
        <v>1193</v>
      </c>
      <c r="C108" s="110">
        <v>775732</v>
      </c>
      <c r="D108" s="45">
        <v>5</v>
      </c>
      <c r="E108" s="109">
        <v>13.42</v>
      </c>
      <c r="F108" s="45" t="s">
        <v>0</v>
      </c>
    </row>
    <row r="109" spans="1:6" x14ac:dyDescent="0.25">
      <c r="A109" s="19">
        <v>787</v>
      </c>
      <c r="B109" s="92" t="s">
        <v>1194</v>
      </c>
      <c r="C109" s="110">
        <v>805310</v>
      </c>
      <c r="D109" s="45">
        <v>5</v>
      </c>
      <c r="E109" s="109">
        <v>14</v>
      </c>
      <c r="F109" s="45" t="s">
        <v>0</v>
      </c>
    </row>
    <row r="110" spans="1:6" x14ac:dyDescent="0.25">
      <c r="A110" s="21">
        <v>788</v>
      </c>
      <c r="B110" s="92" t="s">
        <v>1195</v>
      </c>
      <c r="C110" s="110">
        <v>818310</v>
      </c>
      <c r="D110" s="45">
        <v>5</v>
      </c>
      <c r="E110" s="109">
        <v>12.32</v>
      </c>
      <c r="F110" s="45" t="s">
        <v>0</v>
      </c>
    </row>
    <row r="111" spans="1:6" x14ac:dyDescent="0.25">
      <c r="A111" s="19">
        <v>789</v>
      </c>
      <c r="B111" s="92" t="s">
        <v>1196</v>
      </c>
      <c r="C111" s="110">
        <v>819310</v>
      </c>
      <c r="D111" s="45">
        <v>5</v>
      </c>
      <c r="E111" s="109">
        <v>10.92</v>
      </c>
      <c r="F111" s="45" t="s">
        <v>0</v>
      </c>
    </row>
    <row r="112" spans="1:6" x14ac:dyDescent="0.25">
      <c r="A112" s="21">
        <v>790</v>
      </c>
      <c r="B112" s="92" t="s">
        <v>1197</v>
      </c>
      <c r="C112" s="110">
        <v>843010</v>
      </c>
      <c r="D112" s="45">
        <v>5</v>
      </c>
      <c r="E112" s="109">
        <v>20.38</v>
      </c>
      <c r="F112" s="45" t="s">
        <v>0</v>
      </c>
    </row>
    <row r="113" spans="1:6" x14ac:dyDescent="0.25">
      <c r="A113" s="19">
        <v>791</v>
      </c>
      <c r="B113" s="92" t="s">
        <v>1198</v>
      </c>
      <c r="C113" s="110">
        <v>852211</v>
      </c>
      <c r="D113" s="45">
        <v>5</v>
      </c>
      <c r="E113" s="109">
        <v>9.69</v>
      </c>
      <c r="F113" s="45" t="s">
        <v>0</v>
      </c>
    </row>
  </sheetData>
  <sheetProtection password="DA4F" sheet="1" objects="1" scenarios="1"/>
  <mergeCells count="1">
    <mergeCell ref="A1:F1"/>
  </mergeCells>
  <pageMargins left="0.7" right="0.7" top="0.17" bottom="0.17" header="0.17" footer="0.17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56"/>
  <sheetViews>
    <sheetView showGridLines="0" workbookViewId="0">
      <selection activeCell="K27" sqref="K27"/>
    </sheetView>
  </sheetViews>
  <sheetFormatPr baseColWidth="10" defaultColWidth="11.42578125" defaultRowHeight="15" x14ac:dyDescent="0.25"/>
  <cols>
    <col min="1" max="1" width="5" style="77" bestFit="1" customWidth="1"/>
    <col min="2" max="2" width="63.7109375" style="77" customWidth="1"/>
    <col min="3" max="3" width="8.7109375" style="77" bestFit="1" customWidth="1"/>
    <col min="4" max="4" width="3.5703125" style="77" bestFit="1" customWidth="1"/>
    <col min="5" max="5" width="7.85546875" style="77" bestFit="1" customWidth="1"/>
    <col min="6" max="6" width="10.85546875" style="77" bestFit="1" customWidth="1"/>
    <col min="7" max="16384" width="11.42578125" style="77"/>
  </cols>
  <sheetData>
    <row r="1" spans="1:6" ht="21" x14ac:dyDescent="0.35">
      <c r="A1" s="193" t="s">
        <v>1</v>
      </c>
      <c r="B1" s="193"/>
      <c r="C1" s="193"/>
      <c r="D1" s="193"/>
      <c r="E1" s="193"/>
      <c r="F1" s="193"/>
    </row>
    <row r="2" spans="1:6" x14ac:dyDescent="0.25">
      <c r="A2" s="14" t="s">
        <v>146</v>
      </c>
      <c r="B2" s="90" t="s">
        <v>7</v>
      </c>
      <c r="C2" s="15" t="s">
        <v>8</v>
      </c>
      <c r="D2" s="15" t="s">
        <v>9</v>
      </c>
      <c r="E2" s="16" t="s">
        <v>10</v>
      </c>
      <c r="F2" s="15" t="s">
        <v>6</v>
      </c>
    </row>
    <row r="3" spans="1:6" x14ac:dyDescent="0.25">
      <c r="A3" s="19">
        <v>843</v>
      </c>
      <c r="B3" s="97" t="s">
        <v>1284</v>
      </c>
      <c r="C3" s="111">
        <v>77234</v>
      </c>
      <c r="D3" s="45">
        <v>3</v>
      </c>
      <c r="E3" s="112">
        <v>8.9290000000000003</v>
      </c>
      <c r="F3" s="45" t="s">
        <v>1</v>
      </c>
    </row>
    <row r="4" spans="1:6" x14ac:dyDescent="0.25">
      <c r="A4" s="21">
        <v>844</v>
      </c>
      <c r="B4" s="97" t="s">
        <v>1285</v>
      </c>
      <c r="C4" s="111">
        <v>75378</v>
      </c>
      <c r="D4" s="45">
        <v>3</v>
      </c>
      <c r="E4" s="112">
        <v>9.984</v>
      </c>
      <c r="F4" s="45" t="s">
        <v>1</v>
      </c>
    </row>
    <row r="5" spans="1:6" x14ac:dyDescent="0.25">
      <c r="A5" s="19">
        <v>845</v>
      </c>
      <c r="B5" s="113" t="s">
        <v>1286</v>
      </c>
      <c r="C5" s="111">
        <v>71482</v>
      </c>
      <c r="D5" s="45">
        <v>3</v>
      </c>
      <c r="E5" s="112">
        <v>11.221</v>
      </c>
      <c r="F5" s="45" t="s">
        <v>1</v>
      </c>
    </row>
    <row r="6" spans="1:6" x14ac:dyDescent="0.25">
      <c r="A6" s="21">
        <v>846</v>
      </c>
      <c r="B6" s="97" t="s">
        <v>1287</v>
      </c>
      <c r="C6" s="111">
        <v>73757</v>
      </c>
      <c r="D6" s="45">
        <v>3</v>
      </c>
      <c r="E6" s="112">
        <v>12.01</v>
      </c>
      <c r="F6" s="45" t="s">
        <v>1</v>
      </c>
    </row>
    <row r="7" spans="1:6" x14ac:dyDescent="0.25">
      <c r="A7" s="19">
        <v>847</v>
      </c>
      <c r="B7" s="113" t="s">
        <v>1288</v>
      </c>
      <c r="C7" s="111">
        <v>33132</v>
      </c>
      <c r="D7" s="45">
        <v>3</v>
      </c>
      <c r="E7" s="112">
        <v>11.183</v>
      </c>
      <c r="F7" s="45" t="s">
        <v>1</v>
      </c>
    </row>
    <row r="8" spans="1:6" x14ac:dyDescent="0.25">
      <c r="A8" s="21">
        <v>848</v>
      </c>
      <c r="B8" s="113" t="s">
        <v>1289</v>
      </c>
      <c r="C8" s="111">
        <v>38301</v>
      </c>
      <c r="D8" s="45">
        <v>3</v>
      </c>
      <c r="E8" s="112">
        <v>9.0109999999999992</v>
      </c>
      <c r="F8" s="45" t="s">
        <v>1</v>
      </c>
    </row>
    <row r="9" spans="1:6" x14ac:dyDescent="0.25">
      <c r="A9" s="19">
        <v>849</v>
      </c>
      <c r="B9" s="97" t="s">
        <v>1290</v>
      </c>
      <c r="C9" s="111">
        <v>75379</v>
      </c>
      <c r="D9" s="45">
        <v>3</v>
      </c>
      <c r="E9" s="112">
        <v>10.183</v>
      </c>
      <c r="F9" s="45" t="s">
        <v>1</v>
      </c>
    </row>
    <row r="10" spans="1:6" x14ac:dyDescent="0.25">
      <c r="A10" s="21">
        <v>850</v>
      </c>
      <c r="B10" s="113" t="s">
        <v>1291</v>
      </c>
      <c r="C10" s="111">
        <v>38191</v>
      </c>
      <c r="D10" s="45">
        <v>3</v>
      </c>
      <c r="E10" s="112">
        <v>9.452</v>
      </c>
      <c r="F10" s="45" t="s">
        <v>1</v>
      </c>
    </row>
    <row r="11" spans="1:6" x14ac:dyDescent="0.25">
      <c r="A11" s="19">
        <v>851</v>
      </c>
      <c r="B11" s="113" t="s">
        <v>1292</v>
      </c>
      <c r="C11" s="111">
        <v>42571</v>
      </c>
      <c r="D11" s="45">
        <v>3</v>
      </c>
      <c r="E11" s="112">
        <v>11.212999999999999</v>
      </c>
      <c r="F11" s="45" t="s">
        <v>1</v>
      </c>
    </row>
    <row r="12" spans="1:6" x14ac:dyDescent="0.25">
      <c r="A12" s="21">
        <v>852</v>
      </c>
      <c r="B12" s="113" t="s">
        <v>1293</v>
      </c>
      <c r="C12" s="111">
        <v>70971</v>
      </c>
      <c r="D12" s="45">
        <v>3</v>
      </c>
      <c r="E12" s="112">
        <v>9.0960000000000001</v>
      </c>
      <c r="F12" s="45" t="s">
        <v>1</v>
      </c>
    </row>
    <row r="13" spans="1:6" x14ac:dyDescent="0.25">
      <c r="A13" s="19">
        <v>853</v>
      </c>
      <c r="B13" s="113" t="s">
        <v>1294</v>
      </c>
      <c r="C13" s="111">
        <v>79509</v>
      </c>
      <c r="D13" s="45">
        <v>3</v>
      </c>
      <c r="E13" s="112">
        <v>9.3659999999999997</v>
      </c>
      <c r="F13" s="45" t="s">
        <v>1</v>
      </c>
    </row>
    <row r="14" spans="1:6" x14ac:dyDescent="0.25">
      <c r="A14" s="21">
        <v>854</v>
      </c>
      <c r="B14" s="97" t="s">
        <v>1295</v>
      </c>
      <c r="C14" s="111">
        <v>79511</v>
      </c>
      <c r="D14" s="45">
        <v>3</v>
      </c>
      <c r="E14" s="112">
        <v>6.8879999999999999</v>
      </c>
      <c r="F14" s="45" t="s">
        <v>1</v>
      </c>
    </row>
    <row r="15" spans="1:6" x14ac:dyDescent="0.25">
      <c r="A15" s="19">
        <v>855</v>
      </c>
      <c r="B15" s="113" t="s">
        <v>1296</v>
      </c>
      <c r="C15" s="111">
        <v>34137</v>
      </c>
      <c r="D15" s="45">
        <v>3</v>
      </c>
      <c r="E15" s="112">
        <v>11.938000000000001</v>
      </c>
      <c r="F15" s="45" t="s">
        <v>1</v>
      </c>
    </row>
    <row r="16" spans="1:6" x14ac:dyDescent="0.25">
      <c r="A16" s="21">
        <v>856</v>
      </c>
      <c r="B16" s="113" t="s">
        <v>1297</v>
      </c>
      <c r="C16" s="111">
        <v>72368</v>
      </c>
      <c r="D16" s="45">
        <v>3</v>
      </c>
      <c r="E16" s="112">
        <v>15.02</v>
      </c>
      <c r="F16" s="45" t="s">
        <v>1</v>
      </c>
    </row>
    <row r="17" spans="1:6" x14ac:dyDescent="0.25">
      <c r="A17" s="19">
        <v>857</v>
      </c>
      <c r="B17" s="113" t="s">
        <v>1298</v>
      </c>
      <c r="C17" s="111">
        <v>6058</v>
      </c>
      <c r="D17" s="45">
        <v>3</v>
      </c>
      <c r="E17" s="112">
        <v>7.6260000000000003</v>
      </c>
      <c r="F17" s="45" t="s">
        <v>1</v>
      </c>
    </row>
    <row r="18" spans="1:6" x14ac:dyDescent="0.25">
      <c r="A18" s="21">
        <v>858</v>
      </c>
      <c r="B18" s="97" t="s">
        <v>1299</v>
      </c>
      <c r="C18" s="111">
        <v>30710</v>
      </c>
      <c r="D18" s="45">
        <v>3</v>
      </c>
      <c r="E18" s="112">
        <v>4.62</v>
      </c>
      <c r="F18" s="45" t="s">
        <v>1</v>
      </c>
    </row>
    <row r="19" spans="1:6" x14ac:dyDescent="0.25">
      <c r="A19" s="19">
        <v>859</v>
      </c>
      <c r="B19" s="97" t="s">
        <v>1299</v>
      </c>
      <c r="C19" s="111">
        <v>78405</v>
      </c>
      <c r="D19" s="45">
        <v>3</v>
      </c>
      <c r="E19" s="112">
        <v>5.335</v>
      </c>
      <c r="F19" s="45" t="s">
        <v>1</v>
      </c>
    </row>
    <row r="20" spans="1:6" x14ac:dyDescent="0.25">
      <c r="A20" s="21">
        <v>860</v>
      </c>
      <c r="B20" s="113" t="s">
        <v>1300</v>
      </c>
      <c r="C20" s="111" t="s">
        <v>1513</v>
      </c>
      <c r="D20" s="45">
        <v>3</v>
      </c>
      <c r="E20" s="112" t="s">
        <v>1517</v>
      </c>
      <c r="F20" s="45" t="s">
        <v>1</v>
      </c>
    </row>
    <row r="21" spans="1:6" x14ac:dyDescent="0.25">
      <c r="A21" s="19">
        <v>861</v>
      </c>
      <c r="B21" s="113" t="s">
        <v>1301</v>
      </c>
      <c r="C21" s="111" t="s">
        <v>1514</v>
      </c>
      <c r="D21" s="45">
        <v>3</v>
      </c>
      <c r="E21" s="112" t="s">
        <v>1517</v>
      </c>
      <c r="F21" s="45" t="s">
        <v>1</v>
      </c>
    </row>
    <row r="22" spans="1:6" x14ac:dyDescent="0.25">
      <c r="A22" s="21">
        <v>862</v>
      </c>
      <c r="B22" s="113" t="s">
        <v>1302</v>
      </c>
      <c r="C22" s="111">
        <v>30718</v>
      </c>
      <c r="D22" s="45">
        <v>3</v>
      </c>
      <c r="E22" s="112">
        <v>5.0030000000000001</v>
      </c>
      <c r="F22" s="45" t="s">
        <v>1</v>
      </c>
    </row>
    <row r="23" spans="1:6" x14ac:dyDescent="0.25">
      <c r="A23" s="19">
        <v>863</v>
      </c>
      <c r="B23" s="97" t="s">
        <v>1303</v>
      </c>
      <c r="C23" s="111">
        <v>30714</v>
      </c>
      <c r="D23" s="45">
        <v>3</v>
      </c>
      <c r="E23" s="112">
        <v>4.9779999999999998</v>
      </c>
      <c r="F23" s="45" t="s">
        <v>1</v>
      </c>
    </row>
    <row r="24" spans="1:6" x14ac:dyDescent="0.25">
      <c r="A24" s="21">
        <v>864</v>
      </c>
      <c r="B24" s="113" t="s">
        <v>1304</v>
      </c>
      <c r="C24" s="111">
        <v>33685</v>
      </c>
      <c r="D24" s="45">
        <v>3</v>
      </c>
      <c r="E24" s="112">
        <v>10.337999999999999</v>
      </c>
      <c r="F24" s="45" t="s">
        <v>1</v>
      </c>
    </row>
    <row r="25" spans="1:6" x14ac:dyDescent="0.25">
      <c r="A25" s="19">
        <v>865</v>
      </c>
      <c r="B25" s="113" t="s">
        <v>1305</v>
      </c>
      <c r="C25" s="111">
        <v>30551</v>
      </c>
      <c r="D25" s="45">
        <v>3</v>
      </c>
      <c r="E25" s="112">
        <v>3.363</v>
      </c>
      <c r="F25" s="45" t="s">
        <v>1</v>
      </c>
    </row>
    <row r="26" spans="1:6" x14ac:dyDescent="0.25">
      <c r="A26" s="21">
        <v>866</v>
      </c>
      <c r="B26" s="113" t="s">
        <v>1306</v>
      </c>
      <c r="C26" s="111">
        <v>76578</v>
      </c>
      <c r="D26" s="45">
        <v>3</v>
      </c>
      <c r="E26" s="112">
        <v>4.4850000000000003</v>
      </c>
      <c r="F26" s="45" t="s">
        <v>1</v>
      </c>
    </row>
    <row r="27" spans="1:6" x14ac:dyDescent="0.25">
      <c r="A27" s="19">
        <v>867</v>
      </c>
      <c r="B27" s="113" t="s">
        <v>1307</v>
      </c>
      <c r="C27" s="111">
        <v>70268</v>
      </c>
      <c r="D27" s="45">
        <v>3</v>
      </c>
      <c r="E27" s="112">
        <v>5.444</v>
      </c>
      <c r="F27" s="45" t="s">
        <v>1</v>
      </c>
    </row>
    <row r="28" spans="1:6" x14ac:dyDescent="0.25">
      <c r="A28" s="21">
        <v>868</v>
      </c>
      <c r="B28" s="113" t="s">
        <v>1308</v>
      </c>
      <c r="C28" s="111">
        <v>38911</v>
      </c>
      <c r="D28" s="45">
        <v>3</v>
      </c>
      <c r="E28" s="112">
        <v>6.3209999999999997</v>
      </c>
      <c r="F28" s="45" t="s">
        <v>1</v>
      </c>
    </row>
    <row r="29" spans="1:6" x14ac:dyDescent="0.25">
      <c r="A29" s="19">
        <v>869</v>
      </c>
      <c r="B29" s="113" t="s">
        <v>1309</v>
      </c>
      <c r="C29" s="111">
        <v>30998</v>
      </c>
      <c r="D29" s="45">
        <v>3</v>
      </c>
      <c r="E29" s="112">
        <v>6.8310000000000004</v>
      </c>
      <c r="F29" s="45" t="s">
        <v>1</v>
      </c>
    </row>
    <row r="30" spans="1:6" x14ac:dyDescent="0.25">
      <c r="A30" s="21">
        <v>870</v>
      </c>
      <c r="B30" s="97" t="s">
        <v>1310</v>
      </c>
      <c r="C30" s="111">
        <v>35722</v>
      </c>
      <c r="D30" s="45">
        <v>3</v>
      </c>
      <c r="E30" s="112">
        <v>3.3889999999999998</v>
      </c>
      <c r="F30" s="45" t="s">
        <v>1</v>
      </c>
    </row>
    <row r="31" spans="1:6" x14ac:dyDescent="0.25">
      <c r="A31" s="19">
        <v>871</v>
      </c>
      <c r="B31" s="113" t="s">
        <v>1311</v>
      </c>
      <c r="C31" s="111">
        <v>74632</v>
      </c>
      <c r="D31" s="45">
        <v>3</v>
      </c>
      <c r="E31" s="112">
        <v>3.3879999999999999</v>
      </c>
      <c r="F31" s="45" t="s">
        <v>1</v>
      </c>
    </row>
    <row r="32" spans="1:6" x14ac:dyDescent="0.25">
      <c r="A32" s="21">
        <v>872</v>
      </c>
      <c r="B32" s="113" t="s">
        <v>1312</v>
      </c>
      <c r="C32" s="111">
        <v>39959</v>
      </c>
      <c r="D32" s="45">
        <v>3</v>
      </c>
      <c r="E32" s="112">
        <v>7.0490000000000004</v>
      </c>
      <c r="F32" s="45" t="s">
        <v>1</v>
      </c>
    </row>
    <row r="33" spans="1:6" x14ac:dyDescent="0.25">
      <c r="A33" s="19">
        <v>873</v>
      </c>
      <c r="B33" s="113" t="s">
        <v>1313</v>
      </c>
      <c r="C33" s="111">
        <v>35039</v>
      </c>
      <c r="D33" s="45">
        <v>3</v>
      </c>
      <c r="E33" s="112">
        <v>7.8760000000000003</v>
      </c>
      <c r="F33" s="45" t="s">
        <v>1</v>
      </c>
    </row>
    <row r="34" spans="1:6" x14ac:dyDescent="0.25">
      <c r="A34" s="21">
        <v>874</v>
      </c>
      <c r="B34" s="113" t="s">
        <v>1314</v>
      </c>
      <c r="C34" s="111">
        <v>73484</v>
      </c>
      <c r="D34" s="45">
        <v>3</v>
      </c>
      <c r="E34" s="112" t="s">
        <v>1517</v>
      </c>
      <c r="F34" s="45" t="s">
        <v>1</v>
      </c>
    </row>
    <row r="35" spans="1:6" x14ac:dyDescent="0.25">
      <c r="A35" s="19">
        <v>875</v>
      </c>
      <c r="B35" s="113" t="s">
        <v>1315</v>
      </c>
      <c r="C35" s="111">
        <v>36169</v>
      </c>
      <c r="D35" s="45">
        <v>3</v>
      </c>
      <c r="E35" s="112">
        <v>4.2160000000000002</v>
      </c>
      <c r="F35" s="45" t="s">
        <v>1</v>
      </c>
    </row>
    <row r="36" spans="1:6" x14ac:dyDescent="0.25">
      <c r="A36" s="21">
        <v>876</v>
      </c>
      <c r="B36" s="113" t="s">
        <v>1316</v>
      </c>
      <c r="C36" s="111">
        <v>36167</v>
      </c>
      <c r="D36" s="45">
        <v>3</v>
      </c>
      <c r="E36" s="112">
        <v>4.2160000000000002</v>
      </c>
      <c r="F36" s="45" t="s">
        <v>1</v>
      </c>
    </row>
    <row r="37" spans="1:6" x14ac:dyDescent="0.25">
      <c r="A37" s="19">
        <v>877</v>
      </c>
      <c r="B37" s="113" t="s">
        <v>1317</v>
      </c>
      <c r="C37" s="111">
        <v>71271</v>
      </c>
      <c r="D37" s="45">
        <v>3</v>
      </c>
      <c r="E37" s="112">
        <v>4.33</v>
      </c>
      <c r="F37" s="45" t="s">
        <v>1</v>
      </c>
    </row>
    <row r="38" spans="1:6" x14ac:dyDescent="0.25">
      <c r="A38" s="21">
        <v>878</v>
      </c>
      <c r="B38" s="97" t="s">
        <v>1318</v>
      </c>
      <c r="C38" s="111">
        <v>32940</v>
      </c>
      <c r="D38" s="45">
        <v>3</v>
      </c>
      <c r="E38" s="112">
        <v>3.3380000000000001</v>
      </c>
      <c r="F38" s="45" t="s">
        <v>1</v>
      </c>
    </row>
    <row r="39" spans="1:6" x14ac:dyDescent="0.25">
      <c r="A39" s="19">
        <v>879</v>
      </c>
      <c r="B39" s="113" t="s">
        <v>1319</v>
      </c>
      <c r="C39" s="111">
        <v>71812</v>
      </c>
      <c r="D39" s="45">
        <v>3</v>
      </c>
      <c r="E39" s="112">
        <v>7.4740000000000002</v>
      </c>
      <c r="F39" s="45" t="s">
        <v>1</v>
      </c>
    </row>
    <row r="40" spans="1:6" x14ac:dyDescent="0.25">
      <c r="A40" s="21">
        <v>880</v>
      </c>
      <c r="B40" s="97" t="s">
        <v>1320</v>
      </c>
      <c r="C40" s="111">
        <v>37884</v>
      </c>
      <c r="D40" s="45">
        <v>3</v>
      </c>
      <c r="E40" s="112">
        <v>3.165</v>
      </c>
      <c r="F40" s="45" t="s">
        <v>1</v>
      </c>
    </row>
    <row r="41" spans="1:6" x14ac:dyDescent="0.25">
      <c r="A41" s="19">
        <v>881</v>
      </c>
      <c r="B41" s="97" t="s">
        <v>1321</v>
      </c>
      <c r="C41" s="111">
        <v>31019</v>
      </c>
      <c r="D41" s="45">
        <v>3</v>
      </c>
      <c r="E41" s="112">
        <v>3.67</v>
      </c>
      <c r="F41" s="45" t="s">
        <v>1</v>
      </c>
    </row>
    <row r="42" spans="1:6" x14ac:dyDescent="0.25">
      <c r="A42" s="21">
        <v>882</v>
      </c>
      <c r="B42" s="113" t="s">
        <v>1322</v>
      </c>
      <c r="C42" s="111">
        <v>70572</v>
      </c>
      <c r="D42" s="45">
        <v>3</v>
      </c>
      <c r="E42" s="112">
        <v>6.3920000000000003</v>
      </c>
      <c r="F42" s="45" t="s">
        <v>1</v>
      </c>
    </row>
    <row r="43" spans="1:6" x14ac:dyDescent="0.25">
      <c r="A43" s="19">
        <v>883</v>
      </c>
      <c r="B43" s="113" t="s">
        <v>1323</v>
      </c>
      <c r="C43" s="111">
        <v>36698</v>
      </c>
      <c r="D43" s="45">
        <v>3</v>
      </c>
      <c r="E43" s="112">
        <v>5.12</v>
      </c>
      <c r="F43" s="45" t="s">
        <v>1</v>
      </c>
    </row>
    <row r="44" spans="1:6" x14ac:dyDescent="0.25">
      <c r="A44" s="21">
        <v>884</v>
      </c>
      <c r="B44" s="92" t="s">
        <v>1324</v>
      </c>
      <c r="C44" s="96">
        <v>5311</v>
      </c>
      <c r="D44" s="45">
        <v>3</v>
      </c>
      <c r="E44" s="112">
        <v>3.5310000000000001</v>
      </c>
      <c r="F44" s="45" t="s">
        <v>1</v>
      </c>
    </row>
    <row r="45" spans="1:6" x14ac:dyDescent="0.25">
      <c r="A45" s="19">
        <v>885</v>
      </c>
      <c r="B45" s="113" t="s">
        <v>1325</v>
      </c>
      <c r="C45" s="111">
        <v>73645</v>
      </c>
      <c r="D45" s="45">
        <v>3</v>
      </c>
      <c r="E45" s="112">
        <v>7.8019999999999996</v>
      </c>
      <c r="F45" s="45" t="s">
        <v>1</v>
      </c>
    </row>
    <row r="46" spans="1:6" x14ac:dyDescent="0.25">
      <c r="A46" s="21">
        <v>886</v>
      </c>
      <c r="B46" s="113" t="s">
        <v>1326</v>
      </c>
      <c r="C46" s="111">
        <v>39396</v>
      </c>
      <c r="D46" s="45">
        <v>3</v>
      </c>
      <c r="E46" s="112">
        <v>3.9470000000000001</v>
      </c>
      <c r="F46" s="45" t="s">
        <v>1</v>
      </c>
    </row>
    <row r="47" spans="1:6" x14ac:dyDescent="0.25">
      <c r="A47" s="19">
        <v>887</v>
      </c>
      <c r="B47" s="113" t="s">
        <v>1327</v>
      </c>
      <c r="C47" s="111">
        <v>76513</v>
      </c>
      <c r="D47" s="45">
        <v>3</v>
      </c>
      <c r="E47" s="112">
        <v>8.5419999999999998</v>
      </c>
      <c r="F47" s="45" t="s">
        <v>1</v>
      </c>
    </row>
    <row r="48" spans="1:6" x14ac:dyDescent="0.25">
      <c r="A48" s="21">
        <v>888</v>
      </c>
      <c r="B48" s="113" t="s">
        <v>1328</v>
      </c>
      <c r="C48" s="111">
        <v>76478</v>
      </c>
      <c r="D48" s="45">
        <v>3</v>
      </c>
      <c r="E48" s="112">
        <v>7.6639999999999997</v>
      </c>
      <c r="F48" s="45" t="s">
        <v>1</v>
      </c>
    </row>
    <row r="49" spans="1:6" x14ac:dyDescent="0.25">
      <c r="A49" s="19">
        <v>889</v>
      </c>
      <c r="B49" s="113" t="s">
        <v>1329</v>
      </c>
      <c r="C49" s="111">
        <v>75485</v>
      </c>
      <c r="D49" s="45">
        <v>3</v>
      </c>
      <c r="E49" s="112">
        <v>5.2460000000000004</v>
      </c>
      <c r="F49" s="45" t="s">
        <v>1</v>
      </c>
    </row>
    <row r="50" spans="1:6" x14ac:dyDescent="0.25">
      <c r="A50" s="21">
        <v>890</v>
      </c>
      <c r="B50" s="113" t="s">
        <v>1330</v>
      </c>
      <c r="C50" s="111">
        <v>79528</v>
      </c>
      <c r="D50" s="45">
        <v>3</v>
      </c>
      <c r="E50" s="112">
        <v>8.9760000000000009</v>
      </c>
      <c r="F50" s="45" t="s">
        <v>1</v>
      </c>
    </row>
    <row r="51" spans="1:6" x14ac:dyDescent="0.25">
      <c r="A51" s="19">
        <v>891</v>
      </c>
      <c r="B51" s="113" t="s">
        <v>1331</v>
      </c>
      <c r="C51" s="111">
        <v>75151</v>
      </c>
      <c r="D51" s="45">
        <v>3</v>
      </c>
      <c r="E51" s="112">
        <v>6.149</v>
      </c>
      <c r="F51" s="45" t="s">
        <v>1</v>
      </c>
    </row>
    <row r="52" spans="1:6" x14ac:dyDescent="0.25">
      <c r="A52" s="21">
        <v>892</v>
      </c>
      <c r="B52" s="113" t="s">
        <v>1332</v>
      </c>
      <c r="C52" s="111">
        <v>75597</v>
      </c>
      <c r="D52" s="45">
        <v>3</v>
      </c>
      <c r="E52" s="112">
        <v>9.1039999999999992</v>
      </c>
      <c r="F52" s="45" t="s">
        <v>1</v>
      </c>
    </row>
    <row r="53" spans="1:6" x14ac:dyDescent="0.25">
      <c r="A53" s="19">
        <v>893</v>
      </c>
      <c r="B53" s="113" t="s">
        <v>1333</v>
      </c>
      <c r="C53" s="111">
        <v>37940</v>
      </c>
      <c r="D53" s="45">
        <v>3</v>
      </c>
      <c r="E53" s="112">
        <v>4.8840000000000003</v>
      </c>
      <c r="F53" s="45" t="s">
        <v>1</v>
      </c>
    </row>
    <row r="54" spans="1:6" x14ac:dyDescent="0.25">
      <c r="A54" s="21">
        <v>894</v>
      </c>
      <c r="B54" s="113" t="s">
        <v>1334</v>
      </c>
      <c r="C54" s="111">
        <v>72610</v>
      </c>
      <c r="D54" s="45">
        <v>3</v>
      </c>
      <c r="E54" s="112">
        <v>19.395</v>
      </c>
      <c r="F54" s="45" t="s">
        <v>1</v>
      </c>
    </row>
    <row r="55" spans="1:6" x14ac:dyDescent="0.25">
      <c r="A55" s="19">
        <v>895</v>
      </c>
      <c r="B55" s="92" t="s">
        <v>1335</v>
      </c>
      <c r="C55" s="111">
        <v>78116</v>
      </c>
      <c r="D55" s="45">
        <v>3</v>
      </c>
      <c r="E55" s="112">
        <v>8.6750000000000007</v>
      </c>
      <c r="F55" s="45" t="s">
        <v>1</v>
      </c>
    </row>
    <row r="56" spans="1:6" x14ac:dyDescent="0.25">
      <c r="A56" s="21">
        <v>896</v>
      </c>
      <c r="B56" s="113" t="s">
        <v>1336</v>
      </c>
      <c r="C56" s="111">
        <v>38880</v>
      </c>
      <c r="D56" s="45">
        <v>3</v>
      </c>
      <c r="E56" s="112">
        <v>4.5670000000000002</v>
      </c>
      <c r="F56" s="45" t="s">
        <v>1</v>
      </c>
    </row>
    <row r="57" spans="1:6" x14ac:dyDescent="0.25">
      <c r="A57" s="19">
        <v>897</v>
      </c>
      <c r="B57" s="97" t="s">
        <v>1337</v>
      </c>
      <c r="C57" s="111">
        <v>76507</v>
      </c>
      <c r="D57" s="45">
        <v>3</v>
      </c>
      <c r="E57" s="112">
        <v>3.03</v>
      </c>
      <c r="F57" s="45" t="s">
        <v>1</v>
      </c>
    </row>
    <row r="58" spans="1:6" x14ac:dyDescent="0.25">
      <c r="A58" s="21">
        <v>898</v>
      </c>
      <c r="B58" s="113" t="s">
        <v>1338</v>
      </c>
      <c r="C58" s="111">
        <v>76561</v>
      </c>
      <c r="D58" s="45">
        <v>3</v>
      </c>
      <c r="E58" s="112">
        <v>4.5750000000000002</v>
      </c>
      <c r="F58" s="45" t="s">
        <v>1</v>
      </c>
    </row>
    <row r="59" spans="1:6" x14ac:dyDescent="0.25">
      <c r="A59" s="19">
        <v>899</v>
      </c>
      <c r="B59" s="113" t="s">
        <v>1339</v>
      </c>
      <c r="C59" s="111">
        <v>71892</v>
      </c>
      <c r="D59" s="45">
        <v>3</v>
      </c>
      <c r="E59" s="112">
        <v>4.742</v>
      </c>
      <c r="F59" s="45" t="s">
        <v>1</v>
      </c>
    </row>
    <row r="60" spans="1:6" x14ac:dyDescent="0.25">
      <c r="A60" s="21">
        <v>900</v>
      </c>
      <c r="B60" s="113" t="s">
        <v>1340</v>
      </c>
      <c r="C60" s="111">
        <v>75151</v>
      </c>
      <c r="D60" s="45">
        <v>3</v>
      </c>
      <c r="E60" s="112">
        <v>6.149</v>
      </c>
      <c r="F60" s="45" t="s">
        <v>1</v>
      </c>
    </row>
    <row r="61" spans="1:6" x14ac:dyDescent="0.25">
      <c r="A61" s="19">
        <v>901</v>
      </c>
      <c r="B61" s="113" t="s">
        <v>1341</v>
      </c>
      <c r="C61" s="111">
        <v>75662</v>
      </c>
      <c r="D61" s="45">
        <v>3</v>
      </c>
      <c r="E61" s="112">
        <v>6.95</v>
      </c>
      <c r="F61" s="45" t="s">
        <v>1</v>
      </c>
    </row>
    <row r="62" spans="1:6" x14ac:dyDescent="0.25">
      <c r="A62" s="21">
        <v>902</v>
      </c>
      <c r="B62" s="113" t="s">
        <v>1342</v>
      </c>
      <c r="C62" s="111">
        <v>36697</v>
      </c>
      <c r="D62" s="45">
        <v>3</v>
      </c>
      <c r="E62" s="112">
        <v>4.99</v>
      </c>
      <c r="F62" s="45" t="s">
        <v>1</v>
      </c>
    </row>
    <row r="63" spans="1:6" x14ac:dyDescent="0.25">
      <c r="A63" s="19">
        <v>903</v>
      </c>
      <c r="B63" s="113" t="s">
        <v>1343</v>
      </c>
      <c r="C63" s="111">
        <v>37161</v>
      </c>
      <c r="D63" s="45">
        <v>3</v>
      </c>
      <c r="E63" s="112">
        <v>6.069</v>
      </c>
      <c r="F63" s="45" t="s">
        <v>1</v>
      </c>
    </row>
    <row r="64" spans="1:6" x14ac:dyDescent="0.25">
      <c r="A64" s="21">
        <v>904</v>
      </c>
      <c r="B64" s="113" t="s">
        <v>1344</v>
      </c>
      <c r="C64" s="111">
        <v>72625</v>
      </c>
      <c r="D64" s="45">
        <v>3</v>
      </c>
      <c r="E64" s="112">
        <v>5.7220000000000004</v>
      </c>
      <c r="F64" s="45" t="s">
        <v>1</v>
      </c>
    </row>
    <row r="65" spans="1:6" x14ac:dyDescent="0.25">
      <c r="A65" s="19">
        <v>905</v>
      </c>
      <c r="B65" s="113" t="s">
        <v>1345</v>
      </c>
      <c r="C65" s="111">
        <v>75599</v>
      </c>
      <c r="D65" s="45">
        <v>3</v>
      </c>
      <c r="E65" s="112">
        <v>14.82</v>
      </c>
      <c r="F65" s="45" t="s">
        <v>1</v>
      </c>
    </row>
    <row r="66" spans="1:6" x14ac:dyDescent="0.25">
      <c r="A66" s="21">
        <v>906</v>
      </c>
      <c r="B66" s="113" t="s">
        <v>1346</v>
      </c>
      <c r="C66" s="111">
        <v>30468</v>
      </c>
      <c r="D66" s="45">
        <v>3</v>
      </c>
      <c r="E66" s="112">
        <v>10.66</v>
      </c>
      <c r="F66" s="45" t="s">
        <v>1</v>
      </c>
    </row>
    <row r="67" spans="1:6" x14ac:dyDescent="0.25">
      <c r="A67" s="19">
        <v>907</v>
      </c>
      <c r="B67" s="114" t="s">
        <v>1636</v>
      </c>
      <c r="C67" s="111">
        <v>72969</v>
      </c>
      <c r="D67" s="45">
        <v>3</v>
      </c>
      <c r="E67" s="112">
        <v>8.1590000000000007</v>
      </c>
      <c r="F67" s="45" t="s">
        <v>1</v>
      </c>
    </row>
    <row r="68" spans="1:6" x14ac:dyDescent="0.25">
      <c r="A68" s="21">
        <v>908</v>
      </c>
      <c r="B68" s="114" t="s">
        <v>1637</v>
      </c>
      <c r="C68" s="111">
        <v>73239</v>
      </c>
      <c r="D68" s="45">
        <v>3</v>
      </c>
      <c r="E68" s="112">
        <v>13.71</v>
      </c>
      <c r="F68" s="45" t="s">
        <v>1</v>
      </c>
    </row>
    <row r="69" spans="1:6" x14ac:dyDescent="0.25">
      <c r="A69" s="19">
        <v>909</v>
      </c>
      <c r="B69" s="114" t="s">
        <v>1638</v>
      </c>
      <c r="C69" s="111">
        <v>76963</v>
      </c>
      <c r="D69" s="45">
        <v>3</v>
      </c>
      <c r="E69" s="112">
        <v>9.3330000000000002</v>
      </c>
      <c r="F69" s="45" t="s">
        <v>1</v>
      </c>
    </row>
    <row r="70" spans="1:6" x14ac:dyDescent="0.25">
      <c r="A70" s="21">
        <v>910</v>
      </c>
      <c r="B70" s="114" t="s">
        <v>1639</v>
      </c>
      <c r="C70" s="111">
        <v>75144</v>
      </c>
      <c r="D70" s="45">
        <v>3</v>
      </c>
      <c r="E70" s="112">
        <v>6.0190000000000001</v>
      </c>
      <c r="F70" s="45" t="s">
        <v>1</v>
      </c>
    </row>
    <row r="71" spans="1:6" x14ac:dyDescent="0.25">
      <c r="A71" s="19">
        <v>911</v>
      </c>
      <c r="B71" s="114" t="s">
        <v>1640</v>
      </c>
      <c r="C71" s="111">
        <v>77252</v>
      </c>
      <c r="D71" s="45">
        <v>3</v>
      </c>
      <c r="E71" s="112">
        <v>8.8409999999999993</v>
      </c>
      <c r="F71" s="45" t="s">
        <v>1</v>
      </c>
    </row>
    <row r="72" spans="1:6" x14ac:dyDescent="0.25">
      <c r="A72" s="21">
        <v>912</v>
      </c>
      <c r="B72" s="114" t="s">
        <v>1641</v>
      </c>
      <c r="C72" s="111">
        <v>75987</v>
      </c>
      <c r="D72" s="45">
        <v>3</v>
      </c>
      <c r="E72" s="112">
        <v>9.6</v>
      </c>
      <c r="F72" s="45" t="s">
        <v>1</v>
      </c>
    </row>
    <row r="73" spans="1:6" x14ac:dyDescent="0.25">
      <c r="A73" s="19">
        <v>913</v>
      </c>
      <c r="B73" s="114" t="s">
        <v>1642</v>
      </c>
      <c r="C73" s="111">
        <v>32964</v>
      </c>
      <c r="D73" s="45">
        <v>3</v>
      </c>
      <c r="E73" s="112">
        <v>8.0410000000000004</v>
      </c>
      <c r="F73" s="45" t="s">
        <v>1</v>
      </c>
    </row>
    <row r="74" spans="1:6" x14ac:dyDescent="0.25">
      <c r="A74" s="21">
        <v>914</v>
      </c>
      <c r="B74" s="114" t="s">
        <v>1643</v>
      </c>
      <c r="C74" s="111">
        <v>73743</v>
      </c>
      <c r="D74" s="45">
        <v>3</v>
      </c>
      <c r="E74" s="112">
        <v>6.6929999999999996</v>
      </c>
      <c r="F74" s="45" t="s">
        <v>1</v>
      </c>
    </row>
    <row r="75" spans="1:6" x14ac:dyDescent="0.25">
      <c r="A75" s="19">
        <v>915</v>
      </c>
      <c r="B75" s="113" t="s">
        <v>1347</v>
      </c>
      <c r="C75" s="111">
        <v>73640</v>
      </c>
      <c r="D75" s="45">
        <v>3</v>
      </c>
      <c r="E75" s="112">
        <v>0.73</v>
      </c>
      <c r="F75" s="45" t="s">
        <v>1</v>
      </c>
    </row>
    <row r="76" spans="1:6" x14ac:dyDescent="0.25">
      <c r="A76" s="21">
        <v>916</v>
      </c>
      <c r="B76" s="113" t="s">
        <v>1348</v>
      </c>
      <c r="C76" s="111">
        <v>71694</v>
      </c>
      <c r="D76" s="45">
        <v>3</v>
      </c>
      <c r="E76" s="112">
        <v>4.4409999999999998</v>
      </c>
      <c r="F76" s="45" t="s">
        <v>1</v>
      </c>
    </row>
    <row r="77" spans="1:6" x14ac:dyDescent="0.25">
      <c r="A77" s="19">
        <v>917</v>
      </c>
      <c r="B77" s="113" t="s">
        <v>1349</v>
      </c>
      <c r="C77" s="111">
        <v>32934</v>
      </c>
      <c r="D77" s="45">
        <v>3</v>
      </c>
      <c r="E77" s="112">
        <v>5.5759999999999996</v>
      </c>
      <c r="F77" s="45" t="s">
        <v>1</v>
      </c>
    </row>
    <row r="78" spans="1:6" x14ac:dyDescent="0.25">
      <c r="A78" s="21">
        <v>918</v>
      </c>
      <c r="B78" s="113" t="s">
        <v>1350</v>
      </c>
      <c r="C78" s="111">
        <v>76283</v>
      </c>
      <c r="D78" s="45">
        <v>3</v>
      </c>
      <c r="E78" s="112">
        <v>3.6389999999999998</v>
      </c>
      <c r="F78" s="45" t="s">
        <v>1</v>
      </c>
    </row>
    <row r="79" spans="1:6" x14ac:dyDescent="0.25">
      <c r="A79" s="19">
        <v>919</v>
      </c>
      <c r="B79" s="97" t="s">
        <v>1351</v>
      </c>
      <c r="C79" s="111">
        <v>78445</v>
      </c>
      <c r="D79" s="45">
        <v>3</v>
      </c>
      <c r="E79" s="112">
        <v>3.778</v>
      </c>
      <c r="F79" s="45" t="s">
        <v>1</v>
      </c>
    </row>
    <row r="80" spans="1:6" x14ac:dyDescent="0.25">
      <c r="A80" s="21">
        <v>920</v>
      </c>
      <c r="B80" s="113" t="s">
        <v>1352</v>
      </c>
      <c r="C80" s="111">
        <v>6767</v>
      </c>
      <c r="D80" s="45">
        <v>3</v>
      </c>
      <c r="E80" s="112">
        <v>4.6760000000000002</v>
      </c>
      <c r="F80" s="45" t="s">
        <v>1</v>
      </c>
    </row>
    <row r="81" spans="1:6" x14ac:dyDescent="0.25">
      <c r="A81" s="19">
        <v>921</v>
      </c>
      <c r="B81" s="113" t="s">
        <v>1353</v>
      </c>
      <c r="C81" s="111">
        <v>76737</v>
      </c>
      <c r="D81" s="45">
        <v>3</v>
      </c>
      <c r="E81" s="112">
        <v>2.677</v>
      </c>
      <c r="F81" s="45" t="s">
        <v>1</v>
      </c>
    </row>
    <row r="82" spans="1:6" x14ac:dyDescent="0.25">
      <c r="A82" s="21">
        <v>922</v>
      </c>
      <c r="B82" s="97" t="s">
        <v>1354</v>
      </c>
      <c r="C82" s="111">
        <v>37156</v>
      </c>
      <c r="D82" s="45">
        <v>3</v>
      </c>
      <c r="E82" s="112">
        <v>2.7709999999999999</v>
      </c>
      <c r="F82" s="45" t="s">
        <v>1</v>
      </c>
    </row>
    <row r="83" spans="1:6" x14ac:dyDescent="0.25">
      <c r="A83" s="19">
        <v>923</v>
      </c>
      <c r="B83" s="113" t="s">
        <v>1355</v>
      </c>
      <c r="C83" s="111">
        <v>75173</v>
      </c>
      <c r="D83" s="45">
        <v>3</v>
      </c>
      <c r="E83" s="112">
        <v>4.8310000000000004</v>
      </c>
      <c r="F83" s="45" t="s">
        <v>1</v>
      </c>
    </row>
    <row r="84" spans="1:6" x14ac:dyDescent="0.25">
      <c r="A84" s="21">
        <v>924</v>
      </c>
      <c r="B84" s="113" t="s">
        <v>1356</v>
      </c>
      <c r="C84" s="111">
        <v>72525</v>
      </c>
      <c r="D84" s="45">
        <v>3</v>
      </c>
      <c r="E84" s="112">
        <v>3.52</v>
      </c>
      <c r="F84" s="45" t="s">
        <v>1</v>
      </c>
    </row>
    <row r="85" spans="1:6" x14ac:dyDescent="0.25">
      <c r="A85" s="19">
        <v>925</v>
      </c>
      <c r="B85" s="113" t="s">
        <v>1357</v>
      </c>
      <c r="C85" s="111">
        <v>36981</v>
      </c>
      <c r="D85" s="45">
        <v>3</v>
      </c>
      <c r="E85" s="112">
        <v>3.3290000000000002</v>
      </c>
      <c r="F85" s="45" t="s">
        <v>1</v>
      </c>
    </row>
    <row r="86" spans="1:6" x14ac:dyDescent="0.25">
      <c r="A86" s="21">
        <v>926</v>
      </c>
      <c r="B86" s="113" t="s">
        <v>1358</v>
      </c>
      <c r="C86" s="111">
        <v>36219</v>
      </c>
      <c r="D86" s="45">
        <v>3</v>
      </c>
      <c r="E86" s="112">
        <v>4.5999999999999996</v>
      </c>
      <c r="F86" s="45" t="s">
        <v>1</v>
      </c>
    </row>
    <row r="87" spans="1:6" x14ac:dyDescent="0.25">
      <c r="A87" s="19">
        <v>927</v>
      </c>
      <c r="B87" s="113" t="s">
        <v>1359</v>
      </c>
      <c r="C87" s="111">
        <v>36220</v>
      </c>
      <c r="D87" s="45">
        <v>3</v>
      </c>
      <c r="E87" s="112">
        <v>4.5</v>
      </c>
      <c r="F87" s="45" t="s">
        <v>1</v>
      </c>
    </row>
    <row r="88" spans="1:6" x14ac:dyDescent="0.25">
      <c r="A88" s="21">
        <v>928</v>
      </c>
      <c r="B88" s="97" t="s">
        <v>1360</v>
      </c>
      <c r="C88" s="111">
        <v>30701</v>
      </c>
      <c r="D88" s="45">
        <v>3</v>
      </c>
      <c r="E88" s="112">
        <v>5.8339999999999996</v>
      </c>
      <c r="F88" s="45" t="s">
        <v>1</v>
      </c>
    </row>
    <row r="89" spans="1:6" x14ac:dyDescent="0.25">
      <c r="A89" s="19">
        <v>929</v>
      </c>
      <c r="B89" s="113" t="s">
        <v>1361</v>
      </c>
      <c r="C89" s="111">
        <v>7730</v>
      </c>
      <c r="D89" s="45">
        <v>3</v>
      </c>
      <c r="E89" s="112">
        <v>4.665</v>
      </c>
      <c r="F89" s="45" t="s">
        <v>1</v>
      </c>
    </row>
    <row r="90" spans="1:6" x14ac:dyDescent="0.25">
      <c r="A90" s="21">
        <v>930</v>
      </c>
      <c r="B90" s="113" t="s">
        <v>1362</v>
      </c>
      <c r="C90" s="111">
        <v>7729</v>
      </c>
      <c r="D90" s="45">
        <v>3</v>
      </c>
      <c r="E90" s="112">
        <v>4.7170000000000005</v>
      </c>
      <c r="F90" s="45" t="s">
        <v>1</v>
      </c>
    </row>
    <row r="91" spans="1:6" x14ac:dyDescent="0.25">
      <c r="A91" s="19">
        <v>931</v>
      </c>
      <c r="B91" s="97" t="s">
        <v>1363</v>
      </c>
      <c r="C91" s="111">
        <v>77904</v>
      </c>
      <c r="D91" s="45">
        <v>3</v>
      </c>
      <c r="E91" s="112">
        <v>5.4130000000000003</v>
      </c>
      <c r="F91" s="45" t="s">
        <v>1</v>
      </c>
    </row>
    <row r="92" spans="1:6" x14ac:dyDescent="0.25">
      <c r="A92" s="21">
        <v>932</v>
      </c>
      <c r="B92" s="113" t="s">
        <v>1364</v>
      </c>
      <c r="C92" s="111">
        <v>38509</v>
      </c>
      <c r="D92" s="45">
        <v>3</v>
      </c>
      <c r="E92" s="112">
        <v>0.73899999999999999</v>
      </c>
      <c r="F92" s="45" t="s">
        <v>1</v>
      </c>
    </row>
    <row r="93" spans="1:6" x14ac:dyDescent="0.25">
      <c r="A93" s="19">
        <v>933</v>
      </c>
      <c r="B93" s="97" t="s">
        <v>1365</v>
      </c>
      <c r="C93" s="111">
        <v>37551</v>
      </c>
      <c r="D93" s="45">
        <v>3</v>
      </c>
      <c r="E93" s="112">
        <v>0.49</v>
      </c>
      <c r="F93" s="45" t="s">
        <v>1</v>
      </c>
    </row>
    <row r="94" spans="1:6" x14ac:dyDescent="0.25">
      <c r="A94" s="21">
        <v>934</v>
      </c>
      <c r="B94" s="113" t="s">
        <v>1366</v>
      </c>
      <c r="C94" s="111">
        <v>37553</v>
      </c>
      <c r="D94" s="45">
        <v>3</v>
      </c>
      <c r="E94" s="112">
        <v>0.34</v>
      </c>
      <c r="F94" s="45" t="s">
        <v>1</v>
      </c>
    </row>
    <row r="95" spans="1:6" x14ac:dyDescent="0.25">
      <c r="A95" s="19">
        <v>935</v>
      </c>
      <c r="B95" s="113" t="s">
        <v>1367</v>
      </c>
      <c r="C95" s="111">
        <v>76343</v>
      </c>
      <c r="D95" s="45">
        <v>3</v>
      </c>
      <c r="E95" s="112">
        <v>5.8179999999999996</v>
      </c>
      <c r="F95" s="45" t="s">
        <v>1</v>
      </c>
    </row>
    <row r="96" spans="1:6" x14ac:dyDescent="0.25">
      <c r="A96" s="21">
        <v>936</v>
      </c>
      <c r="B96" s="113" t="s">
        <v>1368</v>
      </c>
      <c r="C96" s="111">
        <v>4461</v>
      </c>
      <c r="D96" s="45">
        <v>3</v>
      </c>
      <c r="E96" s="112">
        <v>1.5369999999999999</v>
      </c>
      <c r="F96" s="45" t="s">
        <v>1</v>
      </c>
    </row>
    <row r="97" spans="1:6" x14ac:dyDescent="0.25">
      <c r="A97" s="19">
        <v>937</v>
      </c>
      <c r="B97" s="113" t="s">
        <v>1369</v>
      </c>
      <c r="C97" s="111">
        <v>33717</v>
      </c>
      <c r="D97" s="45">
        <v>3</v>
      </c>
      <c r="E97" s="112">
        <v>1.0349999999999999</v>
      </c>
      <c r="F97" s="45" t="s">
        <v>1</v>
      </c>
    </row>
    <row r="98" spans="1:6" x14ac:dyDescent="0.25">
      <c r="A98" s="21">
        <v>938</v>
      </c>
      <c r="B98" s="113" t="s">
        <v>1370</v>
      </c>
      <c r="C98" s="111">
        <v>38884</v>
      </c>
      <c r="D98" s="45">
        <v>3</v>
      </c>
      <c r="E98" s="112">
        <v>0.78400000000000003</v>
      </c>
      <c r="F98" s="45" t="s">
        <v>1</v>
      </c>
    </row>
    <row r="99" spans="1:6" x14ac:dyDescent="0.25">
      <c r="A99" s="19">
        <v>939</v>
      </c>
      <c r="B99" s="113" t="s">
        <v>1371</v>
      </c>
      <c r="C99" s="111">
        <v>39619</v>
      </c>
      <c r="D99" s="45">
        <v>3</v>
      </c>
      <c r="E99" s="112">
        <v>1.113</v>
      </c>
      <c r="F99" s="45" t="s">
        <v>1</v>
      </c>
    </row>
    <row r="100" spans="1:6" x14ac:dyDescent="0.25">
      <c r="A100" s="21">
        <v>940</v>
      </c>
      <c r="B100" s="113" t="s">
        <v>1372</v>
      </c>
      <c r="C100" s="111">
        <v>35183</v>
      </c>
      <c r="D100" s="45">
        <v>3</v>
      </c>
      <c r="E100" s="112">
        <v>1.843</v>
      </c>
      <c r="F100" s="45" t="s">
        <v>1</v>
      </c>
    </row>
    <row r="101" spans="1:6" x14ac:dyDescent="0.25">
      <c r="A101" s="19">
        <v>941</v>
      </c>
      <c r="B101" s="113" t="s">
        <v>1373</v>
      </c>
      <c r="C101" s="111">
        <v>38894</v>
      </c>
      <c r="D101" s="45">
        <v>3</v>
      </c>
      <c r="E101" s="112">
        <v>1.0389999999999999</v>
      </c>
      <c r="F101" s="45" t="s">
        <v>1</v>
      </c>
    </row>
    <row r="102" spans="1:6" x14ac:dyDescent="0.25">
      <c r="A102" s="21">
        <v>942</v>
      </c>
      <c r="B102" s="113" t="s">
        <v>1374</v>
      </c>
      <c r="C102" s="111">
        <v>38885</v>
      </c>
      <c r="D102" s="45">
        <v>3</v>
      </c>
      <c r="E102" s="112">
        <v>0.85399999999999998</v>
      </c>
      <c r="F102" s="45" t="s">
        <v>1</v>
      </c>
    </row>
    <row r="103" spans="1:6" x14ac:dyDescent="0.25">
      <c r="A103" s="19">
        <v>943</v>
      </c>
      <c r="B103" s="113" t="s">
        <v>1375</v>
      </c>
      <c r="C103" s="111">
        <v>38892</v>
      </c>
      <c r="D103" s="45">
        <v>3</v>
      </c>
      <c r="E103" s="112">
        <v>1.0740000000000001</v>
      </c>
      <c r="F103" s="45" t="s">
        <v>1</v>
      </c>
    </row>
    <row r="104" spans="1:6" x14ac:dyDescent="0.25">
      <c r="A104" s="21">
        <v>944</v>
      </c>
      <c r="B104" s="113" t="s">
        <v>1376</v>
      </c>
      <c r="C104" s="111">
        <v>39380</v>
      </c>
      <c r="D104" s="45">
        <v>3</v>
      </c>
      <c r="E104" s="112">
        <v>1.5439999999999998</v>
      </c>
      <c r="F104" s="45" t="s">
        <v>1</v>
      </c>
    </row>
    <row r="105" spans="1:6" x14ac:dyDescent="0.25">
      <c r="A105" s="19">
        <v>945</v>
      </c>
      <c r="B105" s="97" t="s">
        <v>1377</v>
      </c>
      <c r="C105" s="111">
        <v>38890</v>
      </c>
      <c r="D105" s="45">
        <v>3</v>
      </c>
      <c r="E105" s="112">
        <v>1.0329999999999999</v>
      </c>
      <c r="F105" s="45" t="s">
        <v>1</v>
      </c>
    </row>
    <row r="106" spans="1:6" x14ac:dyDescent="0.25">
      <c r="A106" s="21">
        <v>946</v>
      </c>
      <c r="B106" s="113" t="s">
        <v>1378</v>
      </c>
      <c r="C106" s="111">
        <v>31258</v>
      </c>
      <c r="D106" s="45">
        <v>3</v>
      </c>
      <c r="E106" s="112">
        <v>1.9119999999999999</v>
      </c>
      <c r="F106" s="45" t="s">
        <v>1</v>
      </c>
    </row>
    <row r="107" spans="1:6" x14ac:dyDescent="0.25">
      <c r="A107" s="19">
        <v>947</v>
      </c>
      <c r="B107" s="113" t="s">
        <v>1379</v>
      </c>
      <c r="C107" s="111">
        <v>36748</v>
      </c>
      <c r="D107" s="45">
        <v>3</v>
      </c>
      <c r="E107" s="112">
        <v>4.673</v>
      </c>
      <c r="F107" s="45" t="s">
        <v>1</v>
      </c>
    </row>
    <row r="108" spans="1:6" x14ac:dyDescent="0.25">
      <c r="A108" s="21">
        <v>948</v>
      </c>
      <c r="B108" s="97" t="s">
        <v>1380</v>
      </c>
      <c r="C108" s="111">
        <v>39596</v>
      </c>
      <c r="D108" s="45">
        <v>3</v>
      </c>
      <c r="E108" s="112">
        <v>1.042</v>
      </c>
      <c r="F108" s="45" t="s">
        <v>1</v>
      </c>
    </row>
    <row r="109" spans="1:6" x14ac:dyDescent="0.25">
      <c r="A109" s="19">
        <v>949</v>
      </c>
      <c r="B109" s="113" t="s">
        <v>1381</v>
      </c>
      <c r="C109" s="111">
        <v>31571</v>
      </c>
      <c r="D109" s="45">
        <v>3</v>
      </c>
      <c r="E109" s="112">
        <v>0.85699999999999998</v>
      </c>
      <c r="F109" s="45" t="s">
        <v>1</v>
      </c>
    </row>
    <row r="110" spans="1:6" x14ac:dyDescent="0.25">
      <c r="A110" s="21">
        <v>950</v>
      </c>
      <c r="B110" s="113" t="s">
        <v>1382</v>
      </c>
      <c r="C110" s="111">
        <v>39598</v>
      </c>
      <c r="D110" s="45">
        <v>3</v>
      </c>
      <c r="E110" s="112">
        <v>2.863</v>
      </c>
      <c r="F110" s="45" t="s">
        <v>1</v>
      </c>
    </row>
    <row r="111" spans="1:6" x14ac:dyDescent="0.25">
      <c r="A111" s="19">
        <v>951</v>
      </c>
      <c r="B111" s="113" t="s">
        <v>1383</v>
      </c>
      <c r="C111" s="111">
        <v>39116</v>
      </c>
      <c r="D111" s="45">
        <v>3</v>
      </c>
      <c r="E111" s="112">
        <v>5.4740000000000002</v>
      </c>
      <c r="F111" s="45" t="s">
        <v>1</v>
      </c>
    </row>
    <row r="112" spans="1:6" x14ac:dyDescent="0.25">
      <c r="A112" s="21">
        <v>952</v>
      </c>
      <c r="B112" s="113" t="s">
        <v>1384</v>
      </c>
      <c r="C112" s="111">
        <v>70817</v>
      </c>
      <c r="D112" s="45">
        <v>3</v>
      </c>
      <c r="E112" s="112">
        <v>2.0499999999999998</v>
      </c>
      <c r="F112" s="45" t="s">
        <v>1</v>
      </c>
    </row>
    <row r="113" spans="1:6" x14ac:dyDescent="0.25">
      <c r="A113" s="19">
        <v>953</v>
      </c>
      <c r="B113" s="113" t="s">
        <v>1385</v>
      </c>
      <c r="C113" s="111">
        <v>70016</v>
      </c>
      <c r="D113" s="45">
        <v>3</v>
      </c>
      <c r="E113" s="112">
        <v>1.7210000000000001</v>
      </c>
      <c r="F113" s="45" t="s">
        <v>1</v>
      </c>
    </row>
    <row r="114" spans="1:6" x14ac:dyDescent="0.25">
      <c r="A114" s="21">
        <v>954</v>
      </c>
      <c r="B114" s="113" t="s">
        <v>1386</v>
      </c>
      <c r="C114" s="111">
        <v>38893</v>
      </c>
      <c r="D114" s="45">
        <v>3</v>
      </c>
      <c r="E114" s="112">
        <v>1.204</v>
      </c>
      <c r="F114" s="45" t="s">
        <v>1</v>
      </c>
    </row>
    <row r="115" spans="1:6" x14ac:dyDescent="0.25">
      <c r="A115" s="19">
        <v>955</v>
      </c>
      <c r="B115" s="113" t="s">
        <v>1387</v>
      </c>
      <c r="C115" s="111">
        <v>39603</v>
      </c>
      <c r="D115" s="45">
        <v>3</v>
      </c>
      <c r="E115" s="112">
        <v>1.1439999999999999</v>
      </c>
      <c r="F115" s="45" t="s">
        <v>1</v>
      </c>
    </row>
    <row r="116" spans="1:6" x14ac:dyDescent="0.25">
      <c r="A116" s="21">
        <v>956</v>
      </c>
      <c r="B116" s="113" t="s">
        <v>1388</v>
      </c>
      <c r="C116" s="111">
        <v>39594</v>
      </c>
      <c r="D116" s="45">
        <v>3</v>
      </c>
      <c r="E116" s="112">
        <v>0.97399999999999998</v>
      </c>
      <c r="F116" s="45" t="s">
        <v>1</v>
      </c>
    </row>
    <row r="117" spans="1:6" x14ac:dyDescent="0.25">
      <c r="A117" s="19">
        <v>957</v>
      </c>
      <c r="B117" s="113" t="s">
        <v>1389</v>
      </c>
      <c r="C117" s="111">
        <v>39599</v>
      </c>
      <c r="D117" s="45">
        <v>3</v>
      </c>
      <c r="E117" s="112">
        <v>1.044</v>
      </c>
      <c r="F117" s="45" t="s">
        <v>1</v>
      </c>
    </row>
    <row r="118" spans="1:6" x14ac:dyDescent="0.25">
      <c r="A118" s="21">
        <v>958</v>
      </c>
      <c r="B118" s="113" t="s">
        <v>1390</v>
      </c>
      <c r="C118" s="111">
        <v>38902</v>
      </c>
      <c r="D118" s="45">
        <v>3</v>
      </c>
      <c r="E118" s="112">
        <v>1.0209999999999999</v>
      </c>
      <c r="F118" s="45" t="s">
        <v>1</v>
      </c>
    </row>
    <row r="119" spans="1:6" x14ac:dyDescent="0.25">
      <c r="A119" s="19">
        <v>959</v>
      </c>
      <c r="B119" s="113" t="s">
        <v>1391</v>
      </c>
      <c r="C119" s="111">
        <v>38904</v>
      </c>
      <c r="D119" s="45">
        <v>3</v>
      </c>
      <c r="E119" s="112">
        <v>1.0960000000000001</v>
      </c>
      <c r="F119" s="45" t="s">
        <v>1</v>
      </c>
    </row>
    <row r="120" spans="1:6" x14ac:dyDescent="0.25">
      <c r="A120" s="21">
        <v>960</v>
      </c>
      <c r="B120" s="113" t="s">
        <v>1392</v>
      </c>
      <c r="C120" s="111">
        <v>39622</v>
      </c>
      <c r="D120" s="45">
        <v>3</v>
      </c>
      <c r="E120" s="112">
        <v>3.61</v>
      </c>
      <c r="F120" s="45" t="s">
        <v>1</v>
      </c>
    </row>
    <row r="121" spans="1:6" x14ac:dyDescent="0.25">
      <c r="A121" s="19">
        <v>961</v>
      </c>
      <c r="B121" s="113" t="s">
        <v>1393</v>
      </c>
      <c r="C121" s="111">
        <v>39438</v>
      </c>
      <c r="D121" s="45">
        <v>3</v>
      </c>
      <c r="E121" s="112">
        <v>3.2509999999999999</v>
      </c>
      <c r="F121" s="45" t="s">
        <v>1</v>
      </c>
    </row>
    <row r="122" spans="1:6" x14ac:dyDescent="0.25">
      <c r="A122" s="21">
        <v>962</v>
      </c>
      <c r="B122" s="97" t="s">
        <v>1394</v>
      </c>
      <c r="C122" s="111">
        <v>38900</v>
      </c>
      <c r="D122" s="45">
        <v>3</v>
      </c>
      <c r="E122" s="112">
        <v>0.90400000000000003</v>
      </c>
      <c r="F122" s="45" t="s">
        <v>1</v>
      </c>
    </row>
    <row r="123" spans="1:6" x14ac:dyDescent="0.25">
      <c r="A123" s="19">
        <v>963</v>
      </c>
      <c r="B123" s="113" t="s">
        <v>1395</v>
      </c>
      <c r="C123" s="111">
        <v>31577</v>
      </c>
      <c r="D123" s="45">
        <v>3</v>
      </c>
      <c r="E123" s="112">
        <v>0.81</v>
      </c>
      <c r="F123" s="45" t="s">
        <v>1</v>
      </c>
    </row>
    <row r="124" spans="1:6" x14ac:dyDescent="0.25">
      <c r="A124" s="21">
        <v>964</v>
      </c>
      <c r="B124" s="113" t="s">
        <v>1396</v>
      </c>
      <c r="C124" s="111">
        <v>38887</v>
      </c>
      <c r="D124" s="45">
        <v>3</v>
      </c>
      <c r="E124" s="112">
        <v>1.399</v>
      </c>
      <c r="F124" s="45" t="s">
        <v>1</v>
      </c>
    </row>
    <row r="125" spans="1:6" x14ac:dyDescent="0.25">
      <c r="A125" s="19">
        <v>965</v>
      </c>
      <c r="B125" s="113" t="s">
        <v>1397</v>
      </c>
      <c r="C125" s="111">
        <v>35547</v>
      </c>
      <c r="D125" s="45">
        <v>3</v>
      </c>
      <c r="E125" s="112">
        <v>1.329</v>
      </c>
      <c r="F125" s="45" t="s">
        <v>1</v>
      </c>
    </row>
    <row r="126" spans="1:6" x14ac:dyDescent="0.25">
      <c r="A126" s="21">
        <v>966</v>
      </c>
      <c r="B126" s="113" t="s">
        <v>1398</v>
      </c>
      <c r="C126" s="111">
        <v>39595</v>
      </c>
      <c r="D126" s="45">
        <v>3</v>
      </c>
      <c r="E126" s="112">
        <v>1.1639999999999999</v>
      </c>
      <c r="F126" s="45" t="s">
        <v>1</v>
      </c>
    </row>
    <row r="127" spans="1:6" x14ac:dyDescent="0.25">
      <c r="A127" s="19">
        <v>967</v>
      </c>
      <c r="B127" s="113" t="s">
        <v>1399</v>
      </c>
      <c r="C127" s="111">
        <v>38883</v>
      </c>
      <c r="D127" s="45">
        <v>3</v>
      </c>
      <c r="E127" s="112">
        <v>1.254</v>
      </c>
      <c r="F127" s="45" t="s">
        <v>1</v>
      </c>
    </row>
    <row r="128" spans="1:6" x14ac:dyDescent="0.25">
      <c r="A128" s="21">
        <v>968</v>
      </c>
      <c r="B128" s="113" t="s">
        <v>1400</v>
      </c>
      <c r="C128" s="111">
        <v>70008</v>
      </c>
      <c r="D128" s="45">
        <v>3</v>
      </c>
      <c r="E128" s="112">
        <v>2.61</v>
      </c>
      <c r="F128" s="45" t="s">
        <v>1</v>
      </c>
    </row>
    <row r="129" spans="1:6" x14ac:dyDescent="0.25">
      <c r="A129" s="19">
        <v>969</v>
      </c>
      <c r="B129" s="113" t="s">
        <v>1401</v>
      </c>
      <c r="C129" s="111">
        <v>39035</v>
      </c>
      <c r="D129" s="45">
        <v>3</v>
      </c>
      <c r="E129" s="112">
        <v>1.5369999999999999</v>
      </c>
      <c r="F129" s="45" t="s">
        <v>1</v>
      </c>
    </row>
    <row r="130" spans="1:6" x14ac:dyDescent="0.25">
      <c r="A130" s="21">
        <v>970</v>
      </c>
      <c r="B130" s="113" t="s">
        <v>1402</v>
      </c>
      <c r="C130" s="111">
        <v>73530</v>
      </c>
      <c r="D130" s="45">
        <v>3</v>
      </c>
      <c r="E130" s="112" t="s">
        <v>1517</v>
      </c>
      <c r="F130" s="45" t="s">
        <v>1</v>
      </c>
    </row>
    <row r="131" spans="1:6" x14ac:dyDescent="0.25">
      <c r="A131" s="19">
        <v>971</v>
      </c>
      <c r="B131" s="113" t="s">
        <v>1403</v>
      </c>
      <c r="C131" s="111">
        <v>76681</v>
      </c>
      <c r="D131" s="45">
        <v>3</v>
      </c>
      <c r="E131" s="112">
        <v>1.3109999999999999</v>
      </c>
      <c r="F131" s="45" t="s">
        <v>1</v>
      </c>
    </row>
    <row r="132" spans="1:6" x14ac:dyDescent="0.25">
      <c r="A132" s="21">
        <v>972</v>
      </c>
      <c r="B132" s="113" t="s">
        <v>1404</v>
      </c>
      <c r="C132" s="111">
        <v>39034</v>
      </c>
      <c r="D132" s="45">
        <v>3</v>
      </c>
      <c r="E132" s="112">
        <v>1.3819999999999999</v>
      </c>
      <c r="F132" s="45" t="s">
        <v>1</v>
      </c>
    </row>
    <row r="133" spans="1:6" x14ac:dyDescent="0.25">
      <c r="A133" s="19">
        <v>973</v>
      </c>
      <c r="B133" s="113" t="s">
        <v>1405</v>
      </c>
      <c r="C133" s="111">
        <v>39606</v>
      </c>
      <c r="D133" s="45">
        <v>3</v>
      </c>
      <c r="E133" s="112">
        <v>0.95399999999999996</v>
      </c>
      <c r="F133" s="45" t="s">
        <v>1</v>
      </c>
    </row>
    <row r="134" spans="1:6" x14ac:dyDescent="0.25">
      <c r="A134" s="21">
        <v>974</v>
      </c>
      <c r="B134" s="113" t="s">
        <v>1406</v>
      </c>
      <c r="C134" s="111">
        <v>73307</v>
      </c>
      <c r="D134" s="45">
        <v>3</v>
      </c>
      <c r="E134" s="112">
        <v>1.522</v>
      </c>
      <c r="F134" s="45" t="s">
        <v>1</v>
      </c>
    </row>
    <row r="135" spans="1:6" x14ac:dyDescent="0.25">
      <c r="A135" s="19">
        <v>975</v>
      </c>
      <c r="B135" s="113" t="s">
        <v>1407</v>
      </c>
      <c r="C135" s="111">
        <v>70752</v>
      </c>
      <c r="D135" s="45">
        <v>3</v>
      </c>
      <c r="E135" s="112">
        <v>1.2390000000000001</v>
      </c>
      <c r="F135" s="45" t="s">
        <v>1</v>
      </c>
    </row>
    <row r="136" spans="1:6" x14ac:dyDescent="0.25">
      <c r="A136" s="21">
        <v>976</v>
      </c>
      <c r="B136" s="97" t="s">
        <v>1408</v>
      </c>
      <c r="C136" s="111">
        <v>74580</v>
      </c>
      <c r="D136" s="45">
        <v>3</v>
      </c>
      <c r="E136" s="112">
        <v>1.585</v>
      </c>
      <c r="F136" s="45" t="s">
        <v>1</v>
      </c>
    </row>
    <row r="137" spans="1:6" x14ac:dyDescent="0.25">
      <c r="A137" s="19">
        <v>977</v>
      </c>
      <c r="B137" s="113" t="s">
        <v>1409</v>
      </c>
      <c r="C137" s="111">
        <v>38897</v>
      </c>
      <c r="D137" s="45">
        <v>3</v>
      </c>
      <c r="E137" s="112">
        <v>1.1020000000000001</v>
      </c>
      <c r="F137" s="45" t="s">
        <v>1</v>
      </c>
    </row>
    <row r="138" spans="1:6" x14ac:dyDescent="0.25">
      <c r="A138" s="21">
        <v>978</v>
      </c>
      <c r="B138" s="113" t="s">
        <v>1410</v>
      </c>
      <c r="C138" s="111">
        <v>39607</v>
      </c>
      <c r="D138" s="45">
        <v>3</v>
      </c>
      <c r="E138" s="112">
        <v>2.8420000000000001</v>
      </c>
      <c r="F138" s="45" t="s">
        <v>1</v>
      </c>
    </row>
    <row r="139" spans="1:6" x14ac:dyDescent="0.25">
      <c r="A139" s="19">
        <v>979</v>
      </c>
      <c r="B139" s="97" t="s">
        <v>1411</v>
      </c>
      <c r="C139" s="111">
        <v>76480</v>
      </c>
      <c r="D139" s="45">
        <v>3</v>
      </c>
      <c r="E139" s="112">
        <v>1.339</v>
      </c>
      <c r="F139" s="45" t="s">
        <v>1</v>
      </c>
    </row>
    <row r="140" spans="1:6" x14ac:dyDescent="0.25">
      <c r="A140" s="21">
        <v>980</v>
      </c>
      <c r="B140" s="97" t="s">
        <v>1412</v>
      </c>
      <c r="C140" s="111">
        <v>32868</v>
      </c>
      <c r="D140" s="45">
        <v>3</v>
      </c>
      <c r="E140" s="112">
        <v>1.43</v>
      </c>
      <c r="F140" s="45" t="s">
        <v>1</v>
      </c>
    </row>
    <row r="141" spans="1:6" x14ac:dyDescent="0.25">
      <c r="A141" s="19">
        <v>981</v>
      </c>
      <c r="B141" s="113" t="s">
        <v>1413</v>
      </c>
      <c r="C141" s="111">
        <v>39609</v>
      </c>
      <c r="D141" s="45">
        <v>3</v>
      </c>
      <c r="E141" s="112">
        <v>1.5309999999999999</v>
      </c>
      <c r="F141" s="45" t="s">
        <v>1</v>
      </c>
    </row>
    <row r="142" spans="1:6" x14ac:dyDescent="0.25">
      <c r="A142" s="21">
        <v>982</v>
      </c>
      <c r="B142" s="113" t="s">
        <v>1414</v>
      </c>
      <c r="C142" s="111">
        <v>39448</v>
      </c>
      <c r="D142" s="45">
        <v>3</v>
      </c>
      <c r="E142" s="112">
        <v>1.587</v>
      </c>
      <c r="F142" s="45" t="s">
        <v>1</v>
      </c>
    </row>
    <row r="143" spans="1:6" x14ac:dyDescent="0.25">
      <c r="A143" s="19">
        <v>983</v>
      </c>
      <c r="B143" s="113" t="s">
        <v>1415</v>
      </c>
      <c r="C143" s="111">
        <v>39610</v>
      </c>
      <c r="D143" s="45">
        <v>3</v>
      </c>
      <c r="E143" s="112">
        <v>1.548</v>
      </c>
      <c r="F143" s="45" t="s">
        <v>1</v>
      </c>
    </row>
    <row r="144" spans="1:6" x14ac:dyDescent="0.25">
      <c r="A144" s="21">
        <v>984</v>
      </c>
      <c r="B144" s="113" t="s">
        <v>1416</v>
      </c>
      <c r="C144" s="111">
        <v>39611</v>
      </c>
      <c r="D144" s="45">
        <v>3</v>
      </c>
      <c r="E144" s="112">
        <v>1.55</v>
      </c>
      <c r="F144" s="45" t="s">
        <v>1</v>
      </c>
    </row>
    <row r="145" spans="1:6" x14ac:dyDescent="0.25">
      <c r="A145" s="19">
        <v>985</v>
      </c>
      <c r="B145" s="97" t="s">
        <v>1417</v>
      </c>
      <c r="C145" s="111">
        <v>70281</v>
      </c>
      <c r="D145" s="45">
        <v>3</v>
      </c>
      <c r="E145" s="112">
        <v>1.2450000000000001</v>
      </c>
      <c r="F145" s="45" t="s">
        <v>1</v>
      </c>
    </row>
    <row r="146" spans="1:6" x14ac:dyDescent="0.25">
      <c r="A146" s="21">
        <v>986</v>
      </c>
      <c r="B146" s="97" t="s">
        <v>1418</v>
      </c>
      <c r="C146" s="111">
        <v>70282</v>
      </c>
      <c r="D146" s="45">
        <v>3</v>
      </c>
      <c r="E146" s="112">
        <v>0.95599999999999996</v>
      </c>
      <c r="F146" s="45" t="s">
        <v>1</v>
      </c>
    </row>
    <row r="147" spans="1:6" x14ac:dyDescent="0.25">
      <c r="A147" s="19">
        <v>987</v>
      </c>
      <c r="B147" s="97" t="s">
        <v>1419</v>
      </c>
      <c r="C147" s="111">
        <v>70280</v>
      </c>
      <c r="D147" s="45">
        <v>3</v>
      </c>
      <c r="E147" s="112">
        <v>0.99399999999999999</v>
      </c>
      <c r="F147" s="45" t="s">
        <v>1</v>
      </c>
    </row>
    <row r="148" spans="1:6" x14ac:dyDescent="0.25">
      <c r="A148" s="21">
        <v>988</v>
      </c>
      <c r="B148" s="113" t="s">
        <v>1420</v>
      </c>
      <c r="C148" s="111">
        <v>70758</v>
      </c>
      <c r="D148" s="45">
        <v>3</v>
      </c>
      <c r="E148" s="112">
        <v>1.7229999999999999</v>
      </c>
      <c r="F148" s="45" t="s">
        <v>1</v>
      </c>
    </row>
    <row r="149" spans="1:6" x14ac:dyDescent="0.25">
      <c r="A149" s="19">
        <v>989</v>
      </c>
      <c r="B149" s="113" t="s">
        <v>1421</v>
      </c>
      <c r="C149" s="111">
        <v>36578</v>
      </c>
      <c r="D149" s="45">
        <v>3</v>
      </c>
      <c r="E149" s="112">
        <v>3.153</v>
      </c>
      <c r="F149" s="45" t="s">
        <v>1</v>
      </c>
    </row>
    <row r="150" spans="1:6" x14ac:dyDescent="0.25">
      <c r="A150" s="21">
        <v>990</v>
      </c>
      <c r="B150" s="113" t="s">
        <v>1422</v>
      </c>
      <c r="C150" s="111">
        <v>38895</v>
      </c>
      <c r="D150" s="45">
        <v>3</v>
      </c>
      <c r="E150" s="112">
        <v>1.774</v>
      </c>
      <c r="F150" s="45" t="s">
        <v>1</v>
      </c>
    </row>
    <row r="151" spans="1:6" x14ac:dyDescent="0.25">
      <c r="A151" s="19">
        <v>991</v>
      </c>
      <c r="B151" s="97" t="s">
        <v>1423</v>
      </c>
      <c r="C151" s="111">
        <v>30032</v>
      </c>
      <c r="D151" s="45">
        <v>3</v>
      </c>
      <c r="E151" s="112">
        <v>1.0999999999999999</v>
      </c>
      <c r="F151" s="45" t="s">
        <v>1</v>
      </c>
    </row>
    <row r="152" spans="1:6" x14ac:dyDescent="0.25">
      <c r="A152" s="21">
        <v>992</v>
      </c>
      <c r="B152" s="113" t="s">
        <v>1424</v>
      </c>
      <c r="C152" s="111">
        <v>76936</v>
      </c>
      <c r="D152" s="45">
        <v>3</v>
      </c>
      <c r="E152" s="112">
        <v>2.7829999999999999</v>
      </c>
      <c r="F152" s="45" t="s">
        <v>1</v>
      </c>
    </row>
    <row r="153" spans="1:6" x14ac:dyDescent="0.25">
      <c r="A153" s="19">
        <v>993</v>
      </c>
      <c r="B153" s="113" t="s">
        <v>1425</v>
      </c>
      <c r="C153" s="111">
        <v>71167</v>
      </c>
      <c r="D153" s="45">
        <v>3</v>
      </c>
      <c r="E153" s="112">
        <v>3.9540000000000002</v>
      </c>
      <c r="F153" s="45" t="s">
        <v>1</v>
      </c>
    </row>
    <row r="154" spans="1:6" x14ac:dyDescent="0.25">
      <c r="A154" s="21">
        <v>994</v>
      </c>
      <c r="B154" s="113" t="s">
        <v>1426</v>
      </c>
      <c r="C154" s="111">
        <v>71168</v>
      </c>
      <c r="D154" s="45">
        <v>3</v>
      </c>
      <c r="E154" s="112">
        <v>3.9039999999999999</v>
      </c>
      <c r="F154" s="45" t="s">
        <v>1</v>
      </c>
    </row>
    <row r="155" spans="1:6" x14ac:dyDescent="0.25">
      <c r="A155" s="19">
        <v>995</v>
      </c>
      <c r="B155" s="113" t="s">
        <v>1427</v>
      </c>
      <c r="C155" s="111">
        <v>77374</v>
      </c>
      <c r="D155" s="45">
        <v>3</v>
      </c>
      <c r="E155" s="112">
        <v>2.4529999999999998</v>
      </c>
      <c r="F155" s="45" t="s">
        <v>1</v>
      </c>
    </row>
    <row r="156" spans="1:6" x14ac:dyDescent="0.25">
      <c r="A156" s="21">
        <v>996</v>
      </c>
      <c r="B156" s="113" t="s">
        <v>1428</v>
      </c>
      <c r="C156" s="111">
        <v>37492</v>
      </c>
      <c r="D156" s="45">
        <v>3</v>
      </c>
      <c r="E156" s="112">
        <v>4.3129999999999997</v>
      </c>
      <c r="F156" s="45" t="s">
        <v>1</v>
      </c>
    </row>
    <row r="157" spans="1:6" x14ac:dyDescent="0.25">
      <c r="A157" s="19">
        <v>997</v>
      </c>
      <c r="B157" s="113" t="s">
        <v>1429</v>
      </c>
      <c r="C157" s="111">
        <v>70276</v>
      </c>
      <c r="D157" s="45">
        <v>3</v>
      </c>
      <c r="E157" s="112">
        <v>2.06</v>
      </c>
      <c r="F157" s="45" t="s">
        <v>1</v>
      </c>
    </row>
    <row r="158" spans="1:6" x14ac:dyDescent="0.25">
      <c r="A158" s="21">
        <v>998</v>
      </c>
      <c r="B158" s="113" t="s">
        <v>1430</v>
      </c>
      <c r="C158" s="111">
        <v>71166</v>
      </c>
      <c r="D158" s="45">
        <v>3</v>
      </c>
      <c r="E158" s="112">
        <v>2.6640000000000001</v>
      </c>
      <c r="F158" s="45" t="s">
        <v>1</v>
      </c>
    </row>
    <row r="159" spans="1:6" x14ac:dyDescent="0.25">
      <c r="A159" s="19">
        <v>999</v>
      </c>
      <c r="B159" s="113" t="s">
        <v>1431</v>
      </c>
      <c r="C159" s="111">
        <v>74321</v>
      </c>
      <c r="D159" s="45">
        <v>3</v>
      </c>
      <c r="E159" s="112">
        <v>19.361000000000001</v>
      </c>
      <c r="F159" s="45" t="s">
        <v>1</v>
      </c>
    </row>
    <row r="160" spans="1:6" x14ac:dyDescent="0.25">
      <c r="A160" s="21">
        <v>1000</v>
      </c>
      <c r="B160" s="113" t="s">
        <v>1432</v>
      </c>
      <c r="C160" s="111">
        <v>74931</v>
      </c>
      <c r="D160" s="45">
        <v>3</v>
      </c>
      <c r="E160" s="112">
        <v>20.426000000000002</v>
      </c>
      <c r="F160" s="45" t="s">
        <v>1</v>
      </c>
    </row>
    <row r="161" spans="1:6" x14ac:dyDescent="0.25">
      <c r="A161" s="19">
        <v>1001</v>
      </c>
      <c r="B161" s="113" t="s">
        <v>1433</v>
      </c>
      <c r="C161" s="111">
        <v>73750</v>
      </c>
      <c r="D161" s="45">
        <v>3</v>
      </c>
      <c r="E161" s="112">
        <v>17.218</v>
      </c>
      <c r="F161" s="45" t="s">
        <v>1</v>
      </c>
    </row>
    <row r="162" spans="1:6" x14ac:dyDescent="0.25">
      <c r="A162" s="21">
        <v>1002</v>
      </c>
      <c r="B162" s="113" t="s">
        <v>1434</v>
      </c>
      <c r="C162" s="111">
        <v>73639</v>
      </c>
      <c r="D162" s="45">
        <v>3</v>
      </c>
      <c r="E162" s="112">
        <v>1.8909999999999998</v>
      </c>
      <c r="F162" s="45" t="s">
        <v>1</v>
      </c>
    </row>
    <row r="163" spans="1:6" x14ac:dyDescent="0.25">
      <c r="A163" s="19">
        <v>1003</v>
      </c>
      <c r="B163" s="113" t="s">
        <v>1435</v>
      </c>
      <c r="C163" s="111">
        <v>4459</v>
      </c>
      <c r="D163" s="45">
        <v>3</v>
      </c>
      <c r="E163" s="112">
        <v>1.327</v>
      </c>
      <c r="F163" s="45" t="s">
        <v>1</v>
      </c>
    </row>
    <row r="164" spans="1:6" x14ac:dyDescent="0.25">
      <c r="A164" s="21">
        <v>1004</v>
      </c>
      <c r="B164" s="113" t="s">
        <v>1436</v>
      </c>
      <c r="C164" s="111">
        <v>76574</v>
      </c>
      <c r="D164" s="45">
        <v>3</v>
      </c>
      <c r="E164" s="112">
        <v>16.93</v>
      </c>
      <c r="F164" s="45" t="s">
        <v>1</v>
      </c>
    </row>
    <row r="165" spans="1:6" x14ac:dyDescent="0.25">
      <c r="A165" s="19">
        <v>1005</v>
      </c>
      <c r="B165" s="113" t="s">
        <v>1437</v>
      </c>
      <c r="C165" s="111">
        <v>73752</v>
      </c>
      <c r="D165" s="45">
        <v>3</v>
      </c>
      <c r="E165" s="112" t="s">
        <v>1517</v>
      </c>
      <c r="F165" s="45" t="s">
        <v>1</v>
      </c>
    </row>
    <row r="166" spans="1:6" x14ac:dyDescent="0.25">
      <c r="A166" s="21">
        <v>1006</v>
      </c>
      <c r="B166" s="113" t="s">
        <v>1438</v>
      </c>
      <c r="C166" s="111">
        <v>73788</v>
      </c>
      <c r="D166" s="45">
        <v>3</v>
      </c>
      <c r="E166" s="112">
        <v>37.857999999999997</v>
      </c>
      <c r="F166" s="45" t="s">
        <v>1</v>
      </c>
    </row>
    <row r="167" spans="1:6" x14ac:dyDescent="0.25">
      <c r="A167" s="19">
        <v>1007</v>
      </c>
      <c r="B167" s="113" t="s">
        <v>1439</v>
      </c>
      <c r="C167" s="111">
        <v>73789</v>
      </c>
      <c r="D167" s="45">
        <v>3</v>
      </c>
      <c r="E167" s="112">
        <v>36.957000000000001</v>
      </c>
      <c r="F167" s="45" t="s">
        <v>1</v>
      </c>
    </row>
    <row r="168" spans="1:6" x14ac:dyDescent="0.25">
      <c r="A168" s="21">
        <v>1008</v>
      </c>
      <c r="B168" s="113" t="s">
        <v>1440</v>
      </c>
      <c r="C168" s="111">
        <v>78934</v>
      </c>
      <c r="D168" s="45">
        <v>3</v>
      </c>
      <c r="E168" s="112">
        <v>17.858000000000001</v>
      </c>
      <c r="F168" s="45" t="s">
        <v>1</v>
      </c>
    </row>
    <row r="169" spans="1:6" x14ac:dyDescent="0.25">
      <c r="A169" s="19">
        <v>1009</v>
      </c>
      <c r="B169" s="113" t="s">
        <v>1441</v>
      </c>
      <c r="C169" s="111">
        <v>71508</v>
      </c>
      <c r="D169" s="45">
        <v>3</v>
      </c>
      <c r="E169" s="112">
        <v>5.1060000000000008</v>
      </c>
      <c r="F169" s="45" t="s">
        <v>1</v>
      </c>
    </row>
    <row r="170" spans="1:6" x14ac:dyDescent="0.25">
      <c r="A170" s="21">
        <v>1010</v>
      </c>
      <c r="B170" s="113" t="s">
        <v>1442</v>
      </c>
      <c r="C170" s="111">
        <v>37241</v>
      </c>
      <c r="D170" s="45">
        <v>3</v>
      </c>
      <c r="E170" s="112" t="s">
        <v>1517</v>
      </c>
      <c r="F170" s="45" t="s">
        <v>1</v>
      </c>
    </row>
    <row r="171" spans="1:6" x14ac:dyDescent="0.25">
      <c r="A171" s="19">
        <v>1011</v>
      </c>
      <c r="B171" s="113" t="s">
        <v>1443</v>
      </c>
      <c r="C171" s="111">
        <v>76997</v>
      </c>
      <c r="D171" s="45">
        <v>3</v>
      </c>
      <c r="E171" s="112">
        <v>50</v>
      </c>
      <c r="F171" s="45" t="s">
        <v>1</v>
      </c>
    </row>
    <row r="172" spans="1:6" x14ac:dyDescent="0.25">
      <c r="A172" s="21">
        <v>1012</v>
      </c>
      <c r="B172" s="113" t="s">
        <v>1444</v>
      </c>
      <c r="C172" s="111">
        <v>4077</v>
      </c>
      <c r="D172" s="45">
        <v>3</v>
      </c>
      <c r="E172" s="112">
        <v>2.1120000000000001</v>
      </c>
      <c r="F172" s="45" t="s">
        <v>1</v>
      </c>
    </row>
    <row r="173" spans="1:6" x14ac:dyDescent="0.25">
      <c r="A173" s="19">
        <v>1013</v>
      </c>
      <c r="B173" s="113" t="s">
        <v>1445</v>
      </c>
      <c r="C173" s="111">
        <v>38799</v>
      </c>
      <c r="D173" s="45">
        <v>3</v>
      </c>
      <c r="E173" s="112">
        <v>17.573</v>
      </c>
      <c r="F173" s="45" t="s">
        <v>1</v>
      </c>
    </row>
    <row r="174" spans="1:6" x14ac:dyDescent="0.25">
      <c r="A174" s="21">
        <v>1014</v>
      </c>
      <c r="B174" s="113" t="s">
        <v>1446</v>
      </c>
      <c r="C174" s="111">
        <v>6671</v>
      </c>
      <c r="D174" s="45">
        <v>3</v>
      </c>
      <c r="E174" s="112" t="s">
        <v>1517</v>
      </c>
      <c r="F174" s="45" t="s">
        <v>1</v>
      </c>
    </row>
    <row r="175" spans="1:6" x14ac:dyDescent="0.25">
      <c r="A175" s="19">
        <v>1015</v>
      </c>
      <c r="B175" s="113" t="s">
        <v>1447</v>
      </c>
      <c r="C175" s="111">
        <v>76798</v>
      </c>
      <c r="D175" s="45">
        <v>3</v>
      </c>
      <c r="E175" s="112">
        <v>33.485999999999997</v>
      </c>
      <c r="F175" s="45" t="s">
        <v>1</v>
      </c>
    </row>
    <row r="176" spans="1:6" x14ac:dyDescent="0.25">
      <c r="A176" s="21">
        <v>1016</v>
      </c>
      <c r="B176" s="113" t="s">
        <v>1448</v>
      </c>
      <c r="C176" s="111">
        <v>38161</v>
      </c>
      <c r="D176" s="45">
        <v>3</v>
      </c>
      <c r="E176" s="112">
        <v>0.22700000000000001</v>
      </c>
      <c r="F176" s="45" t="s">
        <v>1</v>
      </c>
    </row>
    <row r="177" spans="1:6" x14ac:dyDescent="0.25">
      <c r="A177" s="19">
        <v>1017</v>
      </c>
      <c r="B177" s="113" t="s">
        <v>1449</v>
      </c>
      <c r="C177" s="111">
        <v>38160</v>
      </c>
      <c r="D177" s="45">
        <v>3</v>
      </c>
      <c r="E177" s="112">
        <v>0.214</v>
      </c>
      <c r="F177" s="45" t="s">
        <v>1</v>
      </c>
    </row>
    <row r="178" spans="1:6" x14ac:dyDescent="0.25">
      <c r="A178" s="21">
        <v>1018</v>
      </c>
      <c r="B178" s="113" t="s">
        <v>1450</v>
      </c>
      <c r="C178" s="111">
        <v>38163</v>
      </c>
      <c r="D178" s="45">
        <v>3</v>
      </c>
      <c r="E178" s="112">
        <v>0.20200000000000001</v>
      </c>
      <c r="F178" s="45" t="s">
        <v>1</v>
      </c>
    </row>
    <row r="179" spans="1:6" x14ac:dyDescent="0.25">
      <c r="A179" s="19">
        <v>1019</v>
      </c>
      <c r="B179" s="113" t="s">
        <v>1451</v>
      </c>
      <c r="C179" s="111">
        <v>73909</v>
      </c>
      <c r="D179" s="45">
        <v>3</v>
      </c>
      <c r="E179" s="112">
        <v>0.50800000000000001</v>
      </c>
      <c r="F179" s="45" t="s">
        <v>1</v>
      </c>
    </row>
    <row r="180" spans="1:6" x14ac:dyDescent="0.25">
      <c r="A180" s="21">
        <v>1020</v>
      </c>
      <c r="B180" s="113" t="s">
        <v>1452</v>
      </c>
      <c r="C180" s="111">
        <v>38299</v>
      </c>
      <c r="D180" s="45">
        <v>3</v>
      </c>
      <c r="E180" s="112">
        <v>5.7940000000000005</v>
      </c>
      <c r="F180" s="45" t="s">
        <v>1</v>
      </c>
    </row>
    <row r="181" spans="1:6" x14ac:dyDescent="0.25">
      <c r="A181" s="19">
        <v>1021</v>
      </c>
      <c r="B181" s="113" t="s">
        <v>1453</v>
      </c>
      <c r="C181" s="111">
        <v>76690</v>
      </c>
      <c r="D181" s="45">
        <v>3</v>
      </c>
      <c r="E181" s="112">
        <v>15.095000000000001</v>
      </c>
      <c r="F181" s="45" t="s">
        <v>1</v>
      </c>
    </row>
    <row r="182" spans="1:6" x14ac:dyDescent="0.25">
      <c r="A182" s="21">
        <v>1022</v>
      </c>
      <c r="B182" s="113" t="s">
        <v>1454</v>
      </c>
      <c r="C182" s="111">
        <v>5258</v>
      </c>
      <c r="D182" s="45">
        <v>3</v>
      </c>
      <c r="E182" s="112">
        <v>13.944000000000001</v>
      </c>
      <c r="F182" s="45" t="s">
        <v>1</v>
      </c>
    </row>
    <row r="183" spans="1:6" x14ac:dyDescent="0.25">
      <c r="A183" s="19">
        <v>1023</v>
      </c>
      <c r="B183" s="113" t="s">
        <v>1455</v>
      </c>
      <c r="C183" s="111">
        <v>76328</v>
      </c>
      <c r="D183" s="45">
        <v>3</v>
      </c>
      <c r="E183" s="112">
        <v>13.945</v>
      </c>
      <c r="F183" s="45" t="s">
        <v>1</v>
      </c>
    </row>
    <row r="184" spans="1:6" x14ac:dyDescent="0.25">
      <c r="A184" s="21">
        <v>1024</v>
      </c>
      <c r="B184" s="113" t="s">
        <v>1456</v>
      </c>
      <c r="C184" s="111">
        <v>76796</v>
      </c>
      <c r="D184" s="45">
        <v>3</v>
      </c>
      <c r="E184" s="112">
        <v>10.26</v>
      </c>
      <c r="F184" s="45" t="s">
        <v>1</v>
      </c>
    </row>
    <row r="185" spans="1:6" x14ac:dyDescent="0.25">
      <c r="A185" s="19">
        <v>1025</v>
      </c>
      <c r="B185" s="113" t="s">
        <v>1457</v>
      </c>
      <c r="C185" s="111">
        <v>37555</v>
      </c>
      <c r="D185" s="45">
        <v>3</v>
      </c>
      <c r="E185" s="112">
        <v>0.13900000000000001</v>
      </c>
      <c r="F185" s="45" t="s">
        <v>1</v>
      </c>
    </row>
    <row r="186" spans="1:6" x14ac:dyDescent="0.25">
      <c r="A186" s="21">
        <v>1026</v>
      </c>
      <c r="B186" s="113" t="s">
        <v>1458</v>
      </c>
      <c r="C186" s="111">
        <v>4569</v>
      </c>
      <c r="D186" s="45">
        <v>3</v>
      </c>
      <c r="E186" s="112">
        <v>11.895</v>
      </c>
      <c r="F186" s="45" t="s">
        <v>1</v>
      </c>
    </row>
    <row r="187" spans="1:6" x14ac:dyDescent="0.25">
      <c r="A187" s="19">
        <v>1027</v>
      </c>
      <c r="B187" s="113" t="s">
        <v>1459</v>
      </c>
      <c r="C187" s="111">
        <v>72485</v>
      </c>
      <c r="D187" s="45">
        <v>3</v>
      </c>
      <c r="E187" s="112">
        <v>0.22600000000000001</v>
      </c>
      <c r="F187" s="45" t="s">
        <v>1</v>
      </c>
    </row>
    <row r="188" spans="1:6" x14ac:dyDescent="0.25">
      <c r="A188" s="21">
        <v>1028</v>
      </c>
      <c r="B188" s="113" t="s">
        <v>1460</v>
      </c>
      <c r="C188" s="111">
        <v>72483</v>
      </c>
      <c r="D188" s="45">
        <v>3</v>
      </c>
      <c r="E188" s="112">
        <v>0.22600000000000001</v>
      </c>
      <c r="F188" s="45" t="s">
        <v>1</v>
      </c>
    </row>
    <row r="189" spans="1:6" x14ac:dyDescent="0.25">
      <c r="A189" s="19">
        <v>1029</v>
      </c>
      <c r="B189" s="113" t="s">
        <v>1461</v>
      </c>
      <c r="C189" s="111">
        <v>70661</v>
      </c>
      <c r="D189" s="45">
        <v>3</v>
      </c>
      <c r="E189" s="112" t="s">
        <v>1517</v>
      </c>
      <c r="F189" s="45" t="s">
        <v>1</v>
      </c>
    </row>
    <row r="190" spans="1:6" x14ac:dyDescent="0.25">
      <c r="A190" s="21">
        <v>1030</v>
      </c>
      <c r="B190" s="113" t="s">
        <v>1462</v>
      </c>
      <c r="C190" s="111">
        <v>74276</v>
      </c>
      <c r="D190" s="45">
        <v>3</v>
      </c>
      <c r="E190" s="112">
        <v>8.17</v>
      </c>
      <c r="F190" s="45" t="s">
        <v>1</v>
      </c>
    </row>
    <row r="191" spans="1:6" x14ac:dyDescent="0.25">
      <c r="A191" s="19">
        <v>1031</v>
      </c>
      <c r="B191" s="113" t="s">
        <v>1463</v>
      </c>
      <c r="C191" s="111" t="s">
        <v>1515</v>
      </c>
      <c r="D191" s="45">
        <v>3</v>
      </c>
      <c r="E191" s="112" t="s">
        <v>1517</v>
      </c>
      <c r="F191" s="45" t="s">
        <v>1</v>
      </c>
    </row>
    <row r="192" spans="1:6" x14ac:dyDescent="0.25">
      <c r="A192" s="21">
        <v>1032</v>
      </c>
      <c r="B192" s="113" t="s">
        <v>1464</v>
      </c>
      <c r="C192" s="111">
        <v>73442</v>
      </c>
      <c r="D192" s="45">
        <v>3</v>
      </c>
      <c r="E192" s="112">
        <v>2.8729999999999998</v>
      </c>
      <c r="F192" s="45" t="s">
        <v>1</v>
      </c>
    </row>
    <row r="193" spans="1:6" x14ac:dyDescent="0.25">
      <c r="A193" s="19">
        <v>1033</v>
      </c>
      <c r="B193" s="113" t="s">
        <v>1465</v>
      </c>
      <c r="C193" s="111">
        <v>79341</v>
      </c>
      <c r="D193" s="45">
        <v>3</v>
      </c>
      <c r="E193" s="112" t="s">
        <v>1517</v>
      </c>
      <c r="F193" s="45" t="s">
        <v>1</v>
      </c>
    </row>
    <row r="194" spans="1:6" x14ac:dyDescent="0.25">
      <c r="A194" s="21">
        <v>1034</v>
      </c>
      <c r="B194" s="113" t="s">
        <v>1466</v>
      </c>
      <c r="C194" s="111">
        <v>6367</v>
      </c>
      <c r="D194" s="45">
        <v>3</v>
      </c>
      <c r="E194" s="112" t="s">
        <v>1517</v>
      </c>
      <c r="F194" s="45" t="s">
        <v>1</v>
      </c>
    </row>
    <row r="195" spans="1:6" x14ac:dyDescent="0.25">
      <c r="A195" s="19">
        <v>1035</v>
      </c>
      <c r="B195" s="113" t="s">
        <v>1467</v>
      </c>
      <c r="C195" s="111">
        <v>75091</v>
      </c>
      <c r="D195" s="45">
        <v>3</v>
      </c>
      <c r="E195" s="112">
        <v>0.33</v>
      </c>
      <c r="F195" s="45" t="s">
        <v>1</v>
      </c>
    </row>
    <row r="196" spans="1:6" x14ac:dyDescent="0.25">
      <c r="A196" s="21">
        <v>1036</v>
      </c>
      <c r="B196" s="113" t="s">
        <v>1468</v>
      </c>
      <c r="C196" s="111">
        <v>76688</v>
      </c>
      <c r="D196" s="45">
        <v>3</v>
      </c>
      <c r="E196" s="112">
        <v>8.8290000000000006</v>
      </c>
      <c r="F196" s="45" t="s">
        <v>1</v>
      </c>
    </row>
    <row r="197" spans="1:6" x14ac:dyDescent="0.25">
      <c r="A197" s="19">
        <v>1037</v>
      </c>
      <c r="B197" s="113" t="s">
        <v>1469</v>
      </c>
      <c r="C197" s="111">
        <v>76430</v>
      </c>
      <c r="D197" s="45">
        <v>3</v>
      </c>
      <c r="E197" s="112">
        <v>15.587</v>
      </c>
      <c r="F197" s="45" t="s">
        <v>1</v>
      </c>
    </row>
    <row r="198" spans="1:6" x14ac:dyDescent="0.25">
      <c r="A198" s="21">
        <v>1038</v>
      </c>
      <c r="B198" s="113" t="s">
        <v>1470</v>
      </c>
      <c r="C198" s="111">
        <v>76429</v>
      </c>
      <c r="D198" s="45">
        <v>3</v>
      </c>
      <c r="E198" s="112">
        <v>15.565</v>
      </c>
      <c r="F198" s="45" t="s">
        <v>1</v>
      </c>
    </row>
    <row r="199" spans="1:6" x14ac:dyDescent="0.25">
      <c r="A199" s="19">
        <v>1039</v>
      </c>
      <c r="B199" s="113" t="s">
        <v>1471</v>
      </c>
      <c r="C199" s="111">
        <v>36413</v>
      </c>
      <c r="D199" s="45">
        <v>3</v>
      </c>
      <c r="E199" s="112">
        <v>7.0670000000000002</v>
      </c>
      <c r="F199" s="45" t="s">
        <v>1</v>
      </c>
    </row>
    <row r="200" spans="1:6" x14ac:dyDescent="0.25">
      <c r="A200" s="21">
        <v>1040</v>
      </c>
      <c r="B200" s="113" t="s">
        <v>1472</v>
      </c>
      <c r="C200" s="111">
        <v>76699</v>
      </c>
      <c r="D200" s="45">
        <v>3</v>
      </c>
      <c r="E200" s="112">
        <v>19.651</v>
      </c>
      <c r="F200" s="45" t="s">
        <v>1</v>
      </c>
    </row>
    <row r="201" spans="1:6" x14ac:dyDescent="0.25">
      <c r="A201" s="19">
        <v>1041</v>
      </c>
      <c r="B201" s="113" t="s">
        <v>1473</v>
      </c>
      <c r="C201" s="111">
        <v>76700</v>
      </c>
      <c r="D201" s="45">
        <v>3</v>
      </c>
      <c r="E201" s="112">
        <v>19.394000000000002</v>
      </c>
      <c r="F201" s="45" t="s">
        <v>1</v>
      </c>
    </row>
    <row r="202" spans="1:6" x14ac:dyDescent="0.25">
      <c r="A202" s="21">
        <v>1042</v>
      </c>
      <c r="B202" s="113" t="s">
        <v>1474</v>
      </c>
      <c r="C202" s="111">
        <v>76689</v>
      </c>
      <c r="D202" s="45">
        <v>3</v>
      </c>
      <c r="E202" s="112">
        <v>29.984999999999999</v>
      </c>
      <c r="F202" s="45" t="s">
        <v>1</v>
      </c>
    </row>
    <row r="203" spans="1:6" x14ac:dyDescent="0.25">
      <c r="A203" s="19">
        <v>1043</v>
      </c>
      <c r="B203" s="113" t="s">
        <v>1475</v>
      </c>
      <c r="C203" s="111">
        <v>39530</v>
      </c>
      <c r="D203" s="45">
        <v>3</v>
      </c>
      <c r="E203" s="112">
        <v>0.188</v>
      </c>
      <c r="F203" s="45" t="s">
        <v>1</v>
      </c>
    </row>
    <row r="204" spans="1:6" x14ac:dyDescent="0.25">
      <c r="A204" s="21">
        <v>1044</v>
      </c>
      <c r="B204" s="113" t="s">
        <v>1476</v>
      </c>
      <c r="C204" s="111">
        <v>39636</v>
      </c>
      <c r="D204" s="45">
        <v>3</v>
      </c>
      <c r="E204" s="112">
        <v>0.20499999999999999</v>
      </c>
      <c r="F204" s="45" t="s">
        <v>1</v>
      </c>
    </row>
    <row r="205" spans="1:6" x14ac:dyDescent="0.25">
      <c r="A205" s="19">
        <v>1045</v>
      </c>
      <c r="B205" s="113" t="s">
        <v>1477</v>
      </c>
      <c r="C205" s="111">
        <v>6904</v>
      </c>
      <c r="D205" s="45">
        <v>3</v>
      </c>
      <c r="E205" s="112">
        <v>8.1969999999999992</v>
      </c>
      <c r="F205" s="45" t="s">
        <v>1</v>
      </c>
    </row>
    <row r="206" spans="1:6" x14ac:dyDescent="0.25">
      <c r="A206" s="21">
        <v>1046</v>
      </c>
      <c r="B206" s="113" t="s">
        <v>1478</v>
      </c>
      <c r="C206" s="111">
        <v>5831</v>
      </c>
      <c r="D206" s="45">
        <v>3</v>
      </c>
      <c r="E206" s="112">
        <v>4.9480000000000004</v>
      </c>
      <c r="F206" s="45" t="s">
        <v>1</v>
      </c>
    </row>
    <row r="207" spans="1:6" x14ac:dyDescent="0.25">
      <c r="A207" s="19">
        <v>1047</v>
      </c>
      <c r="B207" s="113" t="s">
        <v>1479</v>
      </c>
      <c r="C207" s="111">
        <v>70283</v>
      </c>
      <c r="D207" s="45">
        <v>3</v>
      </c>
      <c r="E207" s="112">
        <v>7.3870000000000005</v>
      </c>
      <c r="F207" s="45" t="s">
        <v>1</v>
      </c>
    </row>
    <row r="208" spans="1:6" x14ac:dyDescent="0.25">
      <c r="A208" s="21">
        <v>1048</v>
      </c>
      <c r="B208" s="113" t="s">
        <v>1480</v>
      </c>
      <c r="C208" s="111">
        <v>72931</v>
      </c>
      <c r="D208" s="45">
        <v>3</v>
      </c>
      <c r="E208" s="112">
        <v>15.234999999999999</v>
      </c>
      <c r="F208" s="45" t="s">
        <v>1</v>
      </c>
    </row>
    <row r="209" spans="1:6" x14ac:dyDescent="0.25">
      <c r="A209" s="19">
        <v>1049</v>
      </c>
      <c r="B209" s="113" t="s">
        <v>1481</v>
      </c>
      <c r="C209" s="111">
        <v>76985</v>
      </c>
      <c r="D209" s="45">
        <v>3</v>
      </c>
      <c r="E209" s="112">
        <v>20.333000000000002</v>
      </c>
      <c r="F209" s="45" t="s">
        <v>1</v>
      </c>
    </row>
    <row r="210" spans="1:6" x14ac:dyDescent="0.25">
      <c r="A210" s="21">
        <v>1050</v>
      </c>
      <c r="B210" s="113" t="s">
        <v>1482</v>
      </c>
      <c r="C210" s="111">
        <v>36409</v>
      </c>
      <c r="D210" s="45">
        <v>3</v>
      </c>
      <c r="E210" s="112">
        <v>7.0220000000000002</v>
      </c>
      <c r="F210" s="45" t="s">
        <v>1</v>
      </c>
    </row>
    <row r="211" spans="1:6" x14ac:dyDescent="0.25">
      <c r="A211" s="19">
        <v>1051</v>
      </c>
      <c r="B211" s="113" t="s">
        <v>1483</v>
      </c>
      <c r="C211" s="111">
        <v>76687</v>
      </c>
      <c r="D211" s="45">
        <v>3</v>
      </c>
      <c r="E211" s="112">
        <v>28.321000000000002</v>
      </c>
      <c r="F211" s="45" t="s">
        <v>1</v>
      </c>
    </row>
    <row r="212" spans="1:6" x14ac:dyDescent="0.25">
      <c r="A212" s="21">
        <v>1052</v>
      </c>
      <c r="B212" s="113" t="s">
        <v>1484</v>
      </c>
      <c r="C212" s="111">
        <v>70956</v>
      </c>
      <c r="D212" s="45">
        <v>3</v>
      </c>
      <c r="E212" s="112">
        <v>3.0109999999999997</v>
      </c>
      <c r="F212" s="45" t="s">
        <v>1</v>
      </c>
    </row>
    <row r="213" spans="1:6" x14ac:dyDescent="0.25">
      <c r="A213" s="19">
        <v>1053</v>
      </c>
      <c r="B213" s="113" t="s">
        <v>1485</v>
      </c>
      <c r="C213" s="111">
        <v>5814</v>
      </c>
      <c r="D213" s="45">
        <v>3</v>
      </c>
      <c r="E213" s="112">
        <v>3.5739999999999998</v>
      </c>
      <c r="F213" s="45" t="s">
        <v>1</v>
      </c>
    </row>
    <row r="214" spans="1:6" x14ac:dyDescent="0.25">
      <c r="A214" s="21">
        <v>1054</v>
      </c>
      <c r="B214" s="113" t="s">
        <v>1486</v>
      </c>
      <c r="C214" s="111">
        <v>39665</v>
      </c>
      <c r="D214" s="45">
        <v>3</v>
      </c>
      <c r="E214" s="112">
        <v>2.6349999999999998</v>
      </c>
      <c r="F214" s="45" t="s">
        <v>1</v>
      </c>
    </row>
    <row r="215" spans="1:6" x14ac:dyDescent="0.25">
      <c r="A215" s="19">
        <v>1055</v>
      </c>
      <c r="B215" s="113" t="s">
        <v>1487</v>
      </c>
      <c r="C215" s="111">
        <v>76331</v>
      </c>
      <c r="D215" s="45">
        <v>3</v>
      </c>
      <c r="E215" s="112">
        <v>5.9710000000000001</v>
      </c>
      <c r="F215" s="45" t="s">
        <v>1</v>
      </c>
    </row>
    <row r="216" spans="1:6" x14ac:dyDescent="0.25">
      <c r="A216" s="21">
        <v>1056</v>
      </c>
      <c r="B216" s="113" t="s">
        <v>1488</v>
      </c>
      <c r="C216" s="111">
        <v>70966</v>
      </c>
      <c r="D216" s="45">
        <v>3</v>
      </c>
      <c r="E216" s="112">
        <v>4.3959999999999999</v>
      </c>
      <c r="F216" s="45" t="s">
        <v>1</v>
      </c>
    </row>
    <row r="217" spans="1:6" x14ac:dyDescent="0.25">
      <c r="A217" s="19">
        <v>1057</v>
      </c>
      <c r="B217" s="113" t="s">
        <v>1489</v>
      </c>
      <c r="C217" s="111">
        <v>70964</v>
      </c>
      <c r="D217" s="45">
        <v>3</v>
      </c>
      <c r="E217" s="112">
        <v>4.6360000000000001</v>
      </c>
      <c r="F217" s="45" t="s">
        <v>1</v>
      </c>
    </row>
    <row r="218" spans="1:6" x14ac:dyDescent="0.25">
      <c r="A218" s="21">
        <v>1058</v>
      </c>
      <c r="B218" s="113" t="s">
        <v>1490</v>
      </c>
      <c r="C218" s="111">
        <v>37517</v>
      </c>
      <c r="D218" s="45">
        <v>3</v>
      </c>
      <c r="E218" s="112">
        <v>0.33800000000000002</v>
      </c>
      <c r="F218" s="45" t="s">
        <v>1</v>
      </c>
    </row>
    <row r="219" spans="1:6" x14ac:dyDescent="0.25">
      <c r="A219" s="19">
        <v>1059</v>
      </c>
      <c r="B219" s="113" t="s">
        <v>1491</v>
      </c>
      <c r="C219" s="111">
        <v>73193</v>
      </c>
      <c r="D219" s="45">
        <v>3</v>
      </c>
      <c r="E219" s="112">
        <v>0.26400000000000001</v>
      </c>
      <c r="F219" s="45" t="s">
        <v>1</v>
      </c>
    </row>
    <row r="220" spans="1:6" x14ac:dyDescent="0.25">
      <c r="A220" s="21">
        <v>1060</v>
      </c>
      <c r="B220" s="113" t="s">
        <v>1492</v>
      </c>
      <c r="C220" s="111">
        <v>38766</v>
      </c>
      <c r="D220" s="45">
        <v>3</v>
      </c>
      <c r="E220" s="112">
        <v>3.4139999999999997</v>
      </c>
      <c r="F220" s="45" t="s">
        <v>1</v>
      </c>
    </row>
    <row r="221" spans="1:6" x14ac:dyDescent="0.25">
      <c r="A221" s="19">
        <v>1061</v>
      </c>
      <c r="B221" s="113" t="s">
        <v>1493</v>
      </c>
      <c r="C221" s="111">
        <v>39688</v>
      </c>
      <c r="D221" s="45">
        <v>3</v>
      </c>
      <c r="E221" s="112">
        <v>3.7749999999999999</v>
      </c>
      <c r="F221" s="45" t="s">
        <v>1</v>
      </c>
    </row>
    <row r="222" spans="1:6" x14ac:dyDescent="0.25">
      <c r="A222" s="21">
        <v>1062</v>
      </c>
      <c r="B222" s="113" t="s">
        <v>1494</v>
      </c>
      <c r="C222" s="111">
        <v>38765</v>
      </c>
      <c r="D222" s="45">
        <v>3</v>
      </c>
      <c r="E222" s="112">
        <v>3.089</v>
      </c>
      <c r="F222" s="45" t="s">
        <v>1</v>
      </c>
    </row>
    <row r="223" spans="1:6" x14ac:dyDescent="0.25">
      <c r="A223" s="19">
        <v>1063</v>
      </c>
      <c r="B223" s="113" t="s">
        <v>1495</v>
      </c>
      <c r="C223" s="111">
        <v>74962</v>
      </c>
      <c r="D223" s="45">
        <v>3</v>
      </c>
      <c r="E223" s="112">
        <v>2.0389999999999997</v>
      </c>
      <c r="F223" s="45" t="s">
        <v>1</v>
      </c>
    </row>
    <row r="224" spans="1:6" x14ac:dyDescent="0.25">
      <c r="A224" s="21">
        <v>1064</v>
      </c>
      <c r="B224" s="113" t="s">
        <v>1496</v>
      </c>
      <c r="C224" s="111">
        <v>71354</v>
      </c>
      <c r="D224" s="45">
        <v>3</v>
      </c>
      <c r="E224" s="112">
        <v>0.158</v>
      </c>
      <c r="F224" s="45" t="s">
        <v>1</v>
      </c>
    </row>
    <row r="225" spans="1:6" x14ac:dyDescent="0.25">
      <c r="A225" s="19">
        <v>1065</v>
      </c>
      <c r="B225" s="113" t="s">
        <v>1645</v>
      </c>
      <c r="C225" s="111">
        <v>73429</v>
      </c>
      <c r="D225" s="45">
        <v>3</v>
      </c>
      <c r="E225" s="112">
        <v>0.435</v>
      </c>
      <c r="F225" s="45" t="s">
        <v>1</v>
      </c>
    </row>
    <row r="226" spans="1:6" x14ac:dyDescent="0.25">
      <c r="A226" s="21">
        <v>1066</v>
      </c>
      <c r="B226" s="115" t="s">
        <v>1646</v>
      </c>
      <c r="C226" s="111">
        <v>37269</v>
      </c>
      <c r="D226" s="45">
        <v>3</v>
      </c>
      <c r="E226" s="112" t="s">
        <v>1517</v>
      </c>
      <c r="F226" s="45" t="s">
        <v>1</v>
      </c>
    </row>
    <row r="227" spans="1:6" x14ac:dyDescent="0.25">
      <c r="A227" s="19">
        <v>1067</v>
      </c>
      <c r="B227" s="115" t="s">
        <v>1644</v>
      </c>
      <c r="C227" s="111">
        <v>72229</v>
      </c>
      <c r="D227" s="45">
        <v>3</v>
      </c>
      <c r="E227" s="112">
        <v>0.32700000000000001</v>
      </c>
      <c r="F227" s="45" t="s">
        <v>1</v>
      </c>
    </row>
    <row r="228" spans="1:6" x14ac:dyDescent="0.25">
      <c r="A228" s="21">
        <v>1068</v>
      </c>
      <c r="B228" s="115" t="s">
        <v>1647</v>
      </c>
      <c r="C228" s="111">
        <v>70602</v>
      </c>
      <c r="D228" s="45">
        <v>3</v>
      </c>
      <c r="E228" s="112">
        <v>0.14499999999999999</v>
      </c>
      <c r="F228" s="45" t="s">
        <v>1</v>
      </c>
    </row>
    <row r="229" spans="1:6" x14ac:dyDescent="0.25">
      <c r="A229" s="19">
        <v>1069</v>
      </c>
      <c r="B229" s="115" t="s">
        <v>1648</v>
      </c>
      <c r="C229" s="111">
        <v>78761</v>
      </c>
      <c r="D229" s="45">
        <v>3</v>
      </c>
      <c r="E229" s="112">
        <v>16.12</v>
      </c>
      <c r="F229" s="45" t="s">
        <v>1</v>
      </c>
    </row>
    <row r="230" spans="1:6" x14ac:dyDescent="0.25">
      <c r="A230" s="21">
        <v>1070</v>
      </c>
      <c r="B230" s="115" t="s">
        <v>1649</v>
      </c>
      <c r="C230" s="111">
        <v>78769</v>
      </c>
      <c r="D230" s="45">
        <v>3</v>
      </c>
      <c r="E230" s="112">
        <v>0.48799999999999999</v>
      </c>
      <c r="F230" s="45" t="s">
        <v>1</v>
      </c>
    </row>
    <row r="231" spans="1:6" x14ac:dyDescent="0.25">
      <c r="A231" s="19">
        <v>1071</v>
      </c>
      <c r="B231" s="115" t="s">
        <v>1497</v>
      </c>
      <c r="C231" s="111">
        <v>76664</v>
      </c>
      <c r="D231" s="45">
        <v>3</v>
      </c>
      <c r="E231" s="112">
        <v>10.697999999999999</v>
      </c>
      <c r="F231" s="45" t="s">
        <v>1</v>
      </c>
    </row>
    <row r="232" spans="1:6" x14ac:dyDescent="0.25">
      <c r="A232" s="21">
        <v>1072</v>
      </c>
      <c r="B232" s="113" t="s">
        <v>1498</v>
      </c>
      <c r="C232" s="111">
        <v>74535</v>
      </c>
      <c r="D232" s="45">
        <v>3</v>
      </c>
      <c r="E232" s="112">
        <v>0.34899999999999998</v>
      </c>
      <c r="F232" s="45" t="s">
        <v>1</v>
      </c>
    </row>
    <row r="233" spans="1:6" x14ac:dyDescent="0.25">
      <c r="A233" s="19">
        <v>1073</v>
      </c>
      <c r="B233" s="113" t="s">
        <v>1499</v>
      </c>
      <c r="C233" s="111">
        <v>74295</v>
      </c>
      <c r="D233" s="45">
        <v>3</v>
      </c>
      <c r="E233" s="112">
        <v>0.64900000000000002</v>
      </c>
      <c r="F233" s="45" t="s">
        <v>1</v>
      </c>
    </row>
    <row r="234" spans="1:6" x14ac:dyDescent="0.25">
      <c r="A234" s="21">
        <v>1074</v>
      </c>
      <c r="B234" s="113" t="s">
        <v>1500</v>
      </c>
      <c r="C234" s="111" t="s">
        <v>1516</v>
      </c>
      <c r="D234" s="45">
        <v>3</v>
      </c>
      <c r="E234" s="112" t="s">
        <v>1517</v>
      </c>
      <c r="F234" s="45" t="s">
        <v>1</v>
      </c>
    </row>
    <row r="235" spans="1:6" x14ac:dyDescent="0.25">
      <c r="A235" s="19">
        <v>1075</v>
      </c>
      <c r="B235" s="92" t="s">
        <v>1501</v>
      </c>
      <c r="C235" s="111">
        <v>5824</v>
      </c>
      <c r="D235" s="45">
        <v>3</v>
      </c>
      <c r="E235" s="112">
        <v>0.48699999999999999</v>
      </c>
      <c r="F235" s="45" t="s">
        <v>1</v>
      </c>
    </row>
    <row r="236" spans="1:6" x14ac:dyDescent="0.25">
      <c r="A236" s="21">
        <v>1076</v>
      </c>
      <c r="B236" s="92" t="s">
        <v>1502</v>
      </c>
      <c r="C236" s="111">
        <v>38092</v>
      </c>
      <c r="D236" s="45">
        <v>3</v>
      </c>
      <c r="E236" s="112">
        <v>0.215</v>
      </c>
      <c r="F236" s="45" t="s">
        <v>1</v>
      </c>
    </row>
    <row r="237" spans="1:6" x14ac:dyDescent="0.25">
      <c r="A237" s="19">
        <v>1077</v>
      </c>
      <c r="B237" s="92" t="s">
        <v>1503</v>
      </c>
      <c r="C237" s="111">
        <v>32174</v>
      </c>
      <c r="D237" s="45">
        <v>3</v>
      </c>
      <c r="E237" s="112">
        <v>4.9260000000000002</v>
      </c>
      <c r="F237" s="45" t="s">
        <v>1</v>
      </c>
    </row>
    <row r="238" spans="1:6" x14ac:dyDescent="0.25">
      <c r="A238" s="21">
        <v>1078</v>
      </c>
      <c r="B238" s="92" t="s">
        <v>1504</v>
      </c>
      <c r="C238" s="111">
        <v>77331</v>
      </c>
      <c r="D238" s="45">
        <v>3</v>
      </c>
      <c r="E238" s="112">
        <v>10.516999999999999</v>
      </c>
      <c r="F238" s="45" t="s">
        <v>1</v>
      </c>
    </row>
    <row r="239" spans="1:6" x14ac:dyDescent="0.25">
      <c r="A239" s="19">
        <v>1079</v>
      </c>
      <c r="B239" s="92" t="s">
        <v>1505</v>
      </c>
      <c r="C239" s="111">
        <v>79562</v>
      </c>
      <c r="D239" s="45">
        <v>3</v>
      </c>
      <c r="E239" s="112">
        <v>6.3850000000000007</v>
      </c>
      <c r="F239" s="45" t="s">
        <v>1</v>
      </c>
    </row>
    <row r="240" spans="1:6" x14ac:dyDescent="0.25">
      <c r="A240" s="21">
        <v>1080</v>
      </c>
      <c r="B240" s="92" t="s">
        <v>1506</v>
      </c>
      <c r="C240" s="111">
        <v>72859</v>
      </c>
      <c r="D240" s="45">
        <v>3</v>
      </c>
      <c r="E240" s="112">
        <v>8.4420000000000002</v>
      </c>
      <c r="F240" s="45" t="s">
        <v>1</v>
      </c>
    </row>
    <row r="241" spans="1:6" x14ac:dyDescent="0.25">
      <c r="A241" s="19">
        <v>1081</v>
      </c>
      <c r="B241" s="92" t="s">
        <v>1507</v>
      </c>
      <c r="C241" s="111">
        <v>71879</v>
      </c>
      <c r="D241" s="45">
        <v>3</v>
      </c>
      <c r="E241" s="112">
        <v>0.14299999999999999</v>
      </c>
      <c r="F241" s="45" t="s">
        <v>1</v>
      </c>
    </row>
    <row r="242" spans="1:6" x14ac:dyDescent="0.25">
      <c r="A242" s="21">
        <v>1082</v>
      </c>
      <c r="B242" s="92" t="s">
        <v>1508</v>
      </c>
      <c r="C242" s="111">
        <v>76882</v>
      </c>
      <c r="D242" s="45">
        <v>3</v>
      </c>
      <c r="E242" s="112">
        <v>6.7830000000000004</v>
      </c>
      <c r="F242" s="45" t="s">
        <v>1</v>
      </c>
    </row>
    <row r="243" spans="1:6" x14ac:dyDescent="0.25">
      <c r="A243" s="19">
        <v>1083</v>
      </c>
      <c r="B243" s="92" t="s">
        <v>1509</v>
      </c>
      <c r="C243" s="111">
        <v>76925</v>
      </c>
      <c r="D243" s="45">
        <v>3</v>
      </c>
      <c r="E243" s="112">
        <v>0.34799999999999998</v>
      </c>
      <c r="F243" s="45" t="s">
        <v>1</v>
      </c>
    </row>
    <row r="244" spans="1:6" x14ac:dyDescent="0.25">
      <c r="A244" s="21">
        <v>1084</v>
      </c>
      <c r="B244" s="92" t="s">
        <v>1510</v>
      </c>
      <c r="C244" s="111">
        <v>72944</v>
      </c>
      <c r="D244" s="45">
        <v>3</v>
      </c>
      <c r="E244" s="112" t="s">
        <v>1517</v>
      </c>
      <c r="F244" s="45" t="s">
        <v>1</v>
      </c>
    </row>
    <row r="245" spans="1:6" x14ac:dyDescent="0.25">
      <c r="A245" s="19">
        <v>1085</v>
      </c>
      <c r="B245" s="92" t="s">
        <v>1511</v>
      </c>
      <c r="C245" s="111">
        <v>76880</v>
      </c>
      <c r="D245" s="45">
        <v>3</v>
      </c>
      <c r="E245" s="112">
        <v>2.5219999999999998</v>
      </c>
      <c r="F245" s="45" t="s">
        <v>1</v>
      </c>
    </row>
    <row r="246" spans="1:6" x14ac:dyDescent="0.25">
      <c r="A246" s="21">
        <v>1086</v>
      </c>
      <c r="B246" s="92" t="s">
        <v>1512</v>
      </c>
      <c r="C246" s="111">
        <v>39962</v>
      </c>
      <c r="D246" s="45">
        <v>3</v>
      </c>
      <c r="E246" s="112">
        <v>0.14699999999999999</v>
      </c>
      <c r="F246" s="45" t="s">
        <v>1</v>
      </c>
    </row>
    <row r="247" spans="1:6" x14ac:dyDescent="0.25">
      <c r="A247" s="19">
        <v>1087</v>
      </c>
      <c r="B247" s="116" t="s">
        <v>1631</v>
      </c>
      <c r="C247" s="111">
        <v>76756</v>
      </c>
      <c r="D247" s="45">
        <v>3</v>
      </c>
      <c r="E247" s="112">
        <v>8.8650000000000002</v>
      </c>
      <c r="F247" s="45" t="s">
        <v>1</v>
      </c>
    </row>
    <row r="248" spans="1:6" x14ac:dyDescent="0.25">
      <c r="A248" s="21">
        <v>1088</v>
      </c>
      <c r="B248" s="116" t="s">
        <v>1632</v>
      </c>
      <c r="C248" s="111">
        <v>76764</v>
      </c>
      <c r="D248" s="45">
        <v>3</v>
      </c>
      <c r="E248" s="112">
        <v>4.2230000000000008</v>
      </c>
      <c r="F248" s="45" t="s">
        <v>1</v>
      </c>
    </row>
    <row r="249" spans="1:6" x14ac:dyDescent="0.25">
      <c r="A249" s="19">
        <v>1089</v>
      </c>
      <c r="B249" s="116" t="s">
        <v>1633</v>
      </c>
      <c r="C249" s="111">
        <v>76754</v>
      </c>
      <c r="D249" s="45">
        <v>3</v>
      </c>
      <c r="E249" s="112">
        <v>7.766</v>
      </c>
      <c r="F249" s="45" t="s">
        <v>1</v>
      </c>
    </row>
    <row r="250" spans="1:6" x14ac:dyDescent="0.25">
      <c r="A250" s="21">
        <v>1090</v>
      </c>
      <c r="B250" s="116" t="s">
        <v>1634</v>
      </c>
      <c r="C250" s="111">
        <v>76765</v>
      </c>
      <c r="D250" s="45">
        <v>3</v>
      </c>
      <c r="E250" s="112">
        <v>3.694</v>
      </c>
      <c r="F250" s="45" t="s">
        <v>1</v>
      </c>
    </row>
    <row r="251" spans="1:6" x14ac:dyDescent="0.25">
      <c r="A251" s="19">
        <v>1091</v>
      </c>
      <c r="B251" s="116" t="s">
        <v>1635</v>
      </c>
      <c r="C251" s="111">
        <v>76766</v>
      </c>
      <c r="D251" s="45">
        <v>3</v>
      </c>
      <c r="E251" s="112">
        <v>7.3640000000000008</v>
      </c>
      <c r="F251" s="45" t="s">
        <v>1</v>
      </c>
    </row>
    <row r="252" spans="1:6" x14ac:dyDescent="0.25">
      <c r="A252" s="21">
        <v>1092</v>
      </c>
      <c r="B252" s="100" t="s">
        <v>1518</v>
      </c>
      <c r="C252" s="111">
        <v>45928</v>
      </c>
      <c r="D252" s="45">
        <v>7</v>
      </c>
      <c r="E252" s="117">
        <v>15.882999999999999</v>
      </c>
      <c r="F252" s="45" t="s">
        <v>1</v>
      </c>
    </row>
    <row r="253" spans="1:6" x14ac:dyDescent="0.25">
      <c r="A253" s="19">
        <v>1093</v>
      </c>
      <c r="B253" s="100" t="s">
        <v>1519</v>
      </c>
      <c r="C253" s="111">
        <v>45910</v>
      </c>
      <c r="D253" s="45">
        <v>7</v>
      </c>
      <c r="E253" s="117">
        <v>11.456</v>
      </c>
      <c r="F253" s="45" t="s">
        <v>1</v>
      </c>
    </row>
    <row r="254" spans="1:6" x14ac:dyDescent="0.25">
      <c r="A254" s="21">
        <v>1094</v>
      </c>
      <c r="B254" s="100" t="s">
        <v>1520</v>
      </c>
      <c r="C254" s="111" t="s">
        <v>1567</v>
      </c>
      <c r="D254" s="45">
        <v>7</v>
      </c>
      <c r="E254" s="117" t="s">
        <v>1517</v>
      </c>
      <c r="F254" s="45" t="s">
        <v>1</v>
      </c>
    </row>
    <row r="255" spans="1:6" x14ac:dyDescent="0.25">
      <c r="A255" s="19">
        <v>1095</v>
      </c>
      <c r="B255" s="100" t="s">
        <v>1521</v>
      </c>
      <c r="C255" s="111">
        <v>49216</v>
      </c>
      <c r="D255" s="45">
        <v>7</v>
      </c>
      <c r="E255" s="117">
        <v>7.2850000000000001</v>
      </c>
      <c r="F255" s="45" t="s">
        <v>1</v>
      </c>
    </row>
    <row r="256" spans="1:6" x14ac:dyDescent="0.25">
      <c r="A256" s="21">
        <v>1096</v>
      </c>
      <c r="B256" s="100" t="s">
        <v>1522</v>
      </c>
      <c r="C256" s="111">
        <v>45916</v>
      </c>
      <c r="D256" s="45">
        <v>7</v>
      </c>
      <c r="E256" s="117">
        <v>11.61</v>
      </c>
      <c r="F256" s="45" t="s">
        <v>1</v>
      </c>
    </row>
    <row r="257" spans="1:6" x14ac:dyDescent="0.25">
      <c r="A257" s="19">
        <v>1097</v>
      </c>
      <c r="B257" s="100" t="s">
        <v>1523</v>
      </c>
      <c r="C257" s="111">
        <v>11030</v>
      </c>
      <c r="D257" s="45">
        <v>7</v>
      </c>
      <c r="E257" s="117">
        <v>3.3820000000000001</v>
      </c>
      <c r="F257" s="45" t="s">
        <v>1</v>
      </c>
    </row>
    <row r="258" spans="1:6" x14ac:dyDescent="0.25">
      <c r="A258" s="21">
        <v>1098</v>
      </c>
      <c r="B258" s="100" t="s">
        <v>1524</v>
      </c>
      <c r="C258" s="111">
        <v>46580</v>
      </c>
      <c r="D258" s="45">
        <v>7</v>
      </c>
      <c r="E258" s="117">
        <v>6.8020000000000005</v>
      </c>
      <c r="F258" s="45" t="s">
        <v>1</v>
      </c>
    </row>
    <row r="259" spans="1:6" x14ac:dyDescent="0.25">
      <c r="A259" s="19">
        <v>1099</v>
      </c>
      <c r="B259" s="100" t="s">
        <v>1525</v>
      </c>
      <c r="C259" s="111">
        <v>49321</v>
      </c>
      <c r="D259" s="45">
        <v>7</v>
      </c>
      <c r="E259" s="117">
        <v>3.7639999999999998</v>
      </c>
      <c r="F259" s="45" t="s">
        <v>1</v>
      </c>
    </row>
    <row r="260" spans="1:6" x14ac:dyDescent="0.25">
      <c r="A260" s="21">
        <v>1100</v>
      </c>
      <c r="B260" s="100" t="s">
        <v>1526</v>
      </c>
      <c r="C260" s="111">
        <v>10808</v>
      </c>
      <c r="D260" s="45">
        <v>7</v>
      </c>
      <c r="E260" s="117">
        <v>5.468</v>
      </c>
      <c r="F260" s="45" t="s">
        <v>1</v>
      </c>
    </row>
    <row r="261" spans="1:6" x14ac:dyDescent="0.25">
      <c r="A261" s="19">
        <v>1101</v>
      </c>
      <c r="B261" s="100" t="s">
        <v>1527</v>
      </c>
      <c r="C261" s="111">
        <v>48217</v>
      </c>
      <c r="D261" s="45">
        <v>7</v>
      </c>
      <c r="E261" s="117">
        <v>6.3719999999999999</v>
      </c>
      <c r="F261" s="45" t="s">
        <v>1</v>
      </c>
    </row>
    <row r="262" spans="1:6" x14ac:dyDescent="0.25">
      <c r="A262" s="21">
        <v>1102</v>
      </c>
      <c r="B262" s="100" t="s">
        <v>1528</v>
      </c>
      <c r="C262" s="111">
        <v>48528</v>
      </c>
      <c r="D262" s="45">
        <v>7</v>
      </c>
      <c r="E262" s="117">
        <v>4.8250000000000002</v>
      </c>
      <c r="F262" s="45" t="s">
        <v>1</v>
      </c>
    </row>
    <row r="263" spans="1:6" x14ac:dyDescent="0.25">
      <c r="A263" s="19">
        <v>1103</v>
      </c>
      <c r="B263" s="100" t="s">
        <v>1529</v>
      </c>
      <c r="C263" s="111">
        <v>40022</v>
      </c>
      <c r="D263" s="45">
        <v>7</v>
      </c>
      <c r="E263" s="117">
        <v>5.4790000000000001</v>
      </c>
      <c r="F263" s="45" t="s">
        <v>1</v>
      </c>
    </row>
    <row r="264" spans="1:6" x14ac:dyDescent="0.25">
      <c r="A264" s="21">
        <v>1104</v>
      </c>
      <c r="B264" s="97" t="s">
        <v>1530</v>
      </c>
      <c r="C264" s="111">
        <v>43202</v>
      </c>
      <c r="D264" s="45">
        <v>7</v>
      </c>
      <c r="E264" s="117">
        <v>4.5140000000000002</v>
      </c>
      <c r="F264" s="45" t="s">
        <v>1</v>
      </c>
    </row>
    <row r="265" spans="1:6" x14ac:dyDescent="0.25">
      <c r="A265" s="19">
        <v>1105</v>
      </c>
      <c r="B265" s="97" t="s">
        <v>1531</v>
      </c>
      <c r="C265" s="111">
        <v>47698</v>
      </c>
      <c r="D265" s="45">
        <v>7</v>
      </c>
      <c r="E265" s="117">
        <v>3.302</v>
      </c>
      <c r="F265" s="45" t="s">
        <v>1</v>
      </c>
    </row>
    <row r="266" spans="1:6" x14ac:dyDescent="0.25">
      <c r="A266" s="21">
        <v>1106</v>
      </c>
      <c r="B266" s="100" t="s">
        <v>1532</v>
      </c>
      <c r="C266" s="111">
        <v>49379</v>
      </c>
      <c r="D266" s="45">
        <v>7</v>
      </c>
      <c r="E266" s="117">
        <v>5.7869999999999999</v>
      </c>
      <c r="F266" s="45" t="s">
        <v>1</v>
      </c>
    </row>
    <row r="267" spans="1:6" x14ac:dyDescent="0.25">
      <c r="A267" s="19">
        <v>1107</v>
      </c>
      <c r="B267" s="100" t="s">
        <v>1533</v>
      </c>
      <c r="C267" s="111">
        <v>10102</v>
      </c>
      <c r="D267" s="45">
        <v>7</v>
      </c>
      <c r="E267" s="117">
        <v>6.3449999999999998</v>
      </c>
      <c r="F267" s="45" t="s">
        <v>1</v>
      </c>
    </row>
    <row r="268" spans="1:6" x14ac:dyDescent="0.25">
      <c r="A268" s="21">
        <v>1108</v>
      </c>
      <c r="B268" s="100" t="s">
        <v>1534</v>
      </c>
      <c r="C268" s="111">
        <v>42002</v>
      </c>
      <c r="D268" s="45">
        <v>7</v>
      </c>
      <c r="E268" s="117">
        <v>8.94</v>
      </c>
      <c r="F268" s="45" t="s">
        <v>1</v>
      </c>
    </row>
    <row r="269" spans="1:6" x14ac:dyDescent="0.25">
      <c r="A269" s="19">
        <v>1109</v>
      </c>
      <c r="B269" s="100" t="s">
        <v>1535</v>
      </c>
      <c r="C269" s="111">
        <v>49014</v>
      </c>
      <c r="D269" s="45">
        <v>7</v>
      </c>
      <c r="E269" s="117">
        <v>9.2430000000000003</v>
      </c>
      <c r="F269" s="45" t="s">
        <v>1</v>
      </c>
    </row>
    <row r="270" spans="1:6" x14ac:dyDescent="0.25">
      <c r="A270" s="21">
        <v>1110</v>
      </c>
      <c r="B270" s="100" t="s">
        <v>1536</v>
      </c>
      <c r="C270" s="111">
        <v>40178</v>
      </c>
      <c r="D270" s="45">
        <v>7</v>
      </c>
      <c r="E270" s="117">
        <v>6.5049999999999999</v>
      </c>
      <c r="F270" s="45" t="s">
        <v>1</v>
      </c>
    </row>
    <row r="271" spans="1:6" x14ac:dyDescent="0.25">
      <c r="A271" s="19">
        <v>1111</v>
      </c>
      <c r="B271" s="100" t="s">
        <v>1537</v>
      </c>
      <c r="C271" s="111">
        <v>40718</v>
      </c>
      <c r="D271" s="45">
        <v>7</v>
      </c>
      <c r="E271" s="117">
        <v>9.4740000000000002</v>
      </c>
      <c r="F271" s="45" t="s">
        <v>1</v>
      </c>
    </row>
    <row r="272" spans="1:6" x14ac:dyDescent="0.25">
      <c r="A272" s="21">
        <v>1112</v>
      </c>
      <c r="B272" s="97" t="s">
        <v>1538</v>
      </c>
      <c r="C272" s="111">
        <v>11777</v>
      </c>
      <c r="D272" s="45">
        <v>7</v>
      </c>
      <c r="E272" s="117">
        <v>6.6280000000000001</v>
      </c>
      <c r="F272" s="45" t="s">
        <v>1</v>
      </c>
    </row>
    <row r="273" spans="1:6" x14ac:dyDescent="0.25">
      <c r="A273" s="19">
        <v>1113</v>
      </c>
      <c r="B273" s="100" t="s">
        <v>1539</v>
      </c>
      <c r="C273" s="111">
        <v>42977</v>
      </c>
      <c r="D273" s="45">
        <v>7</v>
      </c>
      <c r="E273" s="117" t="s">
        <v>1517</v>
      </c>
      <c r="F273" s="45" t="s">
        <v>1</v>
      </c>
    </row>
    <row r="274" spans="1:6" x14ac:dyDescent="0.25">
      <c r="A274" s="21">
        <v>1114</v>
      </c>
      <c r="B274" s="100" t="s">
        <v>1540</v>
      </c>
      <c r="C274" s="111">
        <v>47440</v>
      </c>
      <c r="D274" s="45">
        <v>7</v>
      </c>
      <c r="E274" s="117">
        <v>5.6459999999999999</v>
      </c>
      <c r="F274" s="45" t="s">
        <v>1</v>
      </c>
    </row>
    <row r="275" spans="1:6" x14ac:dyDescent="0.25">
      <c r="A275" s="19">
        <v>1115</v>
      </c>
      <c r="B275" s="97" t="s">
        <v>1541</v>
      </c>
      <c r="C275" s="111">
        <v>47706</v>
      </c>
      <c r="D275" s="45">
        <v>7</v>
      </c>
      <c r="E275" s="117">
        <v>5.7640000000000002</v>
      </c>
      <c r="F275" s="45" t="s">
        <v>1</v>
      </c>
    </row>
    <row r="276" spans="1:6" x14ac:dyDescent="0.25">
      <c r="A276" s="21">
        <v>1116</v>
      </c>
      <c r="B276" s="100" t="s">
        <v>1542</v>
      </c>
      <c r="C276" s="111">
        <v>40713</v>
      </c>
      <c r="D276" s="45">
        <v>7</v>
      </c>
      <c r="E276" s="117">
        <v>5.6670000000000007</v>
      </c>
      <c r="F276" s="45" t="s">
        <v>1</v>
      </c>
    </row>
    <row r="277" spans="1:6" x14ac:dyDescent="0.25">
      <c r="A277" s="19">
        <v>1117</v>
      </c>
      <c r="B277" s="100" t="s">
        <v>1543</v>
      </c>
      <c r="C277" s="111">
        <v>49344</v>
      </c>
      <c r="D277" s="45">
        <v>7</v>
      </c>
      <c r="E277" s="117">
        <v>7.032</v>
      </c>
      <c r="F277" s="45" t="s">
        <v>1</v>
      </c>
    </row>
    <row r="278" spans="1:6" x14ac:dyDescent="0.25">
      <c r="A278" s="21">
        <v>1118</v>
      </c>
      <c r="B278" s="100" t="s">
        <v>1544</v>
      </c>
      <c r="C278" s="111">
        <v>11660</v>
      </c>
      <c r="D278" s="45">
        <v>7</v>
      </c>
      <c r="E278" s="117">
        <v>3.96</v>
      </c>
      <c r="F278" s="45" t="s">
        <v>1</v>
      </c>
    </row>
    <row r="279" spans="1:6" x14ac:dyDescent="0.25">
      <c r="A279" s="19">
        <v>1119</v>
      </c>
      <c r="B279" s="100" t="s">
        <v>1545</v>
      </c>
      <c r="C279" s="111">
        <v>11031</v>
      </c>
      <c r="D279" s="45">
        <v>7</v>
      </c>
      <c r="E279" s="117">
        <v>5.6269999999999998</v>
      </c>
      <c r="F279" s="45" t="s">
        <v>1</v>
      </c>
    </row>
    <row r="280" spans="1:6" x14ac:dyDescent="0.25">
      <c r="A280" s="21">
        <v>1120</v>
      </c>
      <c r="B280" s="100" t="s">
        <v>1546</v>
      </c>
      <c r="C280" s="111">
        <v>48104</v>
      </c>
      <c r="D280" s="45">
        <v>7</v>
      </c>
      <c r="E280" s="117">
        <v>4.5209999999999999</v>
      </c>
      <c r="F280" s="45" t="s">
        <v>1</v>
      </c>
    </row>
    <row r="281" spans="1:6" x14ac:dyDescent="0.25">
      <c r="A281" s="19">
        <v>1121</v>
      </c>
      <c r="B281" s="100" t="s">
        <v>1547</v>
      </c>
      <c r="C281" s="111">
        <v>48102</v>
      </c>
      <c r="D281" s="45">
        <v>7</v>
      </c>
      <c r="E281" s="117">
        <v>5.0999999999999996</v>
      </c>
      <c r="F281" s="45" t="s">
        <v>1</v>
      </c>
    </row>
    <row r="282" spans="1:6" x14ac:dyDescent="0.25">
      <c r="A282" s="21">
        <v>1122</v>
      </c>
      <c r="B282" s="100" t="s">
        <v>1548</v>
      </c>
      <c r="C282" s="111">
        <v>10869</v>
      </c>
      <c r="D282" s="45">
        <v>7</v>
      </c>
      <c r="E282" s="117">
        <v>3.4119999999999999</v>
      </c>
      <c r="F282" s="45" t="s">
        <v>1</v>
      </c>
    </row>
    <row r="283" spans="1:6" x14ac:dyDescent="0.25">
      <c r="A283" s="19">
        <v>1123</v>
      </c>
      <c r="B283" s="97" t="s">
        <v>1549</v>
      </c>
      <c r="C283" s="111">
        <v>48463</v>
      </c>
      <c r="D283" s="45">
        <v>7</v>
      </c>
      <c r="E283" s="117">
        <v>6.7060000000000004</v>
      </c>
      <c r="F283" s="45" t="s">
        <v>1</v>
      </c>
    </row>
    <row r="284" spans="1:6" x14ac:dyDescent="0.25">
      <c r="A284" s="21">
        <v>1124</v>
      </c>
      <c r="B284" s="100" t="s">
        <v>1550</v>
      </c>
      <c r="C284" s="111">
        <v>41200</v>
      </c>
      <c r="D284" s="45">
        <v>7</v>
      </c>
      <c r="E284" s="117">
        <v>6.54</v>
      </c>
      <c r="F284" s="45" t="s">
        <v>1</v>
      </c>
    </row>
    <row r="285" spans="1:6" x14ac:dyDescent="0.25">
      <c r="A285" s="19">
        <v>1125</v>
      </c>
      <c r="B285" s="100" t="s">
        <v>1551</v>
      </c>
      <c r="C285" s="111">
        <v>11890</v>
      </c>
      <c r="D285" s="45">
        <v>7</v>
      </c>
      <c r="E285" s="117">
        <v>4.7670000000000003</v>
      </c>
      <c r="F285" s="45" t="s">
        <v>1</v>
      </c>
    </row>
    <row r="286" spans="1:6" x14ac:dyDescent="0.25">
      <c r="A286" s="21">
        <v>1126</v>
      </c>
      <c r="B286" s="100" t="s">
        <v>1627</v>
      </c>
      <c r="C286" s="111">
        <v>41094</v>
      </c>
      <c r="D286" s="45">
        <v>7</v>
      </c>
      <c r="E286" s="117">
        <v>7.3470000000000004</v>
      </c>
      <c r="F286" s="45" t="s">
        <v>1</v>
      </c>
    </row>
    <row r="287" spans="1:6" x14ac:dyDescent="0.25">
      <c r="A287" s="19">
        <v>1127</v>
      </c>
      <c r="B287" s="100" t="s">
        <v>1628</v>
      </c>
      <c r="C287" s="111">
        <v>42078</v>
      </c>
      <c r="D287" s="45">
        <v>7</v>
      </c>
      <c r="E287" s="117">
        <v>11.761999999999999</v>
      </c>
      <c r="F287" s="45" t="s">
        <v>1</v>
      </c>
    </row>
    <row r="288" spans="1:6" x14ac:dyDescent="0.25">
      <c r="A288" s="21">
        <v>1128</v>
      </c>
      <c r="B288" s="100" t="s">
        <v>1629</v>
      </c>
      <c r="C288" s="111">
        <v>42273</v>
      </c>
      <c r="D288" s="45">
        <v>7</v>
      </c>
      <c r="E288" s="117">
        <v>12.138</v>
      </c>
      <c r="F288" s="45" t="s">
        <v>1</v>
      </c>
    </row>
    <row r="289" spans="1:6" x14ac:dyDescent="0.25">
      <c r="A289" s="19">
        <v>1129</v>
      </c>
      <c r="B289" s="100" t="s">
        <v>1630</v>
      </c>
      <c r="C289" s="111">
        <v>41201</v>
      </c>
      <c r="D289" s="45">
        <v>7</v>
      </c>
      <c r="E289" s="117">
        <v>5.8849999999999998</v>
      </c>
      <c r="F289" s="45" t="s">
        <v>1</v>
      </c>
    </row>
    <row r="290" spans="1:6" x14ac:dyDescent="0.25">
      <c r="A290" s="21">
        <v>1130</v>
      </c>
      <c r="B290" s="100" t="s">
        <v>1552</v>
      </c>
      <c r="C290" s="111">
        <v>42178</v>
      </c>
      <c r="D290" s="45">
        <v>7</v>
      </c>
      <c r="E290" s="117">
        <v>6.0730000000000004</v>
      </c>
      <c r="F290" s="45" t="s">
        <v>1</v>
      </c>
    </row>
    <row r="291" spans="1:6" x14ac:dyDescent="0.25">
      <c r="A291" s="19">
        <v>1131</v>
      </c>
      <c r="B291" s="97" t="s">
        <v>1553</v>
      </c>
      <c r="C291" s="111">
        <v>11271</v>
      </c>
      <c r="D291" s="45">
        <v>7</v>
      </c>
      <c r="E291" s="117">
        <v>6.9590000000000005</v>
      </c>
      <c r="F291" s="45" t="s">
        <v>1</v>
      </c>
    </row>
    <row r="292" spans="1:6" x14ac:dyDescent="0.25">
      <c r="A292" s="21">
        <v>1132</v>
      </c>
      <c r="B292" s="97" t="s">
        <v>1554</v>
      </c>
      <c r="C292" s="111">
        <v>48786</v>
      </c>
      <c r="D292" s="45">
        <v>7</v>
      </c>
      <c r="E292" s="117">
        <v>4.2469999999999999</v>
      </c>
      <c r="F292" s="45" t="s">
        <v>1</v>
      </c>
    </row>
    <row r="293" spans="1:6" x14ac:dyDescent="0.25">
      <c r="A293" s="19">
        <v>1133</v>
      </c>
      <c r="B293" s="97" t="s">
        <v>1555</v>
      </c>
      <c r="C293" s="111">
        <v>12021</v>
      </c>
      <c r="D293" s="45">
        <v>7</v>
      </c>
      <c r="E293" s="117">
        <v>8.4949999999999992</v>
      </c>
      <c r="F293" s="45" t="s">
        <v>1</v>
      </c>
    </row>
    <row r="294" spans="1:6" x14ac:dyDescent="0.25">
      <c r="A294" s="21">
        <v>1134</v>
      </c>
      <c r="B294" s="97" t="s">
        <v>1556</v>
      </c>
      <c r="C294" s="111">
        <v>12103</v>
      </c>
      <c r="D294" s="45">
        <v>7</v>
      </c>
      <c r="E294" s="117">
        <v>9.1950000000000003</v>
      </c>
      <c r="F294" s="45" t="s">
        <v>1</v>
      </c>
    </row>
    <row r="295" spans="1:6" x14ac:dyDescent="0.25">
      <c r="A295" s="19">
        <v>1135</v>
      </c>
      <c r="B295" s="100" t="s">
        <v>1557</v>
      </c>
      <c r="C295" s="111">
        <v>49139</v>
      </c>
      <c r="D295" s="45">
        <v>7</v>
      </c>
      <c r="E295" s="117">
        <v>6.6</v>
      </c>
      <c r="F295" s="45" t="s">
        <v>1</v>
      </c>
    </row>
    <row r="296" spans="1:6" x14ac:dyDescent="0.25">
      <c r="A296" s="21">
        <v>1136</v>
      </c>
      <c r="B296" s="100" t="s">
        <v>1558</v>
      </c>
      <c r="C296" s="111">
        <v>49024</v>
      </c>
      <c r="D296" s="45">
        <v>7</v>
      </c>
      <c r="E296" s="117">
        <v>8.1959999999999997</v>
      </c>
      <c r="F296" s="45" t="s">
        <v>1</v>
      </c>
    </row>
    <row r="297" spans="1:6" x14ac:dyDescent="0.25">
      <c r="A297" s="19">
        <v>1137</v>
      </c>
      <c r="B297" s="100" t="s">
        <v>1559</v>
      </c>
      <c r="C297" s="111">
        <v>42696</v>
      </c>
      <c r="D297" s="45">
        <v>7</v>
      </c>
      <c r="E297" s="117">
        <v>6.45</v>
      </c>
      <c r="F297" s="45" t="s">
        <v>1</v>
      </c>
    </row>
    <row r="298" spans="1:6" x14ac:dyDescent="0.25">
      <c r="A298" s="21">
        <v>1138</v>
      </c>
      <c r="B298" s="97" t="s">
        <v>1560</v>
      </c>
      <c r="C298" s="111">
        <v>41573</v>
      </c>
      <c r="D298" s="45">
        <v>7</v>
      </c>
      <c r="E298" s="117">
        <v>7.165</v>
      </c>
      <c r="F298" s="45" t="s">
        <v>1</v>
      </c>
    </row>
    <row r="299" spans="1:6" x14ac:dyDescent="0.25">
      <c r="A299" s="19">
        <v>1139</v>
      </c>
      <c r="B299" s="100" t="s">
        <v>1561</v>
      </c>
      <c r="C299" s="111">
        <v>11681</v>
      </c>
      <c r="D299" s="45">
        <v>7</v>
      </c>
      <c r="E299" s="117">
        <v>7.41</v>
      </c>
      <c r="F299" s="45" t="s">
        <v>1</v>
      </c>
    </row>
    <row r="300" spans="1:6" x14ac:dyDescent="0.25">
      <c r="A300" s="21">
        <v>1140</v>
      </c>
      <c r="B300" s="100" t="s">
        <v>1562</v>
      </c>
      <c r="C300" s="111">
        <v>47995</v>
      </c>
      <c r="D300" s="45">
        <v>7</v>
      </c>
      <c r="E300" s="117">
        <v>4.7270000000000003</v>
      </c>
      <c r="F300" s="45" t="s">
        <v>1</v>
      </c>
    </row>
    <row r="301" spans="1:6" x14ac:dyDescent="0.25">
      <c r="A301" s="19">
        <v>1141</v>
      </c>
      <c r="B301" s="100" t="s">
        <v>1563</v>
      </c>
      <c r="C301" s="111">
        <v>40185</v>
      </c>
      <c r="D301" s="45">
        <v>7</v>
      </c>
      <c r="E301" s="117">
        <v>4.5170000000000003</v>
      </c>
      <c r="F301" s="45" t="s">
        <v>1</v>
      </c>
    </row>
    <row r="302" spans="1:6" x14ac:dyDescent="0.25">
      <c r="A302" s="21">
        <v>1142</v>
      </c>
      <c r="B302" s="100" t="s">
        <v>1564</v>
      </c>
      <c r="C302" s="111">
        <v>41965</v>
      </c>
      <c r="D302" s="45">
        <v>7</v>
      </c>
      <c r="E302" s="117">
        <v>9.27</v>
      </c>
      <c r="F302" s="45" t="s">
        <v>1</v>
      </c>
    </row>
    <row r="303" spans="1:6" x14ac:dyDescent="0.25">
      <c r="A303" s="19">
        <v>1143</v>
      </c>
      <c r="B303" s="100" t="s">
        <v>1565</v>
      </c>
      <c r="C303" s="111">
        <v>48106</v>
      </c>
      <c r="D303" s="45">
        <v>7</v>
      </c>
      <c r="E303" s="117">
        <v>6.05</v>
      </c>
      <c r="F303" s="45" t="s">
        <v>1</v>
      </c>
    </row>
    <row r="304" spans="1:6" x14ac:dyDescent="0.25">
      <c r="A304" s="21">
        <v>1144</v>
      </c>
      <c r="B304" s="100" t="s">
        <v>1566</v>
      </c>
      <c r="C304" s="111">
        <v>42181</v>
      </c>
      <c r="D304" s="45">
        <v>7</v>
      </c>
      <c r="E304" s="117">
        <v>5.6459999999999999</v>
      </c>
      <c r="F304" s="45" t="s">
        <v>1</v>
      </c>
    </row>
    <row r="305" spans="1:6" x14ac:dyDescent="0.25">
      <c r="A305" s="19">
        <v>1145</v>
      </c>
      <c r="B305" s="100" t="s">
        <v>1568</v>
      </c>
      <c r="C305" s="111">
        <v>42420</v>
      </c>
      <c r="D305" s="45">
        <v>8</v>
      </c>
      <c r="E305" s="117">
        <v>12.7188</v>
      </c>
      <c r="F305" s="45" t="s">
        <v>1</v>
      </c>
    </row>
    <row r="306" spans="1:6" x14ac:dyDescent="0.25">
      <c r="A306" s="21">
        <v>1146</v>
      </c>
      <c r="B306" s="100" t="s">
        <v>1569</v>
      </c>
      <c r="C306" s="111">
        <v>42421</v>
      </c>
      <c r="D306" s="45">
        <v>8</v>
      </c>
      <c r="E306" s="117">
        <v>12.7188</v>
      </c>
      <c r="F306" s="45" t="s">
        <v>1</v>
      </c>
    </row>
    <row r="307" spans="1:6" x14ac:dyDescent="0.25">
      <c r="A307" s="19">
        <v>1147</v>
      </c>
      <c r="B307" s="100" t="s">
        <v>1570</v>
      </c>
      <c r="C307" s="111">
        <v>42422</v>
      </c>
      <c r="D307" s="45">
        <v>8</v>
      </c>
      <c r="E307" s="117">
        <v>12.7188</v>
      </c>
      <c r="F307" s="45" t="s">
        <v>1</v>
      </c>
    </row>
    <row r="308" spans="1:6" x14ac:dyDescent="0.25">
      <c r="A308" s="21">
        <v>1148</v>
      </c>
      <c r="B308" s="100" t="s">
        <v>1571</v>
      </c>
      <c r="C308" s="111">
        <v>42620</v>
      </c>
      <c r="D308" s="45">
        <v>8</v>
      </c>
      <c r="E308" s="117">
        <v>16.1784</v>
      </c>
      <c r="F308" s="45" t="s">
        <v>1</v>
      </c>
    </row>
    <row r="309" spans="1:6" x14ac:dyDescent="0.25">
      <c r="A309" s="19">
        <v>1149</v>
      </c>
      <c r="B309" s="100" t="s">
        <v>1572</v>
      </c>
      <c r="C309" s="111">
        <v>42621</v>
      </c>
      <c r="D309" s="45">
        <v>8</v>
      </c>
      <c r="E309" s="117">
        <v>16.1784</v>
      </c>
      <c r="F309" s="45" t="s">
        <v>1</v>
      </c>
    </row>
    <row r="310" spans="1:6" x14ac:dyDescent="0.25">
      <c r="A310" s="21">
        <v>1150</v>
      </c>
      <c r="B310" s="100" t="s">
        <v>1573</v>
      </c>
      <c r="C310" s="111">
        <v>42622</v>
      </c>
      <c r="D310" s="45">
        <v>8</v>
      </c>
      <c r="E310" s="117">
        <v>16.1784</v>
      </c>
      <c r="F310" s="45" t="s">
        <v>1</v>
      </c>
    </row>
    <row r="311" spans="1:6" x14ac:dyDescent="0.25">
      <c r="A311" s="19">
        <v>1151</v>
      </c>
      <c r="B311" s="100" t="s">
        <v>1574</v>
      </c>
      <c r="C311" s="111">
        <v>43085</v>
      </c>
      <c r="D311" s="45">
        <v>8</v>
      </c>
      <c r="E311" s="117">
        <v>10.989000000000001</v>
      </c>
      <c r="F311" s="45" t="s">
        <v>1</v>
      </c>
    </row>
    <row r="312" spans="1:6" x14ac:dyDescent="0.25">
      <c r="A312" s="21">
        <v>1152</v>
      </c>
      <c r="B312" s="100" t="s">
        <v>1575</v>
      </c>
      <c r="C312" s="111">
        <v>40238</v>
      </c>
      <c r="D312" s="45">
        <v>8</v>
      </c>
      <c r="E312" s="117">
        <v>17.472099999999998</v>
      </c>
      <c r="F312" s="45" t="s">
        <v>1</v>
      </c>
    </row>
    <row r="313" spans="1:6" x14ac:dyDescent="0.25">
      <c r="A313" s="19">
        <v>1153</v>
      </c>
      <c r="B313" s="100" t="s">
        <v>1576</v>
      </c>
      <c r="C313" s="111">
        <v>40239</v>
      </c>
      <c r="D313" s="45">
        <v>8</v>
      </c>
      <c r="E313" s="117">
        <v>17.760400000000001</v>
      </c>
      <c r="F313" s="45" t="s">
        <v>1</v>
      </c>
    </row>
    <row r="314" spans="1:6" x14ac:dyDescent="0.25">
      <c r="A314" s="21">
        <v>1154</v>
      </c>
      <c r="B314" s="100" t="s">
        <v>1577</v>
      </c>
      <c r="C314" s="111">
        <v>42314</v>
      </c>
      <c r="D314" s="45">
        <v>8</v>
      </c>
      <c r="E314" s="117">
        <v>13.7723</v>
      </c>
      <c r="F314" s="45" t="s">
        <v>1</v>
      </c>
    </row>
    <row r="315" spans="1:6" x14ac:dyDescent="0.25">
      <c r="A315" s="19">
        <v>1155</v>
      </c>
      <c r="B315" s="100" t="s">
        <v>1578</v>
      </c>
      <c r="C315" s="111">
        <v>42318</v>
      </c>
      <c r="D315" s="45">
        <v>8</v>
      </c>
      <c r="E315" s="117">
        <v>17.514199999999999</v>
      </c>
      <c r="F315" s="45" t="s">
        <v>1</v>
      </c>
    </row>
    <row r="316" spans="1:6" x14ac:dyDescent="0.25">
      <c r="A316" s="21">
        <v>1156</v>
      </c>
      <c r="B316" s="100" t="s">
        <v>1579</v>
      </c>
      <c r="C316" s="111">
        <v>43085</v>
      </c>
      <c r="D316" s="45">
        <v>8</v>
      </c>
      <c r="E316" s="117">
        <v>10.989000000000001</v>
      </c>
      <c r="F316" s="45" t="s">
        <v>1</v>
      </c>
    </row>
    <row r="317" spans="1:6" x14ac:dyDescent="0.25">
      <c r="A317" s="19">
        <v>1157</v>
      </c>
      <c r="B317" s="100" t="s">
        <v>1580</v>
      </c>
      <c r="C317" s="111">
        <v>43083</v>
      </c>
      <c r="D317" s="45">
        <v>8</v>
      </c>
      <c r="E317" s="117">
        <v>10.6678</v>
      </c>
      <c r="F317" s="45" t="s">
        <v>1</v>
      </c>
    </row>
    <row r="318" spans="1:6" x14ac:dyDescent="0.25">
      <c r="A318" s="21">
        <v>1158</v>
      </c>
      <c r="B318" s="100" t="s">
        <v>1581</v>
      </c>
      <c r="C318" s="111">
        <v>77200</v>
      </c>
      <c r="D318" s="45">
        <v>10</v>
      </c>
      <c r="E318" s="117">
        <v>6.55</v>
      </c>
      <c r="F318" s="45" t="s">
        <v>1</v>
      </c>
    </row>
    <row r="319" spans="1:6" x14ac:dyDescent="0.25">
      <c r="A319" s="19">
        <v>1159</v>
      </c>
      <c r="B319" s="118" t="s">
        <v>1582</v>
      </c>
      <c r="C319" s="111">
        <v>75612</v>
      </c>
      <c r="D319" s="45">
        <v>10</v>
      </c>
      <c r="E319" s="117">
        <v>8.8350000000000009</v>
      </c>
      <c r="F319" s="45" t="s">
        <v>1</v>
      </c>
    </row>
    <row r="320" spans="1:6" x14ac:dyDescent="0.25">
      <c r="A320" s="21">
        <v>1160</v>
      </c>
      <c r="B320" s="118" t="s">
        <v>1583</v>
      </c>
      <c r="C320" s="111">
        <v>77916</v>
      </c>
      <c r="D320" s="45">
        <v>10</v>
      </c>
      <c r="E320" s="117">
        <v>6</v>
      </c>
      <c r="F320" s="45" t="s">
        <v>1</v>
      </c>
    </row>
    <row r="321" spans="1:6" x14ac:dyDescent="0.25">
      <c r="A321" s="19">
        <v>1161</v>
      </c>
      <c r="B321" s="118" t="s">
        <v>1584</v>
      </c>
      <c r="C321" s="111">
        <v>76884</v>
      </c>
      <c r="D321" s="45">
        <v>10</v>
      </c>
      <c r="E321" s="117">
        <v>6.64</v>
      </c>
      <c r="F321" s="45" t="s">
        <v>1</v>
      </c>
    </row>
    <row r="322" spans="1:6" x14ac:dyDescent="0.25">
      <c r="A322" s="21">
        <v>1162</v>
      </c>
      <c r="B322" s="118" t="s">
        <v>1585</v>
      </c>
      <c r="C322" s="111">
        <v>77137</v>
      </c>
      <c r="D322" s="45">
        <v>10</v>
      </c>
      <c r="E322" s="117">
        <v>6.36</v>
      </c>
      <c r="F322" s="45" t="s">
        <v>1</v>
      </c>
    </row>
    <row r="323" spans="1:6" x14ac:dyDescent="0.25">
      <c r="A323" s="19">
        <v>1163</v>
      </c>
      <c r="B323" s="118" t="s">
        <v>1586</v>
      </c>
      <c r="C323" s="111">
        <v>74589</v>
      </c>
      <c r="D323" s="45">
        <v>10</v>
      </c>
      <c r="E323" s="117">
        <v>5.859</v>
      </c>
      <c r="F323" s="45" t="s">
        <v>1</v>
      </c>
    </row>
    <row r="324" spans="1:6" x14ac:dyDescent="0.25">
      <c r="A324" s="21">
        <v>1164</v>
      </c>
      <c r="B324" s="100" t="s">
        <v>1587</v>
      </c>
      <c r="C324" s="111">
        <v>77146</v>
      </c>
      <c r="D324" s="45">
        <v>18</v>
      </c>
      <c r="E324" s="117">
        <v>9.0321000000000016</v>
      </c>
      <c r="F324" s="45" t="s">
        <v>1</v>
      </c>
    </row>
    <row r="325" spans="1:6" x14ac:dyDescent="0.25">
      <c r="A325" s="19">
        <v>1165</v>
      </c>
      <c r="B325" s="100" t="s">
        <v>1588</v>
      </c>
      <c r="C325" s="111" t="s">
        <v>1616</v>
      </c>
      <c r="D325" s="45">
        <v>18</v>
      </c>
      <c r="E325" s="53">
        <v>9.5</v>
      </c>
      <c r="F325" s="45" t="s">
        <v>1</v>
      </c>
    </row>
    <row r="326" spans="1:6" x14ac:dyDescent="0.25">
      <c r="A326" s="21">
        <v>1166</v>
      </c>
      <c r="B326" s="100" t="s">
        <v>1589</v>
      </c>
      <c r="C326" s="111" t="s">
        <v>1617</v>
      </c>
      <c r="D326" s="45">
        <v>18</v>
      </c>
      <c r="E326" s="53">
        <v>11.6</v>
      </c>
      <c r="F326" s="45" t="s">
        <v>1</v>
      </c>
    </row>
    <row r="327" spans="1:6" x14ac:dyDescent="0.25">
      <c r="A327" s="19">
        <v>1167</v>
      </c>
      <c r="B327" s="100" t="s">
        <v>1590</v>
      </c>
      <c r="C327" s="111" t="s">
        <v>1618</v>
      </c>
      <c r="D327" s="45">
        <v>18</v>
      </c>
      <c r="E327" s="53">
        <v>7.4</v>
      </c>
      <c r="F327" s="45" t="s">
        <v>1</v>
      </c>
    </row>
    <row r="328" spans="1:6" x14ac:dyDescent="0.25">
      <c r="A328" s="21">
        <v>1168</v>
      </c>
      <c r="B328" s="100" t="s">
        <v>1591</v>
      </c>
      <c r="C328" s="111">
        <v>77161</v>
      </c>
      <c r="D328" s="45">
        <v>18</v>
      </c>
      <c r="E328" s="53">
        <v>9.57</v>
      </c>
      <c r="F328" s="45" t="s">
        <v>1</v>
      </c>
    </row>
    <row r="329" spans="1:6" x14ac:dyDescent="0.25">
      <c r="A329" s="19">
        <v>1169</v>
      </c>
      <c r="B329" s="100" t="s">
        <v>1592</v>
      </c>
      <c r="C329" s="111" t="s">
        <v>1619</v>
      </c>
      <c r="D329" s="45">
        <v>18</v>
      </c>
      <c r="E329" s="53">
        <v>12.3</v>
      </c>
      <c r="F329" s="45" t="s">
        <v>1</v>
      </c>
    </row>
    <row r="330" spans="1:6" x14ac:dyDescent="0.25">
      <c r="A330" s="21">
        <v>1170</v>
      </c>
      <c r="B330" s="100" t="s">
        <v>1593</v>
      </c>
      <c r="C330" s="111">
        <v>76940</v>
      </c>
      <c r="D330" s="45">
        <v>18</v>
      </c>
      <c r="E330" s="53">
        <v>8.5500000000000007</v>
      </c>
      <c r="F330" s="45" t="s">
        <v>1</v>
      </c>
    </row>
    <row r="331" spans="1:6" x14ac:dyDescent="0.25">
      <c r="A331" s="19">
        <v>1171</v>
      </c>
      <c r="B331" s="100" t="s">
        <v>1594</v>
      </c>
      <c r="C331" s="111" t="s">
        <v>1620</v>
      </c>
      <c r="D331" s="45">
        <v>18</v>
      </c>
      <c r="E331" s="53">
        <v>9.9</v>
      </c>
      <c r="F331" s="45" t="s">
        <v>1</v>
      </c>
    </row>
    <row r="332" spans="1:6" x14ac:dyDescent="0.25">
      <c r="A332" s="21">
        <v>1172</v>
      </c>
      <c r="B332" s="100" t="s">
        <v>1595</v>
      </c>
      <c r="C332" s="111" t="s">
        <v>1621</v>
      </c>
      <c r="D332" s="45">
        <v>18</v>
      </c>
      <c r="E332" s="53">
        <v>6.99</v>
      </c>
      <c r="F332" s="45" t="s">
        <v>1</v>
      </c>
    </row>
    <row r="333" spans="1:6" x14ac:dyDescent="0.25">
      <c r="A333" s="19">
        <v>1173</v>
      </c>
      <c r="B333" s="100" t="s">
        <v>1596</v>
      </c>
      <c r="C333" s="111" t="s">
        <v>1622</v>
      </c>
      <c r="D333" s="45">
        <v>18</v>
      </c>
      <c r="E333" s="53">
        <v>6.99</v>
      </c>
      <c r="F333" s="45" t="s">
        <v>1</v>
      </c>
    </row>
    <row r="334" spans="1:6" x14ac:dyDescent="0.25">
      <c r="A334" s="21">
        <v>1174</v>
      </c>
      <c r="B334" s="100" t="s">
        <v>1597</v>
      </c>
      <c r="C334" s="111" t="s">
        <v>1623</v>
      </c>
      <c r="D334" s="45">
        <v>18</v>
      </c>
      <c r="E334" s="53">
        <v>12.8</v>
      </c>
      <c r="F334" s="45" t="s">
        <v>1</v>
      </c>
    </row>
    <row r="335" spans="1:6" x14ac:dyDescent="0.25">
      <c r="A335" s="19">
        <v>1175</v>
      </c>
      <c r="B335" s="100" t="s">
        <v>1598</v>
      </c>
      <c r="C335" s="111" t="s">
        <v>1624</v>
      </c>
      <c r="D335" s="45">
        <v>18</v>
      </c>
      <c r="E335" s="53">
        <v>16.440000000000001</v>
      </c>
      <c r="F335" s="45" t="s">
        <v>1</v>
      </c>
    </row>
    <row r="336" spans="1:6" x14ac:dyDescent="0.25">
      <c r="A336" s="21">
        <v>1176</v>
      </c>
      <c r="B336" s="97" t="s">
        <v>1599</v>
      </c>
      <c r="C336" s="111">
        <v>70173</v>
      </c>
      <c r="D336" s="45">
        <v>18</v>
      </c>
      <c r="E336" s="53">
        <v>9.11</v>
      </c>
      <c r="F336" s="45" t="s">
        <v>1</v>
      </c>
    </row>
    <row r="337" spans="1:6" x14ac:dyDescent="0.25">
      <c r="A337" s="19">
        <v>1177</v>
      </c>
      <c r="B337" s="100" t="s">
        <v>1600</v>
      </c>
      <c r="C337" s="111" t="s">
        <v>1625</v>
      </c>
      <c r="D337" s="45">
        <v>18</v>
      </c>
      <c r="E337" s="53">
        <v>11.99</v>
      </c>
      <c r="F337" s="45" t="s">
        <v>1</v>
      </c>
    </row>
    <row r="338" spans="1:6" x14ac:dyDescent="0.25">
      <c r="A338" s="21">
        <v>1178</v>
      </c>
      <c r="B338" s="100" t="s">
        <v>1601</v>
      </c>
      <c r="C338" s="111" t="s">
        <v>1626</v>
      </c>
      <c r="D338" s="45">
        <v>18</v>
      </c>
      <c r="E338" s="53">
        <v>12.55</v>
      </c>
      <c r="F338" s="45" t="s">
        <v>1</v>
      </c>
    </row>
    <row r="339" spans="1:6" x14ac:dyDescent="0.25">
      <c r="A339" s="19">
        <v>1179</v>
      </c>
      <c r="B339" s="100" t="s">
        <v>1602</v>
      </c>
      <c r="C339" s="111">
        <v>70173</v>
      </c>
      <c r="D339" s="45">
        <v>18</v>
      </c>
      <c r="E339" s="53">
        <v>9.11</v>
      </c>
      <c r="F339" s="45" t="s">
        <v>1</v>
      </c>
    </row>
    <row r="340" spans="1:6" x14ac:dyDescent="0.25">
      <c r="A340" s="21">
        <v>1180</v>
      </c>
      <c r="B340" s="100" t="s">
        <v>1603</v>
      </c>
      <c r="C340" s="111">
        <v>70175</v>
      </c>
      <c r="D340" s="45">
        <v>18</v>
      </c>
      <c r="E340" s="117">
        <v>11.501700000000001</v>
      </c>
      <c r="F340" s="45" t="s">
        <v>1</v>
      </c>
    </row>
    <row r="341" spans="1:6" x14ac:dyDescent="0.25">
      <c r="A341" s="19">
        <v>1181</v>
      </c>
      <c r="B341" s="97" t="s">
        <v>1604</v>
      </c>
      <c r="C341" s="111">
        <v>70583</v>
      </c>
      <c r="D341" s="45">
        <v>18</v>
      </c>
      <c r="E341" s="117">
        <v>0.64290000000000003</v>
      </c>
      <c r="F341" s="45" t="s">
        <v>1</v>
      </c>
    </row>
    <row r="342" spans="1:6" x14ac:dyDescent="0.25">
      <c r="A342" s="21">
        <v>1182</v>
      </c>
      <c r="B342" s="100" t="s">
        <v>1605</v>
      </c>
      <c r="C342" s="111">
        <v>76844</v>
      </c>
      <c r="D342" s="45">
        <v>18</v>
      </c>
      <c r="E342" s="117">
        <v>2.08</v>
      </c>
      <c r="F342" s="45" t="s">
        <v>1</v>
      </c>
    </row>
    <row r="343" spans="1:6" x14ac:dyDescent="0.25">
      <c r="A343" s="19">
        <v>1183</v>
      </c>
      <c r="B343" s="100" t="s">
        <v>1606</v>
      </c>
      <c r="C343" s="111">
        <v>76986</v>
      </c>
      <c r="D343" s="45">
        <v>18</v>
      </c>
      <c r="E343" s="117">
        <v>1.3039999999999998</v>
      </c>
      <c r="F343" s="45" t="s">
        <v>1</v>
      </c>
    </row>
    <row r="344" spans="1:6" x14ac:dyDescent="0.25">
      <c r="A344" s="21">
        <v>1184</v>
      </c>
      <c r="B344" s="100" t="s">
        <v>1607</v>
      </c>
      <c r="C344" s="111">
        <v>75879</v>
      </c>
      <c r="D344" s="45">
        <v>18</v>
      </c>
      <c r="E344" s="117">
        <v>1.8299999999999998</v>
      </c>
      <c r="F344" s="45" t="s">
        <v>1</v>
      </c>
    </row>
    <row r="345" spans="1:6" x14ac:dyDescent="0.25">
      <c r="A345" s="19">
        <v>1185</v>
      </c>
      <c r="B345" s="100" t="s">
        <v>1608</v>
      </c>
      <c r="C345" s="111">
        <v>76843</v>
      </c>
      <c r="D345" s="45">
        <v>18</v>
      </c>
      <c r="E345" s="117">
        <v>1.6539999999999999</v>
      </c>
      <c r="F345" s="45" t="s">
        <v>1</v>
      </c>
    </row>
    <row r="346" spans="1:6" x14ac:dyDescent="0.25">
      <c r="A346" s="21">
        <v>1186</v>
      </c>
      <c r="B346" s="100" t="s">
        <v>1609</v>
      </c>
      <c r="C346" s="111">
        <v>77004</v>
      </c>
      <c r="D346" s="45">
        <v>18</v>
      </c>
      <c r="E346" s="117">
        <v>1.3534999999999999</v>
      </c>
      <c r="F346" s="45" t="s">
        <v>1</v>
      </c>
    </row>
    <row r="347" spans="1:6" x14ac:dyDescent="0.25">
      <c r="A347" s="19">
        <v>1187</v>
      </c>
      <c r="B347" s="100" t="s">
        <v>1610</v>
      </c>
      <c r="C347" s="111">
        <v>76842</v>
      </c>
      <c r="D347" s="45">
        <v>18</v>
      </c>
      <c r="E347" s="117">
        <v>1.73</v>
      </c>
      <c r="F347" s="45" t="s">
        <v>1</v>
      </c>
    </row>
    <row r="348" spans="1:6" x14ac:dyDescent="0.25">
      <c r="A348" s="21">
        <v>1188</v>
      </c>
      <c r="B348" s="97" t="s">
        <v>1650</v>
      </c>
      <c r="C348" s="111">
        <v>77299</v>
      </c>
      <c r="D348" s="45">
        <v>18</v>
      </c>
      <c r="E348" s="117">
        <v>4.37</v>
      </c>
      <c r="F348" s="45" t="s">
        <v>1</v>
      </c>
    </row>
    <row r="349" spans="1:6" x14ac:dyDescent="0.25">
      <c r="A349" s="19">
        <v>1189</v>
      </c>
      <c r="B349" s="97" t="s">
        <v>1651</v>
      </c>
      <c r="C349" s="111">
        <v>79419</v>
      </c>
      <c r="D349" s="45">
        <v>18</v>
      </c>
      <c r="E349" s="117">
        <v>2.6559999999999997</v>
      </c>
      <c r="F349" s="45" t="s">
        <v>1</v>
      </c>
    </row>
    <row r="350" spans="1:6" x14ac:dyDescent="0.25">
      <c r="A350" s="21">
        <v>1190</v>
      </c>
      <c r="B350" s="97" t="s">
        <v>1652</v>
      </c>
      <c r="C350" s="111">
        <v>70409</v>
      </c>
      <c r="D350" s="45">
        <v>18</v>
      </c>
      <c r="E350" s="117">
        <v>2.5063</v>
      </c>
      <c r="F350" s="45" t="s">
        <v>1</v>
      </c>
    </row>
    <row r="351" spans="1:6" x14ac:dyDescent="0.25">
      <c r="A351" s="19">
        <v>1191</v>
      </c>
      <c r="B351" s="97" t="s">
        <v>1653</v>
      </c>
      <c r="C351" s="111">
        <v>78497</v>
      </c>
      <c r="D351" s="45">
        <v>18</v>
      </c>
      <c r="E351" s="117">
        <v>3.6008</v>
      </c>
      <c r="F351" s="45" t="s">
        <v>1</v>
      </c>
    </row>
    <row r="352" spans="1:6" x14ac:dyDescent="0.25">
      <c r="A352" s="21">
        <v>1192</v>
      </c>
      <c r="B352" s="100" t="s">
        <v>1611</v>
      </c>
      <c r="C352" s="111">
        <v>78100</v>
      </c>
      <c r="D352" s="45">
        <v>18</v>
      </c>
      <c r="E352" s="117">
        <v>2.2782</v>
      </c>
      <c r="F352" s="45" t="s">
        <v>1</v>
      </c>
    </row>
    <row r="353" spans="1:6" x14ac:dyDescent="0.25">
      <c r="A353" s="19">
        <v>1193</v>
      </c>
      <c r="B353" s="97" t="s">
        <v>1612</v>
      </c>
      <c r="C353" s="111">
        <v>76203</v>
      </c>
      <c r="D353" s="45">
        <v>18</v>
      </c>
      <c r="E353" s="117">
        <v>1.875</v>
      </c>
      <c r="F353" s="45" t="s">
        <v>1</v>
      </c>
    </row>
    <row r="354" spans="1:6" x14ac:dyDescent="0.25">
      <c r="A354" s="21">
        <v>1194</v>
      </c>
      <c r="B354" s="97" t="s">
        <v>1613</v>
      </c>
      <c r="C354" s="111">
        <v>76204</v>
      </c>
      <c r="D354" s="45">
        <v>18</v>
      </c>
      <c r="E354" s="117">
        <v>2.0339999999999998</v>
      </c>
      <c r="F354" s="45" t="s">
        <v>1</v>
      </c>
    </row>
    <row r="355" spans="1:6" x14ac:dyDescent="0.25">
      <c r="A355" s="19">
        <v>1195</v>
      </c>
      <c r="B355" s="97" t="s">
        <v>1614</v>
      </c>
      <c r="C355" s="111">
        <v>76199</v>
      </c>
      <c r="D355" s="45">
        <v>18</v>
      </c>
      <c r="E355" s="117">
        <v>3.1339999999999999</v>
      </c>
      <c r="F355" s="45" t="s">
        <v>1</v>
      </c>
    </row>
    <row r="356" spans="1:6" x14ac:dyDescent="0.25">
      <c r="A356" s="21">
        <v>1196</v>
      </c>
      <c r="B356" s="97" t="s">
        <v>1615</v>
      </c>
      <c r="C356" s="111">
        <v>76198</v>
      </c>
      <c r="D356" s="45">
        <v>18</v>
      </c>
      <c r="E356" s="117">
        <v>2.8839999999999999</v>
      </c>
      <c r="F356" s="45" t="s">
        <v>1</v>
      </c>
    </row>
  </sheetData>
  <sheetProtection password="DA4F" sheet="1" objects="1" scenarios="1"/>
  <mergeCells count="1">
    <mergeCell ref="A1:F1"/>
  </mergeCells>
  <pageMargins left="0.17" right="0.17" top="0.17" bottom="0.17" header="0.17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Base_de_Données_Bon_de_Commande</vt:lpstr>
      <vt:lpstr>Archivage_Bio</vt:lpstr>
      <vt:lpstr>Archivage_Sic</vt:lpstr>
      <vt:lpstr>Archivage_Aut</vt:lpstr>
      <vt:lpstr>Archivage_Lots</vt:lpstr>
      <vt:lpstr>Suivi_Budgétaire</vt:lpstr>
      <vt:lpstr>BIOFINESSE</vt:lpstr>
      <vt:lpstr>CHARLET</vt:lpstr>
      <vt:lpstr>PRO_A_PRO</vt:lpstr>
      <vt:lpstr>PROLAIDIS</vt:lpstr>
      <vt:lpstr>SDA</vt:lpstr>
      <vt:lpstr>SOCOPA</vt:lpstr>
      <vt:lpstr>SYSCO</vt:lpstr>
      <vt:lpstr>G6000000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cp:lastPrinted>2024-01-31T08:10:48Z</cp:lastPrinted>
  <dcterms:created xsi:type="dcterms:W3CDTF">2023-07-06T08:51:45Z</dcterms:created>
  <dcterms:modified xsi:type="dcterms:W3CDTF">2024-01-31T12:42:54Z</dcterms:modified>
</cp:coreProperties>
</file>