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fagparis-my.sharepoint.com/personal/germain_vital_ietlyon_net/Documents/Bureau/"/>
    </mc:Choice>
  </mc:AlternateContent>
  <xr:revisionPtr revIDLastSave="0" documentId="8_{F6B23F77-AB96-4A28-B9FA-0D72C3B5DD9A}" xr6:coauthVersionLast="47" xr6:coauthVersionMax="47" xr10:uidLastSave="{00000000-0000-0000-0000-000000000000}"/>
  <bookViews>
    <workbookView xWindow="-110" yWindow="-110" windowWidth="19420" windowHeight="10420" xr2:uid="{D02B7552-9A73-4598-83FD-D3A0AC3513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85" i="1" l="1"/>
  <c r="N185" i="1"/>
  <c r="O185" i="1" s="1"/>
  <c r="P184" i="1"/>
  <c r="N184" i="1"/>
  <c r="O184" i="1" s="1"/>
  <c r="P182" i="1"/>
  <c r="O182" i="1"/>
  <c r="N182" i="1"/>
  <c r="P180" i="1"/>
  <c r="N180" i="1"/>
  <c r="O180" i="1" s="1"/>
  <c r="P179" i="1"/>
  <c r="N179" i="1"/>
  <c r="O179" i="1" s="1"/>
  <c r="P163" i="1"/>
  <c r="N163" i="1"/>
  <c r="O163" i="1" s="1"/>
  <c r="P162" i="1"/>
  <c r="N162" i="1"/>
  <c r="O162" i="1" s="1"/>
  <c r="P157" i="1"/>
  <c r="N157" i="1"/>
  <c r="O157" i="1" s="1"/>
  <c r="P156" i="1"/>
  <c r="N156" i="1"/>
  <c r="O156" i="1" s="1"/>
  <c r="P155" i="1"/>
  <c r="N155" i="1"/>
  <c r="O155" i="1" s="1"/>
  <c r="P148" i="1"/>
  <c r="O148" i="1"/>
  <c r="N148" i="1"/>
  <c r="P147" i="1"/>
  <c r="N147" i="1"/>
  <c r="O147" i="1" s="1"/>
  <c r="P145" i="1"/>
  <c r="N145" i="1"/>
  <c r="O145" i="1" s="1"/>
  <c r="P142" i="1"/>
  <c r="N142" i="1"/>
  <c r="O142" i="1" s="1"/>
  <c r="Q141" i="1"/>
  <c r="P141" i="1"/>
  <c r="N141" i="1"/>
  <c r="O141" i="1" s="1"/>
  <c r="K140" i="1"/>
  <c r="J140" i="1"/>
  <c r="K139" i="1"/>
  <c r="J139" i="1"/>
  <c r="K138" i="1"/>
  <c r="J138" i="1"/>
  <c r="K137" i="1"/>
  <c r="J137" i="1"/>
  <c r="K136" i="1"/>
  <c r="J136" i="1"/>
  <c r="K135" i="1"/>
  <c r="J135" i="1"/>
  <c r="K134" i="1"/>
  <c r="J134" i="1"/>
  <c r="K133" i="1"/>
  <c r="J133" i="1"/>
  <c r="K132" i="1"/>
  <c r="J132" i="1"/>
  <c r="K131" i="1"/>
  <c r="J131" i="1"/>
  <c r="K130" i="1"/>
  <c r="J130" i="1"/>
  <c r="K129" i="1"/>
  <c r="J129" i="1"/>
  <c r="K128" i="1"/>
  <c r="J128" i="1"/>
  <c r="K127" i="1"/>
  <c r="J127" i="1"/>
  <c r="K126" i="1"/>
  <c r="J126" i="1"/>
  <c r="K125" i="1"/>
  <c r="J125" i="1"/>
  <c r="K124" i="1"/>
  <c r="J124" i="1"/>
  <c r="K123" i="1"/>
  <c r="J123" i="1"/>
  <c r="K122" i="1"/>
  <c r="J122" i="1"/>
  <c r="K121" i="1"/>
  <c r="J121" i="1"/>
  <c r="K120" i="1"/>
  <c r="J120" i="1"/>
  <c r="K119" i="1"/>
  <c r="J119" i="1"/>
  <c r="K118" i="1"/>
  <c r="J118" i="1"/>
  <c r="K117" i="1"/>
  <c r="J117" i="1"/>
  <c r="K116" i="1"/>
  <c r="J116" i="1"/>
  <c r="K115" i="1"/>
  <c r="J115" i="1"/>
  <c r="K114" i="1"/>
  <c r="J114" i="1"/>
  <c r="K113" i="1"/>
  <c r="J113" i="1"/>
  <c r="K112" i="1"/>
  <c r="J112" i="1"/>
  <c r="K111" i="1"/>
  <c r="J111" i="1"/>
  <c r="K110" i="1"/>
  <c r="J110" i="1"/>
  <c r="K109" i="1"/>
  <c r="J109" i="1"/>
  <c r="K108" i="1"/>
  <c r="J108" i="1"/>
  <c r="K107" i="1"/>
  <c r="J107" i="1"/>
  <c r="K106" i="1"/>
  <c r="J106" i="1"/>
  <c r="K105" i="1"/>
  <c r="J105" i="1"/>
  <c r="K104" i="1"/>
  <c r="J104" i="1"/>
  <c r="K103" i="1"/>
  <c r="J103" i="1"/>
  <c r="K102" i="1"/>
  <c r="J102" i="1"/>
  <c r="K101" i="1"/>
  <c r="J101" i="1"/>
  <c r="K100" i="1"/>
  <c r="J100" i="1"/>
  <c r="K99" i="1"/>
  <c r="J99" i="1"/>
  <c r="K98" i="1"/>
  <c r="J98" i="1"/>
  <c r="K97" i="1"/>
  <c r="J97" i="1"/>
  <c r="K96" i="1"/>
  <c r="J96" i="1"/>
  <c r="K95" i="1"/>
  <c r="J95" i="1"/>
  <c r="K94" i="1"/>
  <c r="J94" i="1"/>
  <c r="K93" i="1"/>
  <c r="J93" i="1"/>
  <c r="K92" i="1"/>
  <c r="J92" i="1"/>
  <c r="K91" i="1"/>
  <c r="J91" i="1"/>
  <c r="K90" i="1"/>
  <c r="J90" i="1"/>
  <c r="K89" i="1"/>
  <c r="J89" i="1"/>
  <c r="K88" i="1"/>
  <c r="J88" i="1"/>
  <c r="K87" i="1"/>
  <c r="J87" i="1"/>
  <c r="K86" i="1"/>
  <c r="J86" i="1"/>
  <c r="K85" i="1"/>
  <c r="J85" i="1"/>
  <c r="K84" i="1"/>
  <c r="J84" i="1"/>
  <c r="K83" i="1"/>
  <c r="J83" i="1"/>
  <c r="K82" i="1"/>
  <c r="J82" i="1"/>
  <c r="K81" i="1"/>
  <c r="J81" i="1"/>
  <c r="K80" i="1"/>
  <c r="J80" i="1"/>
  <c r="K79" i="1"/>
  <c r="J79" i="1"/>
  <c r="K78" i="1"/>
  <c r="J78" i="1"/>
  <c r="K77" i="1"/>
  <c r="J77" i="1"/>
  <c r="K76" i="1"/>
  <c r="J76" i="1"/>
  <c r="K75" i="1"/>
  <c r="J75" i="1"/>
  <c r="K74" i="1"/>
  <c r="J74" i="1"/>
  <c r="K73" i="1"/>
  <c r="J73" i="1"/>
  <c r="K72" i="1"/>
  <c r="J72" i="1"/>
  <c r="K71" i="1"/>
  <c r="J71" i="1"/>
  <c r="K70" i="1"/>
  <c r="J70" i="1"/>
  <c r="K69" i="1"/>
  <c r="J69" i="1"/>
  <c r="K68" i="1"/>
  <c r="J68" i="1"/>
  <c r="K67" i="1"/>
  <c r="J67" i="1"/>
  <c r="K66" i="1"/>
  <c r="J66" i="1"/>
  <c r="K65" i="1"/>
  <c r="J65" i="1"/>
  <c r="K64" i="1"/>
  <c r="J64" i="1"/>
  <c r="K63" i="1"/>
  <c r="J63" i="1"/>
  <c r="K62" i="1"/>
  <c r="J62" i="1"/>
  <c r="K61" i="1"/>
  <c r="J61" i="1"/>
  <c r="K60" i="1"/>
  <c r="J60" i="1"/>
  <c r="K59" i="1"/>
  <c r="J59" i="1"/>
  <c r="K58" i="1"/>
  <c r="J58" i="1"/>
  <c r="K57" i="1"/>
  <c r="J57" i="1"/>
  <c r="K56" i="1"/>
  <c r="J56" i="1"/>
  <c r="K55" i="1"/>
  <c r="J55" i="1"/>
  <c r="K54" i="1"/>
  <c r="J54" i="1"/>
  <c r="K53" i="1"/>
  <c r="J53" i="1"/>
  <c r="K52" i="1"/>
  <c r="J52" i="1"/>
  <c r="K51" i="1"/>
  <c r="J51" i="1"/>
  <c r="K50" i="1"/>
  <c r="J50" i="1"/>
  <c r="K49" i="1"/>
  <c r="J49" i="1"/>
  <c r="K48" i="1"/>
  <c r="J48" i="1"/>
  <c r="K47" i="1"/>
  <c r="J47" i="1"/>
  <c r="K46" i="1"/>
  <c r="J46" i="1"/>
  <c r="K45" i="1"/>
  <c r="J45" i="1"/>
  <c r="K44" i="1"/>
  <c r="J44" i="1"/>
  <c r="K43" i="1"/>
  <c r="J43" i="1"/>
  <c r="K42" i="1"/>
  <c r="J42" i="1"/>
  <c r="K41" i="1"/>
  <c r="J41" i="1"/>
  <c r="K40" i="1"/>
  <c r="J40" i="1"/>
  <c r="K39" i="1"/>
  <c r="J39" i="1"/>
  <c r="K38" i="1"/>
  <c r="J38" i="1"/>
  <c r="K37" i="1"/>
  <c r="J37" i="1"/>
  <c r="K36" i="1"/>
  <c r="J36" i="1"/>
  <c r="K35" i="1"/>
  <c r="J35" i="1"/>
  <c r="K34" i="1"/>
  <c r="J34" i="1"/>
  <c r="K33" i="1"/>
  <c r="J33" i="1"/>
  <c r="K32" i="1"/>
  <c r="J32" i="1"/>
  <c r="K31" i="1"/>
  <c r="J31" i="1"/>
  <c r="K30" i="1"/>
  <c r="J30" i="1"/>
  <c r="K29" i="1"/>
  <c r="J29" i="1"/>
  <c r="K28" i="1"/>
  <c r="J28" i="1"/>
  <c r="K27" i="1"/>
  <c r="J27" i="1"/>
  <c r="K26" i="1"/>
  <c r="J26" i="1"/>
  <c r="K25" i="1"/>
  <c r="J25" i="1"/>
  <c r="K24" i="1"/>
  <c r="J24" i="1"/>
  <c r="K23" i="1"/>
  <c r="J23" i="1"/>
  <c r="K22" i="1"/>
  <c r="J22" i="1"/>
  <c r="K21" i="1"/>
  <c r="J21" i="1"/>
  <c r="K20" i="1"/>
  <c r="J20" i="1"/>
  <c r="K19" i="1"/>
  <c r="J19" i="1"/>
  <c r="K18" i="1"/>
  <c r="J18" i="1"/>
  <c r="K17" i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K8" i="1"/>
  <c r="J8" i="1"/>
  <c r="K7" i="1"/>
  <c r="J7" i="1"/>
  <c r="K6" i="1"/>
  <c r="J6" i="1"/>
  <c r="K5" i="1"/>
  <c r="J5" i="1"/>
  <c r="K4" i="1"/>
  <c r="J4" i="1"/>
  <c r="K3" i="1"/>
  <c r="J3" i="1"/>
  <c r="K2" i="1"/>
  <c r="J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julve</author>
  </authors>
  <commentList>
    <comment ref="A1" authorId="0" shapeId="0" xr:uid="{4522DBF9-9C1B-44FE-AEFD-6C1A4AE34CDD}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subsp(uni) = seule subsp présente en France</t>
        </r>
      </text>
    </comment>
    <comment ref="B1" authorId="0" shapeId="0" xr:uid="{93808F0A-EB13-494D-A830-B47D9E26EB51}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nc = non cité</t>
        </r>
      </text>
    </comment>
    <comment ref="C1" authorId="0" shapeId="0" xr:uid="{5541CF77-E7DD-41AD-9B9B-76A7B4128954}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nc = non cité</t>
        </r>
      </text>
    </comment>
    <comment ref="I1" authorId="0" shapeId="0" xr:uid="{1B3FB9D7-7812-43ED-BC40-7F917B11F20F}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version fichier : 15 novembre 2020
Nom scientifique : BDTFX version 6.00 du « 27 septembre 2019 », Flora Gallica et The Plant List
licence ODBL</t>
        </r>
      </text>
    </comment>
  </commentList>
</comments>
</file>

<file path=xl/sharedStrings.xml><?xml version="1.0" encoding="utf-8"?>
<sst xmlns="http://schemas.openxmlformats.org/spreadsheetml/2006/main" count="1195" uniqueCount="534">
  <si>
    <t>rang_taxinomique</t>
  </si>
  <si>
    <t>N°_Taxinomique_BDNFF</t>
  </si>
  <si>
    <t>N°_Nomenclatural_BDNFF</t>
  </si>
  <si>
    <t>code_CATMINAT</t>
  </si>
  <si>
    <t>spid_sp</t>
  </si>
  <si>
    <t>spid</t>
  </si>
  <si>
    <t>spid_ssp</t>
  </si>
  <si>
    <t>code ssp</t>
  </si>
  <si>
    <t>full_name</t>
  </si>
  <si>
    <t>gen</t>
  </si>
  <si>
    <t>esp</t>
  </si>
  <si>
    <t>spp var. (A153&amp;"."&amp;M153)</t>
  </si>
  <si>
    <t>spp propre</t>
  </si>
  <si>
    <t>ssp1</t>
  </si>
  <si>
    <t>name</t>
  </si>
  <si>
    <t>Partie gauche du nom complet (AD°</t>
  </si>
  <si>
    <t>AE</t>
  </si>
  <si>
    <t>17/1.</t>
  </si>
  <si>
    <t>ABIEALBA</t>
  </si>
  <si>
    <t/>
  </si>
  <si>
    <t xml:space="preserve">Abies alba Mill. </t>
  </si>
  <si>
    <t>17/6.0.2.0.2</t>
  </si>
  <si>
    <t>ABIECEPH</t>
  </si>
  <si>
    <t>Abies cephalonica Loudon</t>
  </si>
  <si>
    <t>17/4.</t>
  </si>
  <si>
    <t>ABIECONC</t>
  </si>
  <si>
    <t>Abies concolor (Gordon &amp; Glend.) Lindl. ex Hildebr.</t>
  </si>
  <si>
    <t>17/5.</t>
  </si>
  <si>
    <t>ABIEGRAN</t>
  </si>
  <si>
    <t>Abies grandis (Douglas ex D.Don) Lindl.</t>
  </si>
  <si>
    <t>17/1.0.3.0.1</t>
  </si>
  <si>
    <t>ABIENORD</t>
  </si>
  <si>
    <t>Abies nordmanniana (Steven) Spach</t>
  </si>
  <si>
    <t>17/6.0.3</t>
  </si>
  <si>
    <t>ABIENUMI</t>
  </si>
  <si>
    <t>Abies numidica Lannoy ex Carrière</t>
  </si>
  <si>
    <t>17/6.0.1.0.4</t>
  </si>
  <si>
    <t>ABIEPINS</t>
  </si>
  <si>
    <t>Abies pinsapo Boiss.</t>
  </si>
  <si>
    <t>13/4.0.3</t>
  </si>
  <si>
    <t>ABUTTHEO</t>
  </si>
  <si>
    <t>Abutilon theophrasti Medik.</t>
  </si>
  <si>
    <t>20/24.</t>
  </si>
  <si>
    <t>ACACBAIL</t>
  </si>
  <si>
    <t>Acacia baileyana F.Muell.</t>
  </si>
  <si>
    <t>ACACDEAL</t>
  </si>
  <si>
    <t>Acacia dealbata Link</t>
  </si>
  <si>
    <t>ACACLONG</t>
  </si>
  <si>
    <t>Acacia longifolia (Andrews) Willd.</t>
  </si>
  <si>
    <t>ACACMEAR</t>
  </si>
  <si>
    <t>Acacia mearnsii De Wild.</t>
  </si>
  <si>
    <t>ACACMELA</t>
  </si>
  <si>
    <t>Acacia melanoxylon R.Br.</t>
  </si>
  <si>
    <t>ACACPYCN</t>
  </si>
  <si>
    <t>Acacia pycnantha Benth.</t>
  </si>
  <si>
    <t>ACACRETI</t>
  </si>
  <si>
    <t>Acacia retinodes Schltdl.</t>
  </si>
  <si>
    <t>ACACSALI</t>
  </si>
  <si>
    <t>Acacia saligna (Labill.) H.L.Wendl.</t>
  </si>
  <si>
    <t>08/2.2.1.0.11</t>
  </si>
  <si>
    <t>ACANFRUT</t>
  </si>
  <si>
    <t>Acanthoprasium frutescens (L.) Spenn.</t>
  </si>
  <si>
    <t>13/31.0.1.0.2</t>
  </si>
  <si>
    <t>ACANMOLL</t>
  </si>
  <si>
    <t xml:space="preserve">Acanthus mollis L. </t>
  </si>
  <si>
    <t>18/1.0.2.0.2</t>
  </si>
  <si>
    <t>ACERCAMP</t>
  </si>
  <si>
    <t>Acer campestre L.</t>
  </si>
  <si>
    <t>18/2.0.4</t>
  </si>
  <si>
    <t>ACERCAPP</t>
  </si>
  <si>
    <t>Acer cappadocicum Gled.</t>
  </si>
  <si>
    <t>18/2.</t>
  </si>
  <si>
    <t>ACERMONS</t>
  </si>
  <si>
    <t>Acer monspessulanum L.</t>
  </si>
  <si>
    <t>18/11.</t>
  </si>
  <si>
    <t>ACERNEGU</t>
  </si>
  <si>
    <t>Acer negundo L.</t>
  </si>
  <si>
    <t>subsp</t>
  </si>
  <si>
    <t>ACENEGUN</t>
  </si>
  <si>
    <t>n</t>
  </si>
  <si>
    <t>Acer negundo L. subsp. negundo</t>
  </si>
  <si>
    <t>ACEROPAL</t>
  </si>
  <si>
    <t xml:space="preserve">Acer opalus Mill. </t>
  </si>
  <si>
    <t>18/2.0.2</t>
  </si>
  <si>
    <t>ACEOPALO</t>
  </si>
  <si>
    <t>o</t>
  </si>
  <si>
    <t>Acer opalus Mill. subsp. opalus</t>
  </si>
  <si>
    <t>Acer opalus subsp. obtusatum (Waldst. &amp; Kit. ex Willd.) Gams</t>
  </si>
  <si>
    <t>18/1.0.3.0.2</t>
  </si>
  <si>
    <t>ACERPLAT</t>
  </si>
  <si>
    <t xml:space="preserve">Acer platanoides L. </t>
  </si>
  <si>
    <t>subsp(uni)</t>
  </si>
  <si>
    <t>ACEPLATP</t>
  </si>
  <si>
    <t>p</t>
  </si>
  <si>
    <t>Acer platanoides L. subsp. platanoides</t>
  </si>
  <si>
    <t>18/1.</t>
  </si>
  <si>
    <t>ACERPSEU</t>
  </si>
  <si>
    <t>Acer pseudoplatanus L.</t>
  </si>
  <si>
    <t>ACERSACC</t>
  </si>
  <si>
    <t>Acer saccharinum L.</t>
  </si>
  <si>
    <t>12/1.2.3.0.2</t>
  </si>
  <si>
    <t>ACHIAGER</t>
  </si>
  <si>
    <t>Achillea ageratum L.</t>
  </si>
  <si>
    <t>08/20.0.2</t>
  </si>
  <si>
    <t>ACHIATRA</t>
  </si>
  <si>
    <t>Achillea atrata L.</t>
  </si>
  <si>
    <t>08/20.0.1.0.3</t>
  </si>
  <si>
    <t>ACHICHAM</t>
  </si>
  <si>
    <t>Achillea chamaemelifolia Pourr.</t>
  </si>
  <si>
    <t>09/3.1.4</t>
  </si>
  <si>
    <t>ACHICOLL</t>
  </si>
  <si>
    <t>Achillea collina (Becker ex Rchb.) Heimerl</t>
  </si>
  <si>
    <t>13/2.0.1.0.3</t>
  </si>
  <si>
    <t>ACHICRIT</t>
  </si>
  <si>
    <t>Achillea crithmifolia Waldst. &amp; Kit.</t>
  </si>
  <si>
    <t>12/1.1.2</t>
  </si>
  <si>
    <t>ACHDISTS</t>
  </si>
  <si>
    <t>s</t>
  </si>
  <si>
    <t>Achillea distans subsp. stricta (Schleich. ex W.D.J.Koch) Janch.</t>
  </si>
  <si>
    <t>05/1.0.1.0.1</t>
  </si>
  <si>
    <t>ACHDISTT</t>
  </si>
  <si>
    <t>t</t>
  </si>
  <si>
    <t>Achillea distans subsp. tanacetifolia (All.) Janch.</t>
  </si>
  <si>
    <t>ACHIDIST</t>
  </si>
  <si>
    <t>Achillea distans Waldst. &amp; Kit. ex Willd.</t>
  </si>
  <si>
    <t>ACHDISTD</t>
  </si>
  <si>
    <t>d</t>
  </si>
  <si>
    <t>Achillea distans Waldst. &amp; Kit. ex Willd. subsp. distans</t>
  </si>
  <si>
    <t>08/20.0.1.0.1</t>
  </si>
  <si>
    <t>ACHIERBA</t>
  </si>
  <si>
    <t>Achillea erba-rotta All.</t>
  </si>
  <si>
    <t>ACHERBAE</t>
  </si>
  <si>
    <t>e</t>
  </si>
  <si>
    <t>Achillea erba-rotta All. subsp. erba-rotta</t>
  </si>
  <si>
    <t>Achillea erba-rotta subsp. moschata (Wulfen) Vacc.</t>
  </si>
  <si>
    <t>13/27.0.1.0.1</t>
  </si>
  <si>
    <t>ACHIFILI</t>
  </si>
  <si>
    <t>Achillea filipendulina Lam.</t>
  </si>
  <si>
    <t>09/10.0.1</t>
  </si>
  <si>
    <t>ACHILIGU</t>
  </si>
  <si>
    <t>Achillea ligustica All.</t>
  </si>
  <si>
    <t>ACHIMACR</t>
  </si>
  <si>
    <t>Achillea macrophylla L.</t>
  </si>
  <si>
    <t>02/5.0.1</t>
  </si>
  <si>
    <t>ACHIMARI</t>
  </si>
  <si>
    <t>Achillea maritima (L.) Ehrend. &amp; Y.P.Guo</t>
  </si>
  <si>
    <t>02/5.0.1.0.2</t>
  </si>
  <si>
    <t>ACHMARIM</t>
  </si>
  <si>
    <t>m</t>
  </si>
  <si>
    <t>Achillea maritima (L.) Ehrend. &amp; Y.P.Guo subsp. maritima</t>
  </si>
  <si>
    <t>02/5.0.1.0.1</t>
  </si>
  <si>
    <t>ACHMARIA</t>
  </si>
  <si>
    <t>a</t>
  </si>
  <si>
    <t>Achillea maritima subsp. atlantica (Chrtek &amp; B.Slavík) Ehrend. &amp; Y.P.Guo</t>
  </si>
  <si>
    <t>12/1.</t>
  </si>
  <si>
    <t>ACHIMILL</t>
  </si>
  <si>
    <t>Achillea millefolium L.</t>
  </si>
  <si>
    <t>ACHMILLM</t>
  </si>
  <si>
    <t>Achillea millefolium L. subsp. millefolium</t>
  </si>
  <si>
    <t>11/5.0.1</t>
  </si>
  <si>
    <t>ACHMILLS</t>
  </si>
  <si>
    <t>Achillea millefolium subsp. sudetica (Opiz) Oborny</t>
  </si>
  <si>
    <t>ACHINANA</t>
  </si>
  <si>
    <t>Achillea nana L.</t>
  </si>
  <si>
    <t>ACHINOBI</t>
  </si>
  <si>
    <t xml:space="preserve">Achillea nobilis L. </t>
  </si>
  <si>
    <t>ACHNOBINO</t>
  </si>
  <si>
    <t>no</t>
  </si>
  <si>
    <t>Achillea nobilis L. subsp. nobilis</t>
  </si>
  <si>
    <t>09/3.1.1</t>
  </si>
  <si>
    <t>ACHIODOR</t>
  </si>
  <si>
    <t>Achillea odorata L.</t>
  </si>
  <si>
    <t>12/1.2.1.1</t>
  </si>
  <si>
    <t>ACHIPTAR</t>
  </si>
  <si>
    <t>Achillea ptarmica L.</t>
  </si>
  <si>
    <t>ACHPTARPT</t>
  </si>
  <si>
    <t>pt</t>
  </si>
  <si>
    <t xml:space="preserve">Achillea ptarmica L. subsp. ptarmica </t>
  </si>
  <si>
    <t>06/1.1.1.0.1.2</t>
  </si>
  <si>
    <t>ACHPTARPY</t>
  </si>
  <si>
    <t>py</t>
  </si>
  <si>
    <t>Achillea ptarmica subsp. pyrenaica (Sibth. ex Godr.) Heimerl</t>
  </si>
  <si>
    <t>12/1.1.1.0.2</t>
  </si>
  <si>
    <t>ACHIROSE</t>
  </si>
  <si>
    <t>Achillea roseo-alba Ehrend.</t>
  </si>
  <si>
    <t>ACHITOME</t>
  </si>
  <si>
    <t>Achillea tomentosa L.</t>
  </si>
  <si>
    <t>ACHNBROM</t>
  </si>
  <si>
    <t>Achnatherum bromoides (L.) P.Beauv.</t>
  </si>
  <si>
    <t>08/21.0.1.0.1</t>
  </si>
  <si>
    <t>ACHNCALA</t>
  </si>
  <si>
    <t>Achnatherum calamagrostis (L.) P.Beauv.</t>
  </si>
  <si>
    <t>09/10.0.1.0.1</t>
  </si>
  <si>
    <t>ACISFABR</t>
  </si>
  <si>
    <t>Acis fabrei (Quézel &amp; Girerd) Lledo, A.P.Davis &amp; M.B.Crespo</t>
  </si>
  <si>
    <t>09/2.</t>
  </si>
  <si>
    <t>ACISLONG</t>
  </si>
  <si>
    <t>Acis longifolia J.Gay ex M.Roem.</t>
  </si>
  <si>
    <t>ACISNICA</t>
  </si>
  <si>
    <t>Acis nicaeensis (Ardoino) Lledo, A.P.Davis &amp; M.B.Crespo</t>
  </si>
  <si>
    <t>08/16.0.2.0.2</t>
  </si>
  <si>
    <t>ACISROSE</t>
  </si>
  <si>
    <t>Acis rosea (F.Martin) Sweet</t>
  </si>
  <si>
    <t>09/20.0.1.0.5</t>
  </si>
  <si>
    <t>ACONANTH</t>
  </si>
  <si>
    <t>Aconitum anthora L.</t>
  </si>
  <si>
    <t>05/2.0.3.0.1.2</t>
  </si>
  <si>
    <t>ACONLYCO</t>
  </si>
  <si>
    <t xml:space="preserve">Aconitum lycoctonum L. </t>
  </si>
  <si>
    <t>05/2.0.3.0.1</t>
  </si>
  <si>
    <t>ACOLYCONE</t>
  </si>
  <si>
    <t>ne</t>
  </si>
  <si>
    <t>Aconitum lycoctonum subsp. neapolitanum (Ten.) Nyman</t>
  </si>
  <si>
    <t>ACOLYCOV</t>
  </si>
  <si>
    <t>v</t>
  </si>
  <si>
    <t>Aconitum lycoctonum subsp. vulparia (Rchb.) Ces.</t>
  </si>
  <si>
    <t>ACONNAPE</t>
  </si>
  <si>
    <t xml:space="preserve">Aconitum napellus L. </t>
  </si>
  <si>
    <t>ACONAPENA</t>
  </si>
  <si>
    <t>na</t>
  </si>
  <si>
    <t>Aconitum napellus L. subsp. napellus</t>
  </si>
  <si>
    <t>05/1.0.1</t>
  </si>
  <si>
    <t>Aconitum napellus subsp. burnatii (Gáyer) J.M.Tison</t>
  </si>
  <si>
    <t>05/1.0.1.0.5</t>
  </si>
  <si>
    <t>ACONAPEC</t>
  </si>
  <si>
    <t>c</t>
  </si>
  <si>
    <t>Aconitum napellus subsp. corsicum (Gáyer) Seitz</t>
  </si>
  <si>
    <t>05/2.0.1.0.2</t>
  </si>
  <si>
    <t>ACONAPEL</t>
  </si>
  <si>
    <t>l</t>
  </si>
  <si>
    <t>Aconitum napellus subsp. lusitanicum Rouy</t>
  </si>
  <si>
    <t>ACONAPEV</t>
  </si>
  <si>
    <t>Aconitum napellus subsp. vulgare (DC.) Rouy &amp; Foucaud</t>
  </si>
  <si>
    <t>ACONVARI</t>
  </si>
  <si>
    <t>Aconitum variegatum L.</t>
  </si>
  <si>
    <t>ACOVARIV</t>
  </si>
  <si>
    <t>Aconitum variegatum L. subsp. variegatum</t>
  </si>
  <si>
    <t>ACOVARIPA</t>
  </si>
  <si>
    <t>pa</t>
  </si>
  <si>
    <t>Aconitum variegatum subsp. paniculatum (Arcang.) Negodi</t>
  </si>
  <si>
    <t>05/1.0.1.0.4</t>
  </si>
  <si>
    <t>ACOVARIPY</t>
  </si>
  <si>
    <t>Aconitum variegatum subsp. pyrenaicum Vivant</t>
  </si>
  <si>
    <t>Aconitum variegatum subsp. valesiacum (Gáyer) Greuter &amp; Burdet</t>
  </si>
  <si>
    <t>ACONALPI</t>
  </si>
  <si>
    <t>Aconogonon alpinum (All.) Schur</t>
  </si>
  <si>
    <t>05/3.0.2.0.1</t>
  </si>
  <si>
    <t>ACORCALA</t>
  </si>
  <si>
    <t>Acorus calamus L.</t>
  </si>
  <si>
    <t>05/2.0.3.0.9</t>
  </si>
  <si>
    <t>ACTASPIC</t>
  </si>
  <si>
    <t>Actaea spicata L.</t>
  </si>
  <si>
    <t>07/5.</t>
  </si>
  <si>
    <t>ACTIDELI</t>
  </si>
  <si>
    <t>Actinidia deliciosa (A.Chev.) C.F.Liang &amp; A.R.Ferguson</t>
  </si>
  <si>
    <t>14/7.0.2.0.1</t>
  </si>
  <si>
    <t>ADENCOMP</t>
  </si>
  <si>
    <t>Adenocarpus complicatus (L.) J.Gay</t>
  </si>
  <si>
    <t>ADECOMPC</t>
  </si>
  <si>
    <t>Adenocarpus complicatus (L.) J.Gay subsp. complicatus</t>
  </si>
  <si>
    <t>ADECOMPPA</t>
  </si>
  <si>
    <t>Adenocarpus complicatus subsp. parvifolius (DC.) García Adá, G.López &amp; P.Vargas</t>
  </si>
  <si>
    <t>ADENTELO</t>
  </si>
  <si>
    <t>Adenocarpus telonensis (Loisel.) DC.</t>
  </si>
  <si>
    <t>ADENALLI</t>
  </si>
  <si>
    <t>Adenostyles alliariae (Gouan) A.Kern.</t>
  </si>
  <si>
    <t>05/1.0.1.0.13</t>
  </si>
  <si>
    <t>ADENALPI</t>
  </si>
  <si>
    <t>Adenostyles alpina (L.) Bluff &amp; Fingerh.</t>
  </si>
  <si>
    <t>ADEALPIAL</t>
  </si>
  <si>
    <t>al</t>
  </si>
  <si>
    <t>Adenostyles alpina (L.) Bluff &amp; Fingerh. subsp. alpina</t>
  </si>
  <si>
    <t>ADEALPIB</t>
  </si>
  <si>
    <t>b</t>
  </si>
  <si>
    <t>Adenostyles alpina subsp. briquetii (Gamisans) Tutin</t>
  </si>
  <si>
    <t>ADEALPIPY</t>
  </si>
  <si>
    <t>Adenostyles alpina subsp. pyrenaica (Lange) Dillenb. &amp; Kadereit</t>
  </si>
  <si>
    <t>ADENLEUC</t>
  </si>
  <si>
    <t>Adenostyles leucophylla (Willd.) Rchb.</t>
  </si>
  <si>
    <t>07/1.</t>
  </si>
  <si>
    <t>ADIACAPI</t>
  </si>
  <si>
    <t>Adiantum capillus-veneris L.</t>
  </si>
  <si>
    <t>13/3.0.2.0.1</t>
  </si>
  <si>
    <t>ADONAEST</t>
  </si>
  <si>
    <t>Adonis aestivalis L.</t>
  </si>
  <si>
    <t>ADOAESTAE</t>
  </si>
  <si>
    <t>ae</t>
  </si>
  <si>
    <t>Adonis aestivalis L. subsp. aestivalis</t>
  </si>
  <si>
    <t>ADOAESTSQ</t>
  </si>
  <si>
    <t>sq</t>
  </si>
  <si>
    <t>Adonis aestivalis subsp. squarrosa (Steven) Nyman</t>
  </si>
  <si>
    <t>13/3.0.2</t>
  </si>
  <si>
    <t>ADONANNU</t>
  </si>
  <si>
    <t>Adonis annua L.</t>
  </si>
  <si>
    <t>ADONFLAM</t>
  </si>
  <si>
    <t>Adonis flammea Jacq.</t>
  </si>
  <si>
    <t>ADONMICR</t>
  </si>
  <si>
    <t xml:space="preserve">Adonis microcarpa DC. </t>
  </si>
  <si>
    <t>08/20.0.2.0.4</t>
  </si>
  <si>
    <t>ADONPYRE</t>
  </si>
  <si>
    <t>Adonis pyrenaica DC.</t>
  </si>
  <si>
    <t>09/3.1.4.0.4</t>
  </si>
  <si>
    <t>ADONVERN</t>
  </si>
  <si>
    <t>Adonis vernalis L.</t>
  </si>
  <si>
    <t>10/3.0.1.0.2</t>
  </si>
  <si>
    <t>ADOXMOSC</t>
  </si>
  <si>
    <t>Adoxa moschatellina L.</t>
  </si>
  <si>
    <t>13/4.0.2</t>
  </si>
  <si>
    <t>AEGIBICO</t>
  </si>
  <si>
    <t>Aegilops bicornis Jaub. &amp; Spach</t>
  </si>
  <si>
    <t>08/71.</t>
  </si>
  <si>
    <t>AEGIBIUN</t>
  </si>
  <si>
    <t>Aegilops biuncialis Vis.</t>
  </si>
  <si>
    <t>AEGICYLI</t>
  </si>
  <si>
    <t>Aegilops cylindrica Host</t>
  </si>
  <si>
    <t>08/71.0.1.0.2</t>
  </si>
  <si>
    <t>AEGIGENI</t>
  </si>
  <si>
    <t>Aegilops geniculata Roth</t>
  </si>
  <si>
    <t>13/4.0.2.0.1</t>
  </si>
  <si>
    <t>AEGIJUVE</t>
  </si>
  <si>
    <t>Aegilops juvenalis (Thell.) Eig</t>
  </si>
  <si>
    <t>AEGILIGU</t>
  </si>
  <si>
    <t>Aegilops ligustica (Savign.) Coss.</t>
  </si>
  <si>
    <t>AEGINEGL</t>
  </si>
  <si>
    <t>Aegilops neglecta Req. ex Bertol.</t>
  </si>
  <si>
    <t>08/70.0.1</t>
  </si>
  <si>
    <t>AEGISPEL</t>
  </si>
  <si>
    <t>Aegilops speltoides Tausch</t>
  </si>
  <si>
    <t>AEGITRIU</t>
  </si>
  <si>
    <t>Aegilops triuncialis L.</t>
  </si>
  <si>
    <t>AEGIVENT</t>
  </si>
  <si>
    <t>Aegilops ventricosa Tausch</t>
  </si>
  <si>
    <t>13/2.0.1.0.1</t>
  </si>
  <si>
    <t>AEGOPODA</t>
  </si>
  <si>
    <t>Aegopodium podagraria L.</t>
  </si>
  <si>
    <t>02/7.0.2.0.2</t>
  </si>
  <si>
    <t>AELULITT</t>
  </si>
  <si>
    <t>Aeluropus littoralis (Gouan) Parl.</t>
  </si>
  <si>
    <t>08/1.0.3.0.1</t>
  </si>
  <si>
    <t>AEONHAWO</t>
  </si>
  <si>
    <t xml:space="preserve">Aeonium haworthii Webb &amp; Berthel. </t>
  </si>
  <si>
    <t>18/1.0.2</t>
  </si>
  <si>
    <t>AESCCARN</t>
  </si>
  <si>
    <t>Aesculus carnea Hayne</t>
  </si>
  <si>
    <t>AESCHIPP</t>
  </si>
  <si>
    <t>Aesculus hippocastanum L.</t>
  </si>
  <si>
    <t>AETHSAXA</t>
  </si>
  <si>
    <t>Aethionema saxatile (L.) R.Br.</t>
  </si>
  <si>
    <t>AETSAXAMO</t>
  </si>
  <si>
    <t>mo</t>
  </si>
  <si>
    <t>Aethionema saxatile subsp. monospermum (R.Br.) P.Fourn.</t>
  </si>
  <si>
    <t>AETSAXASA</t>
  </si>
  <si>
    <t>sa</t>
  </si>
  <si>
    <t>Aethionema saxatile subsp. saxatile (L.) R.Br.</t>
  </si>
  <si>
    <t>08/20.0.2.0.6</t>
  </si>
  <si>
    <t>AETHTHOM</t>
  </si>
  <si>
    <t>Aethionema thomasianum J.Gay</t>
  </si>
  <si>
    <t>13/3.0.2.0.5</t>
  </si>
  <si>
    <t>AETHCYNA</t>
  </si>
  <si>
    <t>Aethusa cynapium L.</t>
  </si>
  <si>
    <t>AETCYNACY</t>
  </si>
  <si>
    <t>cy</t>
  </si>
  <si>
    <t>Aethusa cynapium L. subsp. cynapium</t>
  </si>
  <si>
    <t>13/2.0.1.0.2</t>
  </si>
  <si>
    <t>AETCYNAEL</t>
  </si>
  <si>
    <t>el</t>
  </si>
  <si>
    <t>Aethusa cynapium subsp. elata (Friedl.) Schübler &amp; G.Martens</t>
  </si>
  <si>
    <t>15/6.</t>
  </si>
  <si>
    <t>AGAVAMER</t>
  </si>
  <si>
    <t>Agave americana L.</t>
  </si>
  <si>
    <t>AGAVSALM</t>
  </si>
  <si>
    <t>Agave salmiana Otto</t>
  </si>
  <si>
    <t>AGERADEN</t>
  </si>
  <si>
    <t>Ageratina adenophora (Spreng.) R.M.King &amp; H.Rob.</t>
  </si>
  <si>
    <t>10/2.0.2.0.1</t>
  </si>
  <si>
    <t>AGRIEUPA</t>
  </si>
  <si>
    <t>Agrimonia eupatoria L.</t>
  </si>
  <si>
    <t>AGREUPAEU</t>
  </si>
  <si>
    <t>eu</t>
  </si>
  <si>
    <t>Agrimonia eupatoria L. subsp. eupatoria</t>
  </si>
  <si>
    <t>AGREUPAG</t>
  </si>
  <si>
    <t>g</t>
  </si>
  <si>
    <t>Agrimonia eupatoria subsp. grandis (Andrz. ex Asch. &amp; Graebn.) Bornm.</t>
  </si>
  <si>
    <t>AGRIPROC</t>
  </si>
  <si>
    <t>Agrimonia procera Wallr.</t>
  </si>
  <si>
    <t>AGROCRIS</t>
  </si>
  <si>
    <t>Agropyron cristatum (L.) Gaertn.</t>
  </si>
  <si>
    <t>AGRCRISPE</t>
  </si>
  <si>
    <t>pe</t>
  </si>
  <si>
    <t>Agropyron cristatum subsp. pectinatum (M.Bieb.) Tzvelev</t>
  </si>
  <si>
    <t>AGROGITH</t>
  </si>
  <si>
    <t xml:space="preserve">Agrostemma githago L. </t>
  </si>
  <si>
    <t>11/7.0.1</t>
  </si>
  <si>
    <t>AGROALPI</t>
  </si>
  <si>
    <t>Agrostis alpina Scop.</t>
  </si>
  <si>
    <t>06/1.1.1</t>
  </si>
  <si>
    <t>AGROCANI</t>
  </si>
  <si>
    <t xml:space="preserve">Agrostis canina L. </t>
  </si>
  <si>
    <t>var</t>
  </si>
  <si>
    <t>AGRCANIC</t>
  </si>
  <si>
    <t>Agrostis canina L. var. canina</t>
  </si>
  <si>
    <t>Agrostis</t>
  </si>
  <si>
    <t xml:space="preserve">canina </t>
  </si>
  <si>
    <t>06/1.3.1.0.1</t>
  </si>
  <si>
    <t>AGRCANIO</t>
  </si>
  <si>
    <t>Agrostis canina var. opulenta Portal</t>
  </si>
  <si>
    <t>Agrostis canina var. op</t>
  </si>
  <si>
    <t>08/15.1.2</t>
  </si>
  <si>
    <t>AGROCAPI</t>
  </si>
  <si>
    <t xml:space="preserve">Agrostis capillaris L. </t>
  </si>
  <si>
    <t>Agrostis capillaris L. var. capillaris</t>
  </si>
  <si>
    <t>AGRCAPIA</t>
  </si>
  <si>
    <t>Agrostis capillaris var. alpigena (Shur) Portal</t>
  </si>
  <si>
    <t xml:space="preserve">capillaris </t>
  </si>
  <si>
    <t>Agrostis capillaris var. al</t>
  </si>
  <si>
    <t>08/15.1.1</t>
  </si>
  <si>
    <t>Agrostis castellana Boiss. &amp; Reut.</t>
  </si>
  <si>
    <t>AGRCASTC</t>
  </si>
  <si>
    <t>Agrostis castellana Boiss. &amp; Reut. var. castellana</t>
  </si>
  <si>
    <t xml:space="preserve">castellana </t>
  </si>
  <si>
    <t>Agrostis castellana Boiss. &amp; Reut. var. ca</t>
  </si>
  <si>
    <t>09/1.0.3.0.1</t>
  </si>
  <si>
    <t>AGRCASTM</t>
  </si>
  <si>
    <t>Agrostis castellana var. mutica (Boiss. &amp; Reuter) Kerguélen ex Romero García, Blanca &amp; C.Morales</t>
  </si>
  <si>
    <t>Agrostis castellana var. mu</t>
  </si>
  <si>
    <t>09/1.0.1.0.1</t>
  </si>
  <si>
    <t>AGROCURT</t>
  </si>
  <si>
    <t>Agrostis curtisii Kerguélen</t>
  </si>
  <si>
    <t>12/1.2</t>
  </si>
  <si>
    <t>AGROGIGA</t>
  </si>
  <si>
    <t>Agrostis gigantea Roth</t>
  </si>
  <si>
    <t>06/1.1.1.0.2</t>
  </si>
  <si>
    <t>AGROHESP</t>
  </si>
  <si>
    <t>Agrostis hesperica Romero Garcia, Blanca López &amp; Morales Torres</t>
  </si>
  <si>
    <t>09/1.0.2</t>
  </si>
  <si>
    <t>AGROMARY</t>
  </si>
  <si>
    <t>Agrostis marysae-tortiae Portal</t>
  </si>
  <si>
    <t>11/7.</t>
  </si>
  <si>
    <t>AGROMERT</t>
  </si>
  <si>
    <t>Agrostis mertensii Trin.</t>
  </si>
  <si>
    <t>11/5.0.1.0.1</t>
  </si>
  <si>
    <t>AGRORUPE</t>
  </si>
  <si>
    <t xml:space="preserve">Agrostis rupestris All. </t>
  </si>
  <si>
    <t>AGRRUPER</t>
  </si>
  <si>
    <t>r</t>
  </si>
  <si>
    <t>Agrostis rupestris All. var. rupestris</t>
  </si>
  <si>
    <t xml:space="preserve">rupestris </t>
  </si>
  <si>
    <t>Agrostis rupestris All. var. ru</t>
  </si>
  <si>
    <t>AGRRUPEA</t>
  </si>
  <si>
    <t>Agrostis rupestris var. alpinoides (Gamisans) Portal</t>
  </si>
  <si>
    <t>Agrostis rupestris var. al</t>
  </si>
  <si>
    <t>11/5.0.1.0.3</t>
  </si>
  <si>
    <t>AGRRUPEP</t>
  </si>
  <si>
    <t>Agrostis rupestris var. pyrenaica (Pourr.) Björkman</t>
  </si>
  <si>
    <t>Agrostis rupestris var. py</t>
  </si>
  <si>
    <t>13/26.0.1</t>
  </si>
  <si>
    <t>AGROSCAB</t>
  </si>
  <si>
    <t>Agrostis scabra Willd.</t>
  </si>
  <si>
    <t>09/20.0.1.0.7</t>
  </si>
  <si>
    <t>AGROSCHL</t>
  </si>
  <si>
    <t>Agrostis schleicheri Jord. &amp; Verl.</t>
  </si>
  <si>
    <t>AGROSCHR</t>
  </si>
  <si>
    <t>Agrostis schraderiana Bech.</t>
  </si>
  <si>
    <t>AGROSTOL</t>
  </si>
  <si>
    <t xml:space="preserve">Agrostis stolonifera L. </t>
  </si>
  <si>
    <t>AGRSTOLS</t>
  </si>
  <si>
    <t>Agrostis stolonifera L. var. stolonifera</t>
  </si>
  <si>
    <t xml:space="preserve">stolonifera </t>
  </si>
  <si>
    <t>Agrostis stolonifera L. var. st</t>
  </si>
  <si>
    <t>12/1.2.1.2</t>
  </si>
  <si>
    <t>AGRSTOLA</t>
  </si>
  <si>
    <t>Agrostis stolonifera var. arenaria (Gouan) Dobignard &amp; Portal</t>
  </si>
  <si>
    <t>Agrostis stolonifera var. ar</t>
  </si>
  <si>
    <t>08/15.1.2.0.1</t>
  </si>
  <si>
    <t>AGROVINE</t>
  </si>
  <si>
    <t>Agrostis vinealis Schreb.</t>
  </si>
  <si>
    <t>18/6.</t>
  </si>
  <si>
    <t>AILAALTI</t>
  </si>
  <si>
    <t>Ailanthus altissima (Mill.) Swingle</t>
  </si>
  <si>
    <t>08/70.0.1.2</t>
  </si>
  <si>
    <t>AIRAARMO</t>
  </si>
  <si>
    <t>Aira armoricana F.Albers</t>
  </si>
  <si>
    <t>AIRACARY</t>
  </si>
  <si>
    <t>Aira caryophyllea L.</t>
  </si>
  <si>
    <t>08/70.0.1.1.3</t>
  </si>
  <si>
    <t>AIRACUPA</t>
  </si>
  <si>
    <t xml:space="preserve">Aira cupaniana Guss. </t>
  </si>
  <si>
    <t>AIRAELEG</t>
  </si>
  <si>
    <t>Aira elegantissima Schur</t>
  </si>
  <si>
    <t>AIRAMULT</t>
  </si>
  <si>
    <t>Aira multiculmis Dumort.</t>
  </si>
  <si>
    <t>AIRAPRAE</t>
  </si>
  <si>
    <t>Aira praecox L.</t>
  </si>
  <si>
    <t>AIRAPROV</t>
  </si>
  <si>
    <t>Aira provincialis Jord.</t>
  </si>
  <si>
    <t>AIRATENO</t>
  </si>
  <si>
    <t>Aira tenorei Guss.</t>
  </si>
  <si>
    <t>AIROTENE</t>
  </si>
  <si>
    <t>Airopsis tenella (Cav.) Asch. &amp; Graebn.</t>
  </si>
  <si>
    <t>AJUGCHAM</t>
  </si>
  <si>
    <t xml:space="preserve">Ajuga chamaepitys (L.) Schreb. </t>
  </si>
  <si>
    <t>AJUCHAMCH</t>
  </si>
  <si>
    <t>ch</t>
  </si>
  <si>
    <t>Ajuga chamaepitys (L.) Schreb. subsp. chamaepitys</t>
  </si>
  <si>
    <t>09/3.</t>
  </si>
  <si>
    <t>AJUGGENE</t>
  </si>
  <si>
    <t>Ajuga genevensis L.</t>
  </si>
  <si>
    <t xml:space="preserve">AJUGIVA </t>
  </si>
  <si>
    <t>Ajuga iva (L.) Schreb.</t>
  </si>
  <si>
    <t>AJUIVA I</t>
  </si>
  <si>
    <t>i</t>
  </si>
  <si>
    <t>Ajuga iva (L.) Schreb. var. iva</t>
  </si>
  <si>
    <t>Ajuga</t>
  </si>
  <si>
    <t xml:space="preserve">iva </t>
  </si>
  <si>
    <t>Ajuga iva (L.) Schreb. var. iv</t>
  </si>
  <si>
    <t>AJUIVA P</t>
  </si>
  <si>
    <t>Ajuga iva var. pseudoiva (Robill. &amp; Castagne ex DC.) Steud.</t>
  </si>
  <si>
    <t>Ajuga iva var. ps</t>
  </si>
  <si>
    <t>AJUGPYRA</t>
  </si>
  <si>
    <t>Ajuga pyramidalis L.</t>
  </si>
  <si>
    <t>AJUPYRAP</t>
  </si>
  <si>
    <t>Ajuga pyramidalis L. var. pyramidalis</t>
  </si>
  <si>
    <t xml:space="preserve">pyramidalis </t>
  </si>
  <si>
    <t>Ajuga pyramidalis L. var. py</t>
  </si>
  <si>
    <t>12/1.1.3</t>
  </si>
  <si>
    <t>AJUGREPT</t>
  </si>
  <si>
    <t>Ajuga reptans L.</t>
  </si>
  <si>
    <t>BRANAPUN</t>
  </si>
  <si>
    <t>Brassica napus L. var. napus</t>
  </si>
  <si>
    <t>Brassica</t>
  </si>
  <si>
    <t xml:space="preserve">napus </t>
  </si>
  <si>
    <t>Brassica napus L. var. na</t>
  </si>
  <si>
    <t>Brassica napus var. napobrassica (L.) Rchb.</t>
  </si>
  <si>
    <t>Brassica napus var. 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</si>
</sst>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9"/>
      <color rgb="FF00B050"/>
      <name val="Arial"/>
      <family val="2"/>
    </font>
    <font>
      <b/>
      <sz val="9"/>
      <color indexed="12"/>
      <name val="Arial"/>
      <family val="2"/>
    </font>
    <font>
      <b/>
      <sz val="8"/>
      <color rgb="FF00B05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9"/>
      <color rgb="FF00B050"/>
      <name val="Arial"/>
      <family val="2"/>
    </font>
    <font>
      <sz val="9"/>
      <color indexed="12"/>
      <name val="Arial"/>
      <family val="2"/>
    </font>
    <font>
      <sz val="9"/>
      <color theme="1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MS Sans Serif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0" fontId="11" fillId="0" borderId="0"/>
    <xf numFmtId="0" fontId="11" fillId="0" borderId="0"/>
    <xf numFmtId="0" fontId="13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16" fontId="9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3" xfId="0" applyFont="1" applyBorder="1"/>
    <xf numFmtId="49" fontId="9" fillId="0" borderId="0" xfId="0" applyNumberFormat="1" applyFont="1"/>
    <xf numFmtId="0" fontId="6" fillId="0" borderId="3" xfId="0" applyFont="1" applyBorder="1"/>
    <xf numFmtId="0" fontId="8" fillId="0" borderId="0" xfId="0" applyFont="1"/>
    <xf numFmtId="0" fontId="10" fillId="0" borderId="0" xfId="0" applyFont="1"/>
    <xf numFmtId="0" fontId="8" fillId="0" borderId="3" xfId="0" applyFont="1" applyBorder="1" applyAlignment="1">
      <alignment horizontal="right"/>
    </xf>
    <xf numFmtId="0" fontId="12" fillId="0" borderId="0" xfId="1" applyFont="1"/>
    <xf numFmtId="0" fontId="0" fillId="4" borderId="0" xfId="0" applyFill="1"/>
    <xf numFmtId="0" fontId="10" fillId="0" borderId="3" xfId="0" applyFont="1" applyBorder="1"/>
    <xf numFmtId="0" fontId="8" fillId="0" borderId="0" xfId="2" applyFont="1" applyAlignment="1">
      <alignment horizontal="right"/>
    </xf>
    <xf numFmtId="0" fontId="12" fillId="0" borderId="0" xfId="2" applyFont="1"/>
    <xf numFmtId="0" fontId="6" fillId="0" borderId="3" xfId="0" applyFont="1" applyBorder="1" applyAlignment="1">
      <alignment vertical="center"/>
    </xf>
    <xf numFmtId="0" fontId="6" fillId="5" borderId="0" xfId="0" applyFont="1" applyFill="1"/>
    <xf numFmtId="0" fontId="7" fillId="0" borderId="0" xfId="3" applyFont="1" applyAlignment="1">
      <alignment horizontal="right"/>
    </xf>
    <xf numFmtId="0" fontId="0" fillId="6" borderId="0" xfId="0" applyFill="1"/>
    <xf numFmtId="0" fontId="6" fillId="5" borderId="3" xfId="0" applyFont="1" applyFill="1" applyBorder="1"/>
  </cellXfs>
  <cellStyles count="4">
    <cellStyle name="Normal" xfId="0" builtinId="0"/>
    <cellStyle name="Normal_Feuil1" xfId="3" xr:uid="{05AD7DFA-3C30-405D-9D3E-7FBDBEE87656}"/>
    <cellStyle name="Normal_Feuil2" xfId="2" xr:uid="{538C5598-71BF-429D-A32F-616BD1A773C9}"/>
    <cellStyle name="Normal_Feuil3" xfId="1" xr:uid="{F0953E11-5CB0-489E-A822-A1A46C4841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435D0-D339-4836-97CE-459D19A0D7BA}">
  <dimension ref="A1:Q185"/>
  <sheetViews>
    <sheetView tabSelected="1" zoomScale="70" zoomScaleNormal="70" workbookViewId="0">
      <selection activeCell="B1" sqref="B1:D1048576"/>
    </sheetView>
  </sheetViews>
  <sheetFormatPr baseColWidth="10" defaultRowHeight="14.5" x14ac:dyDescent="0.35"/>
  <cols>
    <col min="2" max="4" width="0" hidden="1" customWidth="1"/>
  </cols>
  <sheetData>
    <row r="1" spans="1:17" ht="35" x14ac:dyDescent="0.3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t="s">
        <v>16</v>
      </c>
    </row>
    <row r="2" spans="1:17" x14ac:dyDescent="0.35">
      <c r="A2" s="8" t="s">
        <v>10</v>
      </c>
      <c r="B2" s="9">
        <v>29921</v>
      </c>
      <c r="C2" s="10">
        <v>74929</v>
      </c>
      <c r="D2" s="11" t="s">
        <v>17</v>
      </c>
      <c r="E2" s="11" t="s">
        <v>18</v>
      </c>
      <c r="F2" s="11" t="s">
        <v>18</v>
      </c>
      <c r="G2" s="11"/>
      <c r="H2" s="11" t="s">
        <v>19</v>
      </c>
      <c r="I2" s="8" t="s">
        <v>20</v>
      </c>
      <c r="J2" s="12" t="str">
        <f>LEFT(I2,(SEARCH(" ",I2,1))-1)</f>
        <v>Abies</v>
      </c>
      <c r="K2" s="12" t="str">
        <f>MID($I2,SEARCH(" ",$I2,1)+1,SEARCH(" ",$I2,SEARCH(" ",$I2,1)+1)-SEARCH(" ",$I2,1))</f>
        <v xml:space="preserve">alba </v>
      </c>
      <c r="L2" s="12"/>
      <c r="M2" s="12"/>
      <c r="N2" s="8"/>
      <c r="O2" s="8"/>
      <c r="P2" s="8" t="s">
        <v>19</v>
      </c>
      <c r="Q2" t="s">
        <v>19</v>
      </c>
    </row>
    <row r="3" spans="1:17" x14ac:dyDescent="0.35">
      <c r="A3" s="8" t="s">
        <v>10</v>
      </c>
      <c r="B3" s="9">
        <v>7593</v>
      </c>
      <c r="C3" s="10">
        <v>17</v>
      </c>
      <c r="D3" s="11" t="s">
        <v>21</v>
      </c>
      <c r="E3" s="11" t="s">
        <v>22</v>
      </c>
      <c r="F3" s="11" t="s">
        <v>22</v>
      </c>
      <c r="G3" s="11"/>
      <c r="H3" s="11" t="s">
        <v>19</v>
      </c>
      <c r="I3" s="8" t="s">
        <v>23</v>
      </c>
      <c r="J3" s="12" t="str">
        <f t="shared" ref="J3:J66" si="0">LEFT(I3,(SEARCH(" ",I3,1))-1)</f>
        <v>Abies</v>
      </c>
      <c r="K3" s="12" t="str">
        <f t="shared" ref="K3:K66" si="1">MID($I3,SEARCH(" ",$I3,1)+1,SEARCH(" ",$I3,SEARCH(" ",$I3,1)+1)-SEARCH(" ",$I3,1))</f>
        <v xml:space="preserve">cephalonica </v>
      </c>
      <c r="L3" s="8"/>
      <c r="M3" s="8"/>
      <c r="N3" s="8"/>
      <c r="O3" s="8"/>
      <c r="P3" s="8" t="s">
        <v>19</v>
      </c>
    </row>
    <row r="4" spans="1:17" x14ac:dyDescent="0.35">
      <c r="A4" s="8" t="s">
        <v>10</v>
      </c>
      <c r="B4" s="13">
        <v>7491</v>
      </c>
      <c r="C4" s="14">
        <v>7</v>
      </c>
      <c r="D4" s="15" t="s">
        <v>24</v>
      </c>
      <c r="E4" s="11" t="s">
        <v>25</v>
      </c>
      <c r="F4" s="11" t="s">
        <v>25</v>
      </c>
      <c r="G4" s="11"/>
      <c r="H4" s="11" t="s">
        <v>19</v>
      </c>
      <c r="I4" s="16" t="s">
        <v>26</v>
      </c>
      <c r="J4" s="12" t="str">
        <f t="shared" si="0"/>
        <v>Abies</v>
      </c>
      <c r="K4" s="12" t="str">
        <f t="shared" si="1"/>
        <v xml:space="preserve">concolor </v>
      </c>
      <c r="L4" s="8"/>
      <c r="M4" s="8"/>
      <c r="N4" s="8"/>
      <c r="O4" s="8"/>
      <c r="P4" s="8" t="s">
        <v>19</v>
      </c>
    </row>
    <row r="5" spans="1:17" x14ac:dyDescent="0.35">
      <c r="A5" s="8" t="s">
        <v>10</v>
      </c>
      <c r="B5" s="9">
        <v>7270</v>
      </c>
      <c r="C5" s="10">
        <v>24</v>
      </c>
      <c r="D5" s="15" t="s">
        <v>27</v>
      </c>
      <c r="E5" s="11" t="s">
        <v>28</v>
      </c>
      <c r="F5" s="11" t="s">
        <v>28</v>
      </c>
      <c r="G5" s="11"/>
      <c r="H5" s="11" t="s">
        <v>19</v>
      </c>
      <c r="I5" s="8" t="s">
        <v>29</v>
      </c>
      <c r="J5" s="12" t="str">
        <f t="shared" si="0"/>
        <v>Abies</v>
      </c>
      <c r="K5" s="12" t="str">
        <f t="shared" si="1"/>
        <v xml:space="preserve">grandis </v>
      </c>
      <c r="L5" s="8"/>
      <c r="M5" s="8"/>
      <c r="N5" s="8"/>
      <c r="O5" s="8"/>
      <c r="P5" s="8" t="s">
        <v>19</v>
      </c>
    </row>
    <row r="6" spans="1:17" x14ac:dyDescent="0.35">
      <c r="A6" s="8" t="s">
        <v>10</v>
      </c>
      <c r="B6" s="9">
        <v>8521</v>
      </c>
      <c r="C6" s="10">
        <v>36</v>
      </c>
      <c r="D6" s="11" t="s">
        <v>30</v>
      </c>
      <c r="E6" s="11" t="s">
        <v>31</v>
      </c>
      <c r="F6" s="11" t="s">
        <v>31</v>
      </c>
      <c r="G6" s="11"/>
      <c r="H6" s="11" t="s">
        <v>19</v>
      </c>
      <c r="I6" s="8" t="s">
        <v>32</v>
      </c>
      <c r="J6" s="12" t="str">
        <f t="shared" si="0"/>
        <v>Abies</v>
      </c>
      <c r="K6" s="12" t="str">
        <f t="shared" si="1"/>
        <v xml:space="preserve">nordmanniana </v>
      </c>
      <c r="L6" s="8"/>
      <c r="M6" s="8"/>
      <c r="N6" s="8"/>
      <c r="O6" s="8"/>
      <c r="P6" s="8" t="s">
        <v>19</v>
      </c>
    </row>
    <row r="7" spans="1:17" x14ac:dyDescent="0.35">
      <c r="A7" s="8" t="s">
        <v>10</v>
      </c>
      <c r="B7" s="13">
        <v>31902</v>
      </c>
      <c r="C7" s="17">
        <v>81153</v>
      </c>
      <c r="D7" s="15" t="s">
        <v>33</v>
      </c>
      <c r="E7" s="11" t="s">
        <v>34</v>
      </c>
      <c r="F7" s="11" t="s">
        <v>34</v>
      </c>
      <c r="G7" s="11"/>
      <c r="H7" s="11" t="s">
        <v>19</v>
      </c>
      <c r="I7" s="18" t="s">
        <v>35</v>
      </c>
      <c r="J7" s="12" t="str">
        <f t="shared" si="0"/>
        <v>Abies</v>
      </c>
      <c r="K7" s="12" t="str">
        <f t="shared" si="1"/>
        <v xml:space="preserve">numidica </v>
      </c>
      <c r="L7" s="18"/>
      <c r="M7" s="18"/>
      <c r="N7" s="18"/>
      <c r="O7" s="18"/>
      <c r="P7" s="8" t="s">
        <v>19</v>
      </c>
    </row>
    <row r="8" spans="1:17" x14ac:dyDescent="0.35">
      <c r="A8" s="8" t="s">
        <v>10</v>
      </c>
      <c r="B8" s="9">
        <v>7594</v>
      </c>
      <c r="C8" s="19">
        <v>42</v>
      </c>
      <c r="D8" s="15" t="s">
        <v>36</v>
      </c>
      <c r="E8" s="11" t="s">
        <v>37</v>
      </c>
      <c r="F8" s="11" t="s">
        <v>37</v>
      </c>
      <c r="G8" s="11"/>
      <c r="H8" s="11" t="s">
        <v>19</v>
      </c>
      <c r="I8" s="16" t="s">
        <v>38</v>
      </c>
      <c r="J8" s="12" t="str">
        <f t="shared" si="0"/>
        <v>Abies</v>
      </c>
      <c r="K8" s="12" t="str">
        <f t="shared" si="1"/>
        <v xml:space="preserve">pinsapo </v>
      </c>
      <c r="L8" s="8"/>
      <c r="M8" s="8"/>
      <c r="N8" s="8"/>
      <c r="O8" s="8"/>
      <c r="P8" s="8" t="s">
        <v>19</v>
      </c>
    </row>
    <row r="9" spans="1:17" x14ac:dyDescent="0.35">
      <c r="A9" s="8" t="s">
        <v>10</v>
      </c>
      <c r="B9" s="9">
        <v>3799</v>
      </c>
      <c r="C9" s="10">
        <v>85</v>
      </c>
      <c r="D9" s="15" t="s">
        <v>39</v>
      </c>
      <c r="E9" s="11" t="s">
        <v>40</v>
      </c>
      <c r="F9" s="11" t="s">
        <v>40</v>
      </c>
      <c r="G9" s="11"/>
      <c r="H9" s="11" t="s">
        <v>19</v>
      </c>
      <c r="I9" s="8" t="s">
        <v>41</v>
      </c>
      <c r="J9" s="12" t="str">
        <f t="shared" si="0"/>
        <v>Abutilon</v>
      </c>
      <c r="K9" s="12" t="str">
        <f t="shared" si="1"/>
        <v xml:space="preserve">theophrasti </v>
      </c>
      <c r="L9" s="8"/>
      <c r="M9" s="8"/>
      <c r="N9" s="8"/>
      <c r="O9" s="8"/>
      <c r="P9" s="8" t="s">
        <v>19</v>
      </c>
    </row>
    <row r="10" spans="1:17" x14ac:dyDescent="0.35">
      <c r="A10" s="8" t="s">
        <v>10</v>
      </c>
      <c r="B10" s="9">
        <v>2760</v>
      </c>
      <c r="C10" s="10">
        <v>93</v>
      </c>
      <c r="D10" s="11" t="s">
        <v>42</v>
      </c>
      <c r="E10" s="11" t="s">
        <v>43</v>
      </c>
      <c r="F10" s="11" t="s">
        <v>43</v>
      </c>
      <c r="G10" s="11"/>
      <c r="H10" s="11" t="s">
        <v>19</v>
      </c>
      <c r="I10" s="16" t="s">
        <v>44</v>
      </c>
      <c r="J10" s="12" t="str">
        <f t="shared" si="0"/>
        <v>Acacia</v>
      </c>
      <c r="K10" s="12" t="str">
        <f t="shared" si="1"/>
        <v xml:space="preserve">baileyana </v>
      </c>
      <c r="L10" s="8"/>
      <c r="M10" s="8"/>
      <c r="N10" s="8"/>
      <c r="O10" s="8"/>
      <c r="P10" s="8" t="s">
        <v>19</v>
      </c>
    </row>
    <row r="11" spans="1:17" x14ac:dyDescent="0.35">
      <c r="A11" s="8" t="s">
        <v>10</v>
      </c>
      <c r="B11" s="9">
        <v>2762</v>
      </c>
      <c r="C11" s="10">
        <v>96</v>
      </c>
      <c r="D11" s="11" t="s">
        <v>42</v>
      </c>
      <c r="E11" s="11" t="s">
        <v>45</v>
      </c>
      <c r="F11" s="11" t="s">
        <v>45</v>
      </c>
      <c r="G11" s="11"/>
      <c r="H11" s="11" t="s">
        <v>19</v>
      </c>
      <c r="I11" s="8" t="s">
        <v>46</v>
      </c>
      <c r="J11" s="12" t="str">
        <f t="shared" si="0"/>
        <v>Acacia</v>
      </c>
      <c r="K11" s="12" t="str">
        <f t="shared" si="1"/>
        <v xml:space="preserve">dealbata </v>
      </c>
      <c r="L11" s="8"/>
      <c r="M11" s="8"/>
      <c r="N11" s="8"/>
      <c r="O11" s="8"/>
      <c r="P11" s="8" t="s">
        <v>19</v>
      </c>
    </row>
    <row r="12" spans="1:17" x14ac:dyDescent="0.35">
      <c r="A12" s="8" t="s">
        <v>10</v>
      </c>
      <c r="B12" s="9">
        <v>2767</v>
      </c>
      <c r="C12" s="10">
        <v>103</v>
      </c>
      <c r="D12" s="11" t="s">
        <v>42</v>
      </c>
      <c r="E12" s="11" t="s">
        <v>47</v>
      </c>
      <c r="F12" s="11" t="s">
        <v>47</v>
      </c>
      <c r="G12" s="11"/>
      <c r="H12" s="11" t="s">
        <v>19</v>
      </c>
      <c r="I12" s="8" t="s">
        <v>48</v>
      </c>
      <c r="J12" s="12" t="str">
        <f t="shared" si="0"/>
        <v>Acacia</v>
      </c>
      <c r="K12" s="12" t="str">
        <f t="shared" si="1"/>
        <v xml:space="preserve">longifolia </v>
      </c>
      <c r="L12" s="8"/>
      <c r="M12" s="8"/>
      <c r="N12" s="8"/>
      <c r="O12" s="8"/>
      <c r="P12" s="8" t="s">
        <v>19</v>
      </c>
    </row>
    <row r="13" spans="1:17" x14ac:dyDescent="0.35">
      <c r="A13" s="8" t="s">
        <v>10</v>
      </c>
      <c r="B13" s="9">
        <v>2768</v>
      </c>
      <c r="C13" s="10">
        <v>105</v>
      </c>
      <c r="D13" s="11" t="s">
        <v>42</v>
      </c>
      <c r="E13" s="11" t="s">
        <v>49</v>
      </c>
      <c r="F13" s="11" t="s">
        <v>49</v>
      </c>
      <c r="G13" s="11"/>
      <c r="H13" s="11" t="s">
        <v>19</v>
      </c>
      <c r="I13" s="8" t="s">
        <v>50</v>
      </c>
      <c r="J13" s="12" t="str">
        <f t="shared" si="0"/>
        <v>Acacia</v>
      </c>
      <c r="K13" s="12" t="str">
        <f t="shared" si="1"/>
        <v xml:space="preserve">mearnsii </v>
      </c>
      <c r="L13" s="8"/>
      <c r="M13" s="8"/>
      <c r="N13" s="8"/>
      <c r="O13" s="8"/>
      <c r="P13" s="8" t="s">
        <v>19</v>
      </c>
    </row>
    <row r="14" spans="1:17" x14ac:dyDescent="0.35">
      <c r="A14" s="8" t="s">
        <v>10</v>
      </c>
      <c r="B14" s="9">
        <v>2769</v>
      </c>
      <c r="C14" s="10">
        <v>106</v>
      </c>
      <c r="D14" s="11" t="s">
        <v>42</v>
      </c>
      <c r="E14" s="11" t="s">
        <v>51</v>
      </c>
      <c r="F14" s="11" t="s">
        <v>51</v>
      </c>
      <c r="G14" s="11"/>
      <c r="H14" s="11" t="s">
        <v>19</v>
      </c>
      <c r="I14" s="8" t="s">
        <v>52</v>
      </c>
      <c r="J14" s="12" t="str">
        <f t="shared" si="0"/>
        <v>Acacia</v>
      </c>
      <c r="K14" s="12" t="str">
        <f t="shared" si="1"/>
        <v xml:space="preserve">melanoxylon </v>
      </c>
      <c r="L14" s="8"/>
      <c r="M14" s="8"/>
      <c r="N14" s="8"/>
      <c r="O14" s="8"/>
      <c r="P14" s="8" t="s">
        <v>19</v>
      </c>
    </row>
    <row r="15" spans="1:17" x14ac:dyDescent="0.35">
      <c r="A15" s="8" t="s">
        <v>10</v>
      </c>
      <c r="B15" s="9">
        <v>2763</v>
      </c>
      <c r="C15" s="10">
        <v>88</v>
      </c>
      <c r="D15" s="11" t="s">
        <v>42</v>
      </c>
      <c r="E15" s="11" t="s">
        <v>53</v>
      </c>
      <c r="F15" s="11" t="s">
        <v>53</v>
      </c>
      <c r="G15" s="11"/>
      <c r="H15" s="11" t="s">
        <v>19</v>
      </c>
      <c r="I15" s="8" t="s">
        <v>54</v>
      </c>
      <c r="J15" s="12" t="str">
        <f t="shared" si="0"/>
        <v>Acacia</v>
      </c>
      <c r="K15" s="12" t="str">
        <f t="shared" si="1"/>
        <v xml:space="preserve">pycnantha </v>
      </c>
      <c r="L15" s="8"/>
      <c r="M15" s="8"/>
      <c r="N15" s="8"/>
      <c r="O15" s="8"/>
      <c r="P15" s="8" t="s">
        <v>19</v>
      </c>
    </row>
    <row r="16" spans="1:17" x14ac:dyDescent="0.35">
      <c r="A16" s="8" t="s">
        <v>10</v>
      </c>
      <c r="B16" s="9">
        <v>2771</v>
      </c>
      <c r="C16" s="10">
        <v>110</v>
      </c>
      <c r="D16" s="11" t="s">
        <v>42</v>
      </c>
      <c r="E16" s="11" t="s">
        <v>55</v>
      </c>
      <c r="F16" s="11" t="s">
        <v>55</v>
      </c>
      <c r="G16" s="11"/>
      <c r="H16" s="11" t="s">
        <v>19</v>
      </c>
      <c r="I16" s="8" t="s">
        <v>56</v>
      </c>
      <c r="J16" s="12" t="str">
        <f t="shared" si="0"/>
        <v>Acacia</v>
      </c>
      <c r="K16" s="12" t="str">
        <f t="shared" si="1"/>
        <v xml:space="preserve">retinodes </v>
      </c>
      <c r="L16" s="8"/>
      <c r="M16" s="8"/>
      <c r="N16" s="8"/>
      <c r="O16" s="8"/>
      <c r="P16" s="8" t="s">
        <v>19</v>
      </c>
    </row>
    <row r="17" spans="1:16" x14ac:dyDescent="0.35">
      <c r="A17" s="8" t="s">
        <v>10</v>
      </c>
      <c r="B17" s="9">
        <v>2772</v>
      </c>
      <c r="C17" s="10">
        <v>111</v>
      </c>
      <c r="D17" s="11" t="s">
        <v>42</v>
      </c>
      <c r="E17" s="11" t="s">
        <v>57</v>
      </c>
      <c r="F17" s="11" t="s">
        <v>57</v>
      </c>
      <c r="G17" s="11"/>
      <c r="H17" s="11" t="s">
        <v>19</v>
      </c>
      <c r="I17" s="8" t="s">
        <v>58</v>
      </c>
      <c r="J17" s="12" t="str">
        <f t="shared" si="0"/>
        <v>Acacia</v>
      </c>
      <c r="K17" s="12" t="str">
        <f t="shared" si="1"/>
        <v xml:space="preserve">saligna </v>
      </c>
      <c r="L17" s="8"/>
      <c r="M17" s="8"/>
      <c r="N17" s="8"/>
      <c r="O17" s="8"/>
      <c r="P17" s="8" t="s">
        <v>19</v>
      </c>
    </row>
    <row r="18" spans="1:16" x14ac:dyDescent="0.35">
      <c r="A18" s="8" t="s">
        <v>10</v>
      </c>
      <c r="B18" s="9">
        <v>3521</v>
      </c>
      <c r="C18" s="17">
        <v>116</v>
      </c>
      <c r="D18" s="11" t="s">
        <v>59</v>
      </c>
      <c r="E18" s="11" t="s">
        <v>60</v>
      </c>
      <c r="F18" s="11" t="s">
        <v>60</v>
      </c>
      <c r="G18" s="11"/>
      <c r="H18" s="11" t="s">
        <v>19</v>
      </c>
      <c r="I18" s="20" t="s">
        <v>61</v>
      </c>
      <c r="J18" s="12" t="str">
        <f t="shared" si="0"/>
        <v>Acanthoprasium</v>
      </c>
      <c r="K18" s="12" t="str">
        <f t="shared" si="1"/>
        <v xml:space="preserve">frutescens </v>
      </c>
      <c r="L18" s="20"/>
      <c r="M18" s="20"/>
      <c r="N18" s="20"/>
      <c r="O18" s="20"/>
      <c r="P18" s="8" t="s">
        <v>19</v>
      </c>
    </row>
    <row r="19" spans="1:16" x14ac:dyDescent="0.35">
      <c r="A19" s="8" t="s">
        <v>10</v>
      </c>
      <c r="B19" s="9">
        <v>29922</v>
      </c>
      <c r="C19" s="10">
        <v>74930</v>
      </c>
      <c r="D19" s="11" t="s">
        <v>62</v>
      </c>
      <c r="E19" s="11" t="s">
        <v>63</v>
      </c>
      <c r="F19" s="11" t="s">
        <v>63</v>
      </c>
      <c r="G19" s="11"/>
      <c r="H19" s="11" t="s">
        <v>19</v>
      </c>
      <c r="I19" s="8" t="s">
        <v>64</v>
      </c>
      <c r="J19" s="12" t="str">
        <f t="shared" si="0"/>
        <v>Acanthus</v>
      </c>
      <c r="K19" s="12" t="str">
        <f t="shared" si="1"/>
        <v xml:space="preserve">mollis </v>
      </c>
      <c r="L19" s="8"/>
      <c r="M19" s="8"/>
      <c r="N19" s="8"/>
      <c r="O19" s="8"/>
      <c r="P19" s="8" t="s">
        <v>19</v>
      </c>
    </row>
    <row r="20" spans="1:16" x14ac:dyDescent="0.35">
      <c r="A20" s="8" t="s">
        <v>10</v>
      </c>
      <c r="B20" s="9">
        <v>8522</v>
      </c>
      <c r="C20" s="10">
        <v>141</v>
      </c>
      <c r="D20" s="15" t="s">
        <v>65</v>
      </c>
      <c r="E20" s="11" t="s">
        <v>66</v>
      </c>
      <c r="F20" s="11" t="s">
        <v>66</v>
      </c>
      <c r="G20" s="11"/>
      <c r="H20" s="11" t="s">
        <v>19</v>
      </c>
      <c r="I20" s="8" t="s">
        <v>67</v>
      </c>
      <c r="J20" s="12" t="str">
        <f t="shared" si="0"/>
        <v>Acer</v>
      </c>
      <c r="K20" s="12" t="str">
        <f t="shared" si="1"/>
        <v xml:space="preserve">campestre </v>
      </c>
      <c r="L20" s="8"/>
      <c r="M20" s="8"/>
      <c r="N20" s="8"/>
      <c r="O20" s="8"/>
      <c r="P20" s="8" t="s">
        <v>19</v>
      </c>
    </row>
    <row r="21" spans="1:16" x14ac:dyDescent="0.35">
      <c r="A21" s="8" t="s">
        <v>10</v>
      </c>
      <c r="B21" s="9">
        <v>29923</v>
      </c>
      <c r="C21" s="10">
        <v>74931</v>
      </c>
      <c r="D21" s="15" t="s">
        <v>68</v>
      </c>
      <c r="E21" s="11" t="s">
        <v>69</v>
      </c>
      <c r="F21" s="11" t="s">
        <v>69</v>
      </c>
      <c r="G21" s="11"/>
      <c r="H21" s="11" t="s">
        <v>19</v>
      </c>
      <c r="I21" s="8" t="s">
        <v>70</v>
      </c>
      <c r="J21" s="12" t="str">
        <f t="shared" si="0"/>
        <v>Acer</v>
      </c>
      <c r="K21" s="12" t="str">
        <f t="shared" si="1"/>
        <v xml:space="preserve">cappadocicum </v>
      </c>
      <c r="L21" s="8"/>
      <c r="M21" s="8"/>
      <c r="N21" s="8"/>
      <c r="O21" s="8"/>
      <c r="P21" s="8" t="s">
        <v>19</v>
      </c>
    </row>
    <row r="22" spans="1:16" x14ac:dyDescent="0.35">
      <c r="A22" s="8" t="s">
        <v>10</v>
      </c>
      <c r="B22" s="9">
        <v>8523</v>
      </c>
      <c r="C22" s="10">
        <v>182</v>
      </c>
      <c r="D22" s="15" t="s">
        <v>71</v>
      </c>
      <c r="E22" s="11" t="s">
        <v>72</v>
      </c>
      <c r="F22" s="11" t="s">
        <v>72</v>
      </c>
      <c r="G22" s="11"/>
      <c r="H22" s="11" t="s">
        <v>19</v>
      </c>
      <c r="I22" s="8" t="s">
        <v>73</v>
      </c>
      <c r="J22" s="12" t="str">
        <f t="shared" si="0"/>
        <v>Acer</v>
      </c>
      <c r="K22" s="12" t="str">
        <f t="shared" si="1"/>
        <v xml:space="preserve">monspessulanum </v>
      </c>
      <c r="L22" s="8"/>
      <c r="M22" s="8"/>
      <c r="N22" s="8"/>
      <c r="O22" s="8"/>
      <c r="P22" s="8" t="s">
        <v>19</v>
      </c>
    </row>
    <row r="23" spans="1:16" x14ac:dyDescent="0.35">
      <c r="A23" s="8" t="s">
        <v>10</v>
      </c>
      <c r="B23" s="9">
        <v>29924</v>
      </c>
      <c r="C23" s="10">
        <v>74932</v>
      </c>
      <c r="D23" s="15" t="s">
        <v>74</v>
      </c>
      <c r="E23" s="11" t="s">
        <v>75</v>
      </c>
      <c r="F23" s="11" t="s">
        <v>75</v>
      </c>
      <c r="G23" s="11"/>
      <c r="H23" s="11" t="s">
        <v>19</v>
      </c>
      <c r="I23" s="8" t="s">
        <v>76</v>
      </c>
      <c r="J23" s="12" t="str">
        <f t="shared" si="0"/>
        <v>Acer</v>
      </c>
      <c r="K23" s="12" t="str">
        <f t="shared" si="1"/>
        <v xml:space="preserve">negundo </v>
      </c>
      <c r="L23" s="8"/>
      <c r="M23" s="8"/>
      <c r="N23" s="8"/>
      <c r="O23" s="8"/>
      <c r="P23" s="8" t="s">
        <v>19</v>
      </c>
    </row>
    <row r="24" spans="1:16" x14ac:dyDescent="0.35">
      <c r="A24" s="8" t="s">
        <v>77</v>
      </c>
      <c r="B24" s="9">
        <v>7</v>
      </c>
      <c r="C24" s="10">
        <v>189</v>
      </c>
      <c r="D24" s="15" t="s">
        <v>74</v>
      </c>
      <c r="E24" s="11"/>
      <c r="F24" s="11" t="s">
        <v>78</v>
      </c>
      <c r="G24" s="21" t="s">
        <v>78</v>
      </c>
      <c r="H24" s="21" t="s">
        <v>79</v>
      </c>
      <c r="I24" s="8" t="s">
        <v>80</v>
      </c>
      <c r="J24" s="12" t="str">
        <f t="shared" si="0"/>
        <v>Acer</v>
      </c>
      <c r="K24" s="12" t="str">
        <f t="shared" si="1"/>
        <v xml:space="preserve">negundo </v>
      </c>
      <c r="L24" s="8"/>
      <c r="M24" s="8"/>
      <c r="N24" s="8"/>
      <c r="O24" s="8"/>
      <c r="P24" s="8" t="s">
        <v>19</v>
      </c>
    </row>
    <row r="25" spans="1:16" x14ac:dyDescent="0.35">
      <c r="A25" s="8" t="s">
        <v>10</v>
      </c>
      <c r="B25" s="9">
        <v>8524</v>
      </c>
      <c r="C25" s="10">
        <v>193</v>
      </c>
      <c r="D25" s="15" t="s">
        <v>71</v>
      </c>
      <c r="E25" s="11" t="s">
        <v>81</v>
      </c>
      <c r="F25" s="11" t="s">
        <v>81</v>
      </c>
      <c r="G25" s="11"/>
      <c r="H25" s="11"/>
      <c r="I25" s="8" t="s">
        <v>82</v>
      </c>
      <c r="J25" s="12" t="str">
        <f t="shared" si="0"/>
        <v>Acer</v>
      </c>
      <c r="K25" s="12" t="str">
        <f t="shared" si="1"/>
        <v xml:space="preserve">opalus </v>
      </c>
      <c r="L25" s="8"/>
      <c r="M25" s="8"/>
      <c r="N25" s="8"/>
      <c r="O25" s="8"/>
      <c r="P25" s="8" t="s">
        <v>19</v>
      </c>
    </row>
    <row r="26" spans="1:16" x14ac:dyDescent="0.35">
      <c r="A26" s="8" t="s">
        <v>77</v>
      </c>
      <c r="B26" s="9">
        <v>9</v>
      </c>
      <c r="C26" s="10">
        <v>197</v>
      </c>
      <c r="D26" s="15" t="s">
        <v>83</v>
      </c>
      <c r="E26" s="11"/>
      <c r="F26" s="11" t="s">
        <v>84</v>
      </c>
      <c r="G26" s="21" t="s">
        <v>84</v>
      </c>
      <c r="H26" s="21" t="s">
        <v>85</v>
      </c>
      <c r="I26" s="8" t="s">
        <v>86</v>
      </c>
      <c r="J26" s="12" t="str">
        <f t="shared" si="0"/>
        <v>Acer</v>
      </c>
      <c r="K26" s="12" t="str">
        <f t="shared" si="1"/>
        <v xml:space="preserve">opalus </v>
      </c>
      <c r="L26" s="8"/>
      <c r="M26" s="8"/>
      <c r="N26" s="8"/>
      <c r="O26" s="8"/>
      <c r="P26" s="8" t="s">
        <v>19</v>
      </c>
    </row>
    <row r="27" spans="1:16" x14ac:dyDescent="0.35">
      <c r="A27" s="8" t="s">
        <v>77</v>
      </c>
      <c r="B27" s="9">
        <v>29925</v>
      </c>
      <c r="C27" s="10">
        <v>196</v>
      </c>
      <c r="D27" s="15" t="s">
        <v>68</v>
      </c>
      <c r="E27" s="11"/>
      <c r="F27" s="11" t="s">
        <v>84</v>
      </c>
      <c r="G27" s="21" t="s">
        <v>84</v>
      </c>
      <c r="H27" s="21" t="s">
        <v>85</v>
      </c>
      <c r="I27" s="8" t="s">
        <v>87</v>
      </c>
      <c r="J27" s="12" t="str">
        <f t="shared" si="0"/>
        <v>Acer</v>
      </c>
      <c r="K27" s="12" t="str">
        <f t="shared" si="1"/>
        <v xml:space="preserve">opalus </v>
      </c>
      <c r="L27" s="8"/>
      <c r="M27" s="8"/>
      <c r="N27" s="8"/>
      <c r="O27" s="8"/>
      <c r="P27" s="8" t="s">
        <v>19</v>
      </c>
    </row>
    <row r="28" spans="1:16" x14ac:dyDescent="0.35">
      <c r="A28" s="8" t="s">
        <v>10</v>
      </c>
      <c r="B28" s="9">
        <v>29926</v>
      </c>
      <c r="C28" s="10">
        <v>74934</v>
      </c>
      <c r="D28" s="15" t="s">
        <v>88</v>
      </c>
      <c r="E28" s="11" t="s">
        <v>89</v>
      </c>
      <c r="F28" s="11" t="s">
        <v>89</v>
      </c>
      <c r="G28" s="11"/>
      <c r="H28" s="11"/>
      <c r="I28" s="8" t="s">
        <v>90</v>
      </c>
      <c r="J28" s="12" t="str">
        <f t="shared" si="0"/>
        <v>Acer</v>
      </c>
      <c r="K28" s="12" t="str">
        <f t="shared" si="1"/>
        <v xml:space="preserve">platanoides </v>
      </c>
      <c r="L28" s="8"/>
      <c r="M28" s="8"/>
      <c r="N28" s="8"/>
      <c r="O28" s="8"/>
      <c r="P28" s="8" t="s">
        <v>19</v>
      </c>
    </row>
    <row r="29" spans="1:16" x14ac:dyDescent="0.35">
      <c r="A29" s="8" t="s">
        <v>91</v>
      </c>
      <c r="B29" s="9">
        <v>10</v>
      </c>
      <c r="C29" s="10">
        <v>206</v>
      </c>
      <c r="D29" s="15" t="s">
        <v>88</v>
      </c>
      <c r="E29" s="11"/>
      <c r="F29" s="11" t="s">
        <v>92</v>
      </c>
      <c r="G29" s="21" t="s">
        <v>92</v>
      </c>
      <c r="H29" s="21" t="s">
        <v>93</v>
      </c>
      <c r="I29" s="8" t="s">
        <v>94</v>
      </c>
      <c r="J29" s="12" t="str">
        <f t="shared" si="0"/>
        <v>Acer</v>
      </c>
      <c r="K29" s="12" t="str">
        <f t="shared" si="1"/>
        <v xml:space="preserve">platanoides </v>
      </c>
      <c r="L29" s="8"/>
      <c r="M29" s="8"/>
      <c r="N29" s="8"/>
      <c r="O29" s="8"/>
      <c r="P29" s="8" t="s">
        <v>19</v>
      </c>
    </row>
    <row r="30" spans="1:16" x14ac:dyDescent="0.35">
      <c r="A30" s="8" t="s">
        <v>10</v>
      </c>
      <c r="B30" s="9">
        <v>11</v>
      </c>
      <c r="C30" s="10">
        <v>210</v>
      </c>
      <c r="D30" s="11" t="s">
        <v>95</v>
      </c>
      <c r="E30" s="11" t="s">
        <v>96</v>
      </c>
      <c r="F30" s="11" t="s">
        <v>96</v>
      </c>
      <c r="G30" s="11"/>
      <c r="H30" s="11"/>
      <c r="I30" s="8" t="s">
        <v>97</v>
      </c>
      <c r="J30" s="12" t="str">
        <f t="shared" si="0"/>
        <v>Acer</v>
      </c>
      <c r="K30" s="12" t="str">
        <f t="shared" si="1"/>
        <v xml:space="preserve">pseudoplatanus </v>
      </c>
      <c r="L30" s="8"/>
      <c r="M30" s="8"/>
      <c r="N30" s="8"/>
      <c r="O30" s="8"/>
      <c r="P30" s="8" t="s">
        <v>19</v>
      </c>
    </row>
    <row r="31" spans="1:16" x14ac:dyDescent="0.35">
      <c r="A31" s="8" t="s">
        <v>10</v>
      </c>
      <c r="B31" s="9">
        <v>12</v>
      </c>
      <c r="C31" s="10">
        <v>219</v>
      </c>
      <c r="D31" s="15" t="s">
        <v>74</v>
      </c>
      <c r="E31" s="11" t="s">
        <v>98</v>
      </c>
      <c r="F31" s="11" t="s">
        <v>98</v>
      </c>
      <c r="G31" s="11"/>
      <c r="H31" s="11"/>
      <c r="I31" s="8" t="s">
        <v>99</v>
      </c>
      <c r="J31" s="12" t="str">
        <f t="shared" si="0"/>
        <v>Acer</v>
      </c>
      <c r="K31" s="12" t="str">
        <f t="shared" si="1"/>
        <v xml:space="preserve">saccharinum </v>
      </c>
      <c r="L31" s="8"/>
      <c r="M31" s="8"/>
      <c r="N31" s="8"/>
      <c r="O31" s="8"/>
      <c r="P31" s="8" t="s">
        <v>19</v>
      </c>
    </row>
    <row r="32" spans="1:16" x14ac:dyDescent="0.35">
      <c r="A32" s="8" t="s">
        <v>10</v>
      </c>
      <c r="B32" s="9">
        <v>353</v>
      </c>
      <c r="C32" s="10">
        <v>304</v>
      </c>
      <c r="D32" s="15" t="s">
        <v>100</v>
      </c>
      <c r="E32" s="11" t="s">
        <v>101</v>
      </c>
      <c r="F32" s="11" t="s">
        <v>101</v>
      </c>
      <c r="G32" s="11"/>
      <c r="H32" s="11"/>
      <c r="I32" s="8" t="s">
        <v>102</v>
      </c>
      <c r="J32" s="12" t="str">
        <f t="shared" si="0"/>
        <v>Achillea</v>
      </c>
      <c r="K32" s="12" t="str">
        <f t="shared" si="1"/>
        <v xml:space="preserve">ageratum </v>
      </c>
      <c r="L32" s="8"/>
      <c r="M32" s="8"/>
      <c r="N32" s="8"/>
      <c r="O32" s="8"/>
      <c r="P32" s="8" t="s">
        <v>19</v>
      </c>
    </row>
    <row r="33" spans="1:16" x14ac:dyDescent="0.35">
      <c r="A33" s="8" t="s">
        <v>10</v>
      </c>
      <c r="B33" s="9">
        <v>354</v>
      </c>
      <c r="C33" s="10">
        <v>306</v>
      </c>
      <c r="D33" s="15" t="s">
        <v>103</v>
      </c>
      <c r="E33" s="11" t="s">
        <v>104</v>
      </c>
      <c r="F33" s="11" t="s">
        <v>104</v>
      </c>
      <c r="G33" s="11"/>
      <c r="H33" s="11"/>
      <c r="I33" s="8" t="s">
        <v>105</v>
      </c>
      <c r="J33" s="12" t="str">
        <f t="shared" si="0"/>
        <v>Achillea</v>
      </c>
      <c r="K33" s="12" t="str">
        <f t="shared" si="1"/>
        <v xml:space="preserve">atrata </v>
      </c>
      <c r="L33" s="8"/>
      <c r="M33" s="8"/>
      <c r="N33" s="8"/>
      <c r="O33" s="8"/>
      <c r="P33" s="8" t="s">
        <v>19</v>
      </c>
    </row>
    <row r="34" spans="1:16" x14ac:dyDescent="0.35">
      <c r="A34" s="8" t="s">
        <v>10</v>
      </c>
      <c r="B34" s="9">
        <v>355</v>
      </c>
      <c r="C34" s="10">
        <v>314</v>
      </c>
      <c r="D34" s="15" t="s">
        <v>106</v>
      </c>
      <c r="E34" s="11" t="s">
        <v>107</v>
      </c>
      <c r="F34" s="11" t="s">
        <v>107</v>
      </c>
      <c r="G34" s="11"/>
      <c r="H34" s="11"/>
      <c r="I34" s="8" t="s">
        <v>108</v>
      </c>
      <c r="J34" s="12" t="str">
        <f t="shared" si="0"/>
        <v>Achillea</v>
      </c>
      <c r="K34" s="12" t="str">
        <f t="shared" si="1"/>
        <v xml:space="preserve">chamaemelifolia </v>
      </c>
      <c r="L34" s="8"/>
      <c r="M34" s="8"/>
      <c r="N34" s="8"/>
      <c r="O34" s="8"/>
      <c r="P34" s="8" t="s">
        <v>19</v>
      </c>
    </row>
    <row r="35" spans="1:16" x14ac:dyDescent="0.35">
      <c r="A35" s="8" t="s">
        <v>10</v>
      </c>
      <c r="B35" s="13">
        <v>31831</v>
      </c>
      <c r="C35" s="17">
        <v>317</v>
      </c>
      <c r="D35" s="15" t="s">
        <v>109</v>
      </c>
      <c r="E35" s="11" t="s">
        <v>110</v>
      </c>
      <c r="F35" s="11" t="s">
        <v>110</v>
      </c>
      <c r="G35" s="11"/>
      <c r="H35" s="11"/>
      <c r="I35" s="20" t="s">
        <v>111</v>
      </c>
      <c r="J35" s="12" t="str">
        <f t="shared" si="0"/>
        <v>Achillea</v>
      </c>
      <c r="K35" s="12" t="str">
        <f t="shared" si="1"/>
        <v xml:space="preserve">collina </v>
      </c>
      <c r="L35" s="20"/>
      <c r="M35" s="20"/>
      <c r="N35" s="20"/>
      <c r="O35" s="20"/>
      <c r="P35" s="8" t="s">
        <v>19</v>
      </c>
    </row>
    <row r="36" spans="1:16" x14ac:dyDescent="0.35">
      <c r="A36" s="8" t="s">
        <v>10</v>
      </c>
      <c r="B36" s="9">
        <v>356</v>
      </c>
      <c r="C36" s="10">
        <v>320</v>
      </c>
      <c r="D36" s="15" t="s">
        <v>112</v>
      </c>
      <c r="E36" s="11" t="s">
        <v>113</v>
      </c>
      <c r="F36" s="11" t="s">
        <v>113</v>
      </c>
      <c r="G36" s="11"/>
      <c r="H36" s="11"/>
      <c r="I36" s="8" t="s">
        <v>114</v>
      </c>
      <c r="J36" s="12" t="str">
        <f t="shared" si="0"/>
        <v>Achillea</v>
      </c>
      <c r="K36" s="12" t="str">
        <f t="shared" si="1"/>
        <v xml:space="preserve">crithmifolia </v>
      </c>
      <c r="L36" s="8"/>
      <c r="M36" s="8"/>
      <c r="N36" s="8"/>
      <c r="O36" s="8"/>
      <c r="P36" s="8" t="s">
        <v>19</v>
      </c>
    </row>
    <row r="37" spans="1:16" x14ac:dyDescent="0.35">
      <c r="A37" s="8" t="s">
        <v>77</v>
      </c>
      <c r="B37" s="13">
        <v>30691</v>
      </c>
      <c r="C37" s="17">
        <v>101267</v>
      </c>
      <c r="D37" s="15" t="s">
        <v>115</v>
      </c>
      <c r="E37" s="11"/>
      <c r="F37" s="11" t="s">
        <v>116</v>
      </c>
      <c r="G37" s="21" t="s">
        <v>116</v>
      </c>
      <c r="H37" s="21" t="s">
        <v>117</v>
      </c>
      <c r="I37" s="20" t="s">
        <v>118</v>
      </c>
      <c r="J37" s="12" t="str">
        <f t="shared" si="0"/>
        <v>Achillea</v>
      </c>
      <c r="K37" s="12" t="str">
        <f t="shared" si="1"/>
        <v xml:space="preserve">distans </v>
      </c>
      <c r="L37" s="20"/>
      <c r="M37" s="20"/>
      <c r="N37" s="20"/>
      <c r="O37" s="20"/>
      <c r="P37" s="8" t="s">
        <v>19</v>
      </c>
    </row>
    <row r="38" spans="1:16" x14ac:dyDescent="0.35">
      <c r="A38" s="8" t="s">
        <v>77</v>
      </c>
      <c r="B38" s="9">
        <v>358</v>
      </c>
      <c r="C38" s="10">
        <v>330</v>
      </c>
      <c r="D38" s="15" t="s">
        <v>119</v>
      </c>
      <c r="E38" s="11"/>
      <c r="F38" s="11" t="s">
        <v>120</v>
      </c>
      <c r="G38" s="21" t="s">
        <v>120</v>
      </c>
      <c r="H38" s="21" t="s">
        <v>121</v>
      </c>
      <c r="I38" s="20" t="s">
        <v>122</v>
      </c>
      <c r="J38" s="12" t="str">
        <f t="shared" si="0"/>
        <v>Achillea</v>
      </c>
      <c r="K38" s="12" t="str">
        <f t="shared" si="1"/>
        <v xml:space="preserve">distans </v>
      </c>
      <c r="L38" s="20"/>
      <c r="M38" s="20"/>
      <c r="N38" s="20"/>
      <c r="O38" s="20"/>
      <c r="P38" s="8" t="s">
        <v>19</v>
      </c>
    </row>
    <row r="39" spans="1:16" x14ac:dyDescent="0.35">
      <c r="A39" s="8" t="s">
        <v>10</v>
      </c>
      <c r="B39" s="9">
        <v>29826</v>
      </c>
      <c r="C39" s="10">
        <v>328</v>
      </c>
      <c r="D39" s="15" t="s">
        <v>115</v>
      </c>
      <c r="E39" s="11" t="s">
        <v>123</v>
      </c>
      <c r="F39" s="11" t="s">
        <v>123</v>
      </c>
      <c r="G39" s="11"/>
      <c r="H39" s="11"/>
      <c r="I39" s="8" t="s">
        <v>124</v>
      </c>
      <c r="J39" s="12" t="str">
        <f t="shared" si="0"/>
        <v>Achillea</v>
      </c>
      <c r="K39" s="12" t="str">
        <f t="shared" si="1"/>
        <v xml:space="preserve">distans </v>
      </c>
      <c r="L39" s="8"/>
      <c r="M39" s="8"/>
      <c r="N39" s="8"/>
      <c r="O39" s="8"/>
      <c r="P39" s="8" t="s">
        <v>19</v>
      </c>
    </row>
    <row r="40" spans="1:16" x14ac:dyDescent="0.35">
      <c r="A40" s="8" t="s">
        <v>77</v>
      </c>
      <c r="B40" s="13">
        <v>357</v>
      </c>
      <c r="C40" s="17">
        <v>329</v>
      </c>
      <c r="D40" s="15" t="s">
        <v>115</v>
      </c>
      <c r="E40" s="11"/>
      <c r="F40" s="11" t="s">
        <v>125</v>
      </c>
      <c r="G40" s="21" t="s">
        <v>125</v>
      </c>
      <c r="H40" s="21" t="s">
        <v>126</v>
      </c>
      <c r="I40" s="8" t="s">
        <v>127</v>
      </c>
      <c r="J40" s="12" t="str">
        <f t="shared" si="0"/>
        <v>Achillea</v>
      </c>
      <c r="K40" s="12" t="str">
        <f t="shared" si="1"/>
        <v xml:space="preserve">distans </v>
      </c>
      <c r="L40" s="8"/>
      <c r="M40" s="8"/>
      <c r="N40" s="8"/>
      <c r="O40" s="8"/>
      <c r="P40" s="8" t="s">
        <v>19</v>
      </c>
    </row>
    <row r="41" spans="1:16" x14ac:dyDescent="0.35">
      <c r="A41" s="8" t="s">
        <v>10</v>
      </c>
      <c r="B41" s="9">
        <v>8526</v>
      </c>
      <c r="C41" s="10">
        <v>331</v>
      </c>
      <c r="D41" s="15" t="s">
        <v>128</v>
      </c>
      <c r="E41" s="11" t="s">
        <v>129</v>
      </c>
      <c r="F41" s="11" t="s">
        <v>129</v>
      </c>
      <c r="G41" s="11"/>
      <c r="H41" s="11"/>
      <c r="I41" s="8" t="s">
        <v>130</v>
      </c>
      <c r="J41" s="12" t="str">
        <f t="shared" si="0"/>
        <v>Achillea</v>
      </c>
      <c r="K41" s="12" t="str">
        <f t="shared" si="1"/>
        <v xml:space="preserve">erba-rotta </v>
      </c>
      <c r="L41" s="8"/>
      <c r="M41" s="8"/>
      <c r="N41" s="8"/>
      <c r="O41" s="8"/>
      <c r="P41" s="8" t="s">
        <v>19</v>
      </c>
    </row>
    <row r="42" spans="1:16" x14ac:dyDescent="0.35">
      <c r="A42" s="8" t="s">
        <v>77</v>
      </c>
      <c r="B42" s="9">
        <v>359</v>
      </c>
      <c r="C42" s="10">
        <v>333</v>
      </c>
      <c r="D42" s="15" t="s">
        <v>128</v>
      </c>
      <c r="E42" s="11"/>
      <c r="F42" s="11" t="s">
        <v>131</v>
      </c>
      <c r="G42" s="21" t="s">
        <v>131</v>
      </c>
      <c r="H42" s="21" t="s">
        <v>132</v>
      </c>
      <c r="I42" s="8" t="s">
        <v>133</v>
      </c>
      <c r="J42" s="12" t="str">
        <f t="shared" si="0"/>
        <v>Achillea</v>
      </c>
      <c r="K42" s="12" t="str">
        <f t="shared" si="1"/>
        <v xml:space="preserve">erba-rotta </v>
      </c>
      <c r="L42" s="8"/>
      <c r="M42" s="8"/>
      <c r="N42" s="8"/>
      <c r="O42" s="8"/>
      <c r="P42" s="8" t="s">
        <v>19</v>
      </c>
    </row>
    <row r="43" spans="1:16" x14ac:dyDescent="0.35">
      <c r="A43" s="8" t="s">
        <v>10</v>
      </c>
      <c r="B43" s="9">
        <v>361</v>
      </c>
      <c r="C43" s="17">
        <v>334</v>
      </c>
      <c r="D43" s="15" t="s">
        <v>128</v>
      </c>
      <c r="E43" s="11" t="s">
        <v>129</v>
      </c>
      <c r="F43" s="11" t="s">
        <v>129</v>
      </c>
      <c r="G43" s="11"/>
      <c r="H43" s="11"/>
      <c r="I43" s="20" t="s">
        <v>134</v>
      </c>
      <c r="J43" s="12" t="str">
        <f t="shared" si="0"/>
        <v>Achillea</v>
      </c>
      <c r="K43" s="12" t="str">
        <f t="shared" si="1"/>
        <v xml:space="preserve">erba-rotta </v>
      </c>
      <c r="L43" s="20"/>
      <c r="M43" s="20"/>
      <c r="N43" s="20"/>
      <c r="O43" s="20"/>
      <c r="P43" s="8" t="s">
        <v>19</v>
      </c>
    </row>
    <row r="44" spans="1:16" x14ac:dyDescent="0.35">
      <c r="A44" s="8" t="s">
        <v>10</v>
      </c>
      <c r="B44" s="9">
        <v>8187</v>
      </c>
      <c r="C44" s="10">
        <v>302</v>
      </c>
      <c r="D44" s="11" t="s">
        <v>135</v>
      </c>
      <c r="E44" s="11" t="s">
        <v>136</v>
      </c>
      <c r="F44" s="11" t="s">
        <v>136</v>
      </c>
      <c r="G44" s="11"/>
      <c r="H44" s="11"/>
      <c r="I44" s="8" t="s">
        <v>137</v>
      </c>
      <c r="J44" s="12" t="str">
        <f t="shared" si="0"/>
        <v>Achillea</v>
      </c>
      <c r="K44" s="12" t="str">
        <f t="shared" si="1"/>
        <v xml:space="preserve">filipendulina </v>
      </c>
      <c r="L44" s="8"/>
      <c r="M44" s="8"/>
      <c r="N44" s="8"/>
      <c r="O44" s="8"/>
      <c r="P44" s="8" t="s">
        <v>19</v>
      </c>
    </row>
    <row r="45" spans="1:16" x14ac:dyDescent="0.35">
      <c r="A45" s="8" t="s">
        <v>10</v>
      </c>
      <c r="B45" s="9">
        <v>362</v>
      </c>
      <c r="C45" s="10">
        <v>358</v>
      </c>
      <c r="D45" s="15" t="s">
        <v>138</v>
      </c>
      <c r="E45" s="11" t="s">
        <v>139</v>
      </c>
      <c r="F45" s="11" t="s">
        <v>139</v>
      </c>
      <c r="G45" s="11"/>
      <c r="H45" s="11"/>
      <c r="I45" s="8" t="s">
        <v>140</v>
      </c>
      <c r="J45" s="12" t="str">
        <f t="shared" si="0"/>
        <v>Achillea</v>
      </c>
      <c r="K45" s="12" t="str">
        <f t="shared" si="1"/>
        <v xml:space="preserve">ligustica </v>
      </c>
      <c r="L45" s="8"/>
      <c r="M45" s="8"/>
      <c r="N45" s="8"/>
      <c r="O45" s="8"/>
      <c r="P45" s="8" t="s">
        <v>19</v>
      </c>
    </row>
    <row r="46" spans="1:16" x14ac:dyDescent="0.35">
      <c r="A46" s="8" t="s">
        <v>10</v>
      </c>
      <c r="B46" s="9">
        <v>363</v>
      </c>
      <c r="C46" s="10">
        <v>360</v>
      </c>
      <c r="D46" s="15" t="s">
        <v>119</v>
      </c>
      <c r="E46" s="11" t="s">
        <v>141</v>
      </c>
      <c r="F46" s="11" t="s">
        <v>141</v>
      </c>
      <c r="G46" s="11"/>
      <c r="H46" s="11"/>
      <c r="I46" s="8" t="s">
        <v>142</v>
      </c>
      <c r="J46" s="12" t="str">
        <f t="shared" si="0"/>
        <v>Achillea</v>
      </c>
      <c r="K46" s="12" t="str">
        <f t="shared" si="1"/>
        <v xml:space="preserve">macrophylla </v>
      </c>
      <c r="L46" s="8"/>
      <c r="M46" s="8"/>
      <c r="N46" s="8"/>
      <c r="O46" s="8"/>
      <c r="P46" s="8" t="s">
        <v>19</v>
      </c>
    </row>
    <row r="47" spans="1:16" x14ac:dyDescent="0.35">
      <c r="A47" s="8" t="s">
        <v>10</v>
      </c>
      <c r="B47" s="9">
        <v>1089</v>
      </c>
      <c r="C47" s="14">
        <v>101262</v>
      </c>
      <c r="D47" s="15" t="s">
        <v>143</v>
      </c>
      <c r="E47" s="11" t="s">
        <v>144</v>
      </c>
      <c r="F47" s="11" t="s">
        <v>144</v>
      </c>
      <c r="G47" s="11"/>
      <c r="H47" s="11"/>
      <c r="I47" s="22" t="s">
        <v>145</v>
      </c>
      <c r="J47" s="12" t="str">
        <f t="shared" si="0"/>
        <v>Achillea</v>
      </c>
      <c r="K47" s="12" t="str">
        <f t="shared" si="1"/>
        <v xml:space="preserve">maritima </v>
      </c>
      <c r="L47" s="18"/>
      <c r="M47" s="18"/>
      <c r="N47" s="18"/>
      <c r="O47" s="18"/>
      <c r="P47" s="8" t="s">
        <v>19</v>
      </c>
    </row>
    <row r="48" spans="1:16" x14ac:dyDescent="0.35">
      <c r="A48" s="8" t="s">
        <v>77</v>
      </c>
      <c r="B48" s="9">
        <v>13133</v>
      </c>
      <c r="C48" s="17">
        <v>101263</v>
      </c>
      <c r="D48" s="15" t="s">
        <v>146</v>
      </c>
      <c r="E48" s="11"/>
      <c r="F48" s="11" t="s">
        <v>147</v>
      </c>
      <c r="G48" s="21" t="s">
        <v>147</v>
      </c>
      <c r="H48" s="21" t="s">
        <v>148</v>
      </c>
      <c r="I48" s="18" t="s">
        <v>149</v>
      </c>
      <c r="J48" s="12" t="str">
        <f t="shared" si="0"/>
        <v>Achillea</v>
      </c>
      <c r="K48" s="12" t="str">
        <f t="shared" si="1"/>
        <v xml:space="preserve">maritima </v>
      </c>
      <c r="L48" s="18"/>
      <c r="M48" s="18"/>
      <c r="N48" s="18"/>
      <c r="O48" s="18"/>
      <c r="P48" s="8" t="s">
        <v>19</v>
      </c>
    </row>
    <row r="49" spans="1:16" x14ac:dyDescent="0.35">
      <c r="A49" s="8" t="s">
        <v>77</v>
      </c>
      <c r="B49" s="9">
        <v>13132</v>
      </c>
      <c r="C49" s="17">
        <v>101264</v>
      </c>
      <c r="D49" s="15" t="s">
        <v>150</v>
      </c>
      <c r="E49" s="11"/>
      <c r="F49" s="11" t="s">
        <v>151</v>
      </c>
      <c r="G49" s="21" t="s">
        <v>151</v>
      </c>
      <c r="H49" s="21" t="s">
        <v>152</v>
      </c>
      <c r="I49" s="18" t="s">
        <v>153</v>
      </c>
      <c r="J49" s="12" t="str">
        <f t="shared" si="0"/>
        <v>Achillea</v>
      </c>
      <c r="K49" s="12" t="str">
        <f t="shared" si="1"/>
        <v xml:space="preserve">maritima </v>
      </c>
      <c r="L49" s="18"/>
      <c r="M49" s="18"/>
      <c r="N49" s="18"/>
      <c r="O49" s="18"/>
      <c r="P49" s="8" t="s">
        <v>19</v>
      </c>
    </row>
    <row r="50" spans="1:16" x14ac:dyDescent="0.35">
      <c r="A50" s="8" t="s">
        <v>10</v>
      </c>
      <c r="B50" s="9">
        <v>8527</v>
      </c>
      <c r="C50" s="10">
        <v>365</v>
      </c>
      <c r="D50" s="11" t="s">
        <v>154</v>
      </c>
      <c r="E50" s="11" t="s">
        <v>155</v>
      </c>
      <c r="F50" s="11" t="s">
        <v>155</v>
      </c>
      <c r="G50" s="11"/>
      <c r="H50" s="11"/>
      <c r="I50" s="16" t="s">
        <v>156</v>
      </c>
      <c r="J50" s="12" t="str">
        <f t="shared" si="0"/>
        <v>Achillea</v>
      </c>
      <c r="K50" s="12" t="str">
        <f t="shared" si="1"/>
        <v xml:space="preserve">millefolium </v>
      </c>
      <c r="L50" s="8"/>
      <c r="M50" s="8"/>
      <c r="N50" s="8"/>
      <c r="O50" s="8"/>
      <c r="P50" s="8" t="s">
        <v>19</v>
      </c>
    </row>
    <row r="51" spans="1:16" x14ac:dyDescent="0.35">
      <c r="A51" s="8" t="s">
        <v>77</v>
      </c>
      <c r="B51" s="9">
        <v>364</v>
      </c>
      <c r="C51" s="10">
        <v>374</v>
      </c>
      <c r="D51" s="11" t="s">
        <v>154</v>
      </c>
      <c r="E51" s="11"/>
      <c r="F51" s="11" t="s">
        <v>157</v>
      </c>
      <c r="G51" s="21" t="s">
        <v>157</v>
      </c>
      <c r="H51" s="21" t="s">
        <v>148</v>
      </c>
      <c r="I51" s="8" t="s">
        <v>158</v>
      </c>
      <c r="J51" s="12" t="str">
        <f t="shared" si="0"/>
        <v>Achillea</v>
      </c>
      <c r="K51" s="12" t="str">
        <f t="shared" si="1"/>
        <v xml:space="preserve">millefolium </v>
      </c>
      <c r="L51" s="8"/>
      <c r="M51" s="8"/>
      <c r="N51" s="8"/>
      <c r="O51" s="8"/>
      <c r="P51" s="8" t="s">
        <v>19</v>
      </c>
    </row>
    <row r="52" spans="1:16" x14ac:dyDescent="0.35">
      <c r="A52" s="8" t="s">
        <v>77</v>
      </c>
      <c r="B52" s="13">
        <v>365</v>
      </c>
      <c r="C52" s="17">
        <v>378</v>
      </c>
      <c r="D52" s="15" t="s">
        <v>159</v>
      </c>
      <c r="E52" s="11"/>
      <c r="F52" s="11" t="s">
        <v>160</v>
      </c>
      <c r="G52" s="21" t="s">
        <v>160</v>
      </c>
      <c r="H52" s="21" t="s">
        <v>117</v>
      </c>
      <c r="I52" s="8" t="s">
        <v>161</v>
      </c>
      <c r="J52" s="12" t="str">
        <f t="shared" si="0"/>
        <v>Achillea</v>
      </c>
      <c r="K52" s="12" t="str">
        <f t="shared" si="1"/>
        <v xml:space="preserve">millefolium </v>
      </c>
      <c r="L52" s="8"/>
      <c r="M52" s="8"/>
      <c r="N52" s="8"/>
      <c r="O52" s="8"/>
      <c r="P52" s="8" t="s">
        <v>19</v>
      </c>
    </row>
    <row r="53" spans="1:16" x14ac:dyDescent="0.35">
      <c r="A53" s="8" t="s">
        <v>10</v>
      </c>
      <c r="B53" s="9">
        <v>369</v>
      </c>
      <c r="C53" s="10">
        <v>398</v>
      </c>
      <c r="D53" s="15" t="s">
        <v>128</v>
      </c>
      <c r="E53" s="11" t="s">
        <v>162</v>
      </c>
      <c r="F53" s="11" t="s">
        <v>162</v>
      </c>
      <c r="G53" s="11"/>
      <c r="H53" s="11"/>
      <c r="I53" s="8" t="s">
        <v>163</v>
      </c>
      <c r="J53" s="12" t="str">
        <f t="shared" si="0"/>
        <v>Achillea</v>
      </c>
      <c r="K53" s="12" t="str">
        <f t="shared" si="1"/>
        <v xml:space="preserve">nana </v>
      </c>
      <c r="L53" s="8"/>
      <c r="M53" s="8"/>
      <c r="N53" s="8"/>
      <c r="O53" s="8"/>
      <c r="P53" s="8" t="s">
        <v>19</v>
      </c>
    </row>
    <row r="54" spans="1:16" x14ac:dyDescent="0.35">
      <c r="A54" s="8" t="s">
        <v>10</v>
      </c>
      <c r="B54" s="9">
        <v>29927</v>
      </c>
      <c r="C54" s="10">
        <v>74935</v>
      </c>
      <c r="D54" s="15" t="s">
        <v>109</v>
      </c>
      <c r="E54" s="11" t="s">
        <v>164</v>
      </c>
      <c r="F54" s="11" t="s">
        <v>164</v>
      </c>
      <c r="G54" s="11"/>
      <c r="H54" s="11"/>
      <c r="I54" s="8" t="s">
        <v>165</v>
      </c>
      <c r="J54" s="12" t="str">
        <f t="shared" si="0"/>
        <v>Achillea</v>
      </c>
      <c r="K54" s="12" t="str">
        <f t="shared" si="1"/>
        <v xml:space="preserve">nobilis </v>
      </c>
      <c r="L54" s="8"/>
      <c r="M54" s="8"/>
      <c r="N54" s="8"/>
      <c r="O54" s="8"/>
      <c r="P54" s="8" t="s">
        <v>19</v>
      </c>
    </row>
    <row r="55" spans="1:16" x14ac:dyDescent="0.35">
      <c r="A55" s="8" t="s">
        <v>91</v>
      </c>
      <c r="B55" s="9">
        <v>370</v>
      </c>
      <c r="C55" s="10">
        <v>400</v>
      </c>
      <c r="D55" s="15" t="s">
        <v>109</v>
      </c>
      <c r="E55" s="11"/>
      <c r="F55" s="11" t="s">
        <v>166</v>
      </c>
      <c r="G55" s="21" t="s">
        <v>166</v>
      </c>
      <c r="H55" s="21" t="s">
        <v>167</v>
      </c>
      <c r="I55" s="8" t="s">
        <v>168</v>
      </c>
      <c r="J55" s="12" t="str">
        <f t="shared" si="0"/>
        <v>Achillea</v>
      </c>
      <c r="K55" s="12" t="str">
        <f t="shared" si="1"/>
        <v xml:space="preserve">nobilis </v>
      </c>
      <c r="L55" s="8"/>
      <c r="M55" s="8"/>
      <c r="N55" s="8"/>
      <c r="O55" s="8"/>
      <c r="P55" s="8" t="s">
        <v>19</v>
      </c>
    </row>
    <row r="56" spans="1:16" x14ac:dyDescent="0.35">
      <c r="A56" s="8" t="s">
        <v>10</v>
      </c>
      <c r="B56" s="9">
        <v>371</v>
      </c>
      <c r="C56" s="10">
        <v>404</v>
      </c>
      <c r="D56" s="15" t="s">
        <v>169</v>
      </c>
      <c r="E56" s="11" t="s">
        <v>170</v>
      </c>
      <c r="F56" s="11" t="s">
        <v>170</v>
      </c>
      <c r="G56" s="11"/>
      <c r="H56" s="11"/>
      <c r="I56" s="8" t="s">
        <v>171</v>
      </c>
      <c r="J56" s="12" t="str">
        <f t="shared" si="0"/>
        <v>Achillea</v>
      </c>
      <c r="K56" s="12" t="str">
        <f t="shared" si="1"/>
        <v xml:space="preserve">odorata </v>
      </c>
      <c r="L56" s="8"/>
      <c r="M56" s="8"/>
      <c r="N56" s="8"/>
      <c r="O56" s="8"/>
      <c r="P56" s="8" t="s">
        <v>19</v>
      </c>
    </row>
    <row r="57" spans="1:16" x14ac:dyDescent="0.35">
      <c r="A57" s="8" t="s">
        <v>10</v>
      </c>
      <c r="B57" s="9">
        <v>8528</v>
      </c>
      <c r="C57" s="10">
        <v>414</v>
      </c>
      <c r="D57" s="15" t="s">
        <v>172</v>
      </c>
      <c r="E57" s="11" t="s">
        <v>173</v>
      </c>
      <c r="F57" s="11" t="s">
        <v>173</v>
      </c>
      <c r="G57" s="11"/>
      <c r="H57" s="11"/>
      <c r="I57" s="8" t="s">
        <v>174</v>
      </c>
      <c r="J57" s="12" t="str">
        <f t="shared" si="0"/>
        <v>Achillea</v>
      </c>
      <c r="K57" s="12" t="str">
        <f t="shared" si="1"/>
        <v xml:space="preserve">ptarmica </v>
      </c>
      <c r="L57" s="8"/>
      <c r="M57" s="8"/>
      <c r="N57" s="8"/>
      <c r="O57" s="8"/>
      <c r="P57" s="8" t="s">
        <v>19</v>
      </c>
    </row>
    <row r="58" spans="1:16" x14ac:dyDescent="0.35">
      <c r="A58" s="8" t="s">
        <v>77</v>
      </c>
      <c r="B58" s="9">
        <v>372</v>
      </c>
      <c r="C58" s="10">
        <v>415</v>
      </c>
      <c r="D58" s="15" t="s">
        <v>172</v>
      </c>
      <c r="E58" s="11"/>
      <c r="F58" s="11" t="s">
        <v>175</v>
      </c>
      <c r="G58" s="21" t="s">
        <v>175</v>
      </c>
      <c r="H58" s="21" t="s">
        <v>176</v>
      </c>
      <c r="I58" s="8" t="s">
        <v>177</v>
      </c>
      <c r="J58" s="12" t="str">
        <f t="shared" si="0"/>
        <v>Achillea</v>
      </c>
      <c r="K58" s="12" t="str">
        <f t="shared" si="1"/>
        <v xml:space="preserve">ptarmica </v>
      </c>
      <c r="L58" s="8"/>
      <c r="M58" s="8"/>
      <c r="N58" s="8"/>
      <c r="O58" s="8"/>
      <c r="P58" s="8" t="s">
        <v>19</v>
      </c>
    </row>
    <row r="59" spans="1:16" x14ac:dyDescent="0.35">
      <c r="A59" s="8" t="s">
        <v>77</v>
      </c>
      <c r="B59" s="9">
        <v>373</v>
      </c>
      <c r="C59" s="10">
        <v>418</v>
      </c>
      <c r="D59" s="15" t="s">
        <v>178</v>
      </c>
      <c r="E59" s="11"/>
      <c r="F59" s="11" t="s">
        <v>179</v>
      </c>
      <c r="G59" s="21" t="s">
        <v>179</v>
      </c>
      <c r="H59" s="21" t="s">
        <v>180</v>
      </c>
      <c r="I59" s="8" t="s">
        <v>181</v>
      </c>
      <c r="J59" s="12" t="str">
        <f t="shared" si="0"/>
        <v>Achillea</v>
      </c>
      <c r="K59" s="12" t="str">
        <f t="shared" si="1"/>
        <v xml:space="preserve">ptarmica </v>
      </c>
      <c r="L59" s="8"/>
      <c r="M59" s="8"/>
      <c r="N59" s="8"/>
      <c r="O59" s="8"/>
      <c r="P59" s="8" t="s">
        <v>19</v>
      </c>
    </row>
    <row r="60" spans="1:16" x14ac:dyDescent="0.35">
      <c r="A60" s="8" t="s">
        <v>10</v>
      </c>
      <c r="B60" s="9">
        <v>30693</v>
      </c>
      <c r="C60" s="10">
        <v>75740</v>
      </c>
      <c r="D60" s="15" t="s">
        <v>182</v>
      </c>
      <c r="E60" s="11" t="s">
        <v>183</v>
      </c>
      <c r="F60" s="11" t="s">
        <v>183</v>
      </c>
      <c r="G60" s="11"/>
      <c r="H60" s="11"/>
      <c r="I60" s="8" t="s">
        <v>184</v>
      </c>
      <c r="J60" s="12" t="str">
        <f t="shared" si="0"/>
        <v>Achillea</v>
      </c>
      <c r="K60" s="12" t="str">
        <f t="shared" si="1"/>
        <v xml:space="preserve">roseo-alba </v>
      </c>
      <c r="L60" s="8"/>
      <c r="M60" s="8"/>
      <c r="N60" s="8"/>
      <c r="O60" s="8"/>
      <c r="P60" s="8" t="s">
        <v>19</v>
      </c>
    </row>
    <row r="61" spans="1:16" x14ac:dyDescent="0.35">
      <c r="A61" s="8" t="s">
        <v>10</v>
      </c>
      <c r="B61" s="9">
        <v>374</v>
      </c>
      <c r="C61" s="10">
        <v>440</v>
      </c>
      <c r="D61" s="15" t="s">
        <v>109</v>
      </c>
      <c r="E61" s="11" t="s">
        <v>185</v>
      </c>
      <c r="F61" s="11" t="s">
        <v>185</v>
      </c>
      <c r="G61" s="11"/>
      <c r="H61" s="11"/>
      <c r="I61" s="8" t="s">
        <v>186</v>
      </c>
      <c r="J61" s="12" t="str">
        <f t="shared" si="0"/>
        <v>Achillea</v>
      </c>
      <c r="K61" s="12" t="str">
        <f t="shared" si="1"/>
        <v xml:space="preserve">tomentosa </v>
      </c>
      <c r="L61" s="8"/>
      <c r="M61" s="8"/>
      <c r="N61" s="8"/>
      <c r="O61" s="8"/>
      <c r="P61" s="8" t="s">
        <v>19</v>
      </c>
    </row>
    <row r="62" spans="1:16" x14ac:dyDescent="0.35">
      <c r="A62" s="8" t="s">
        <v>10</v>
      </c>
      <c r="B62" s="9">
        <v>7159</v>
      </c>
      <c r="C62" s="17">
        <v>119115</v>
      </c>
      <c r="D62" s="15" t="s">
        <v>138</v>
      </c>
      <c r="E62" s="11" t="s">
        <v>187</v>
      </c>
      <c r="F62" s="11" t="s">
        <v>187</v>
      </c>
      <c r="G62" s="11"/>
      <c r="H62" s="11"/>
      <c r="I62" s="18" t="s">
        <v>188</v>
      </c>
      <c r="J62" s="12" t="str">
        <f t="shared" si="0"/>
        <v>Achnatherum</v>
      </c>
      <c r="K62" s="12" t="str">
        <f t="shared" si="1"/>
        <v xml:space="preserve">bromoides </v>
      </c>
      <c r="L62" s="18"/>
      <c r="M62" s="18"/>
      <c r="N62" s="18"/>
      <c r="O62" s="18"/>
      <c r="P62" s="8" t="s">
        <v>19</v>
      </c>
    </row>
    <row r="63" spans="1:16" x14ac:dyDescent="0.35">
      <c r="A63" s="8" t="s">
        <v>10</v>
      </c>
      <c r="B63" s="9">
        <v>6576</v>
      </c>
      <c r="C63" s="10">
        <v>451</v>
      </c>
      <c r="D63" s="15" t="s">
        <v>189</v>
      </c>
      <c r="E63" s="11" t="s">
        <v>190</v>
      </c>
      <c r="F63" s="11" t="s">
        <v>190</v>
      </c>
      <c r="G63" s="11"/>
      <c r="H63" s="11"/>
      <c r="I63" s="8" t="s">
        <v>191</v>
      </c>
      <c r="J63" s="12" t="str">
        <f t="shared" si="0"/>
        <v>Achnatherum</v>
      </c>
      <c r="K63" s="12" t="str">
        <f t="shared" si="1"/>
        <v xml:space="preserve">calamagrostis </v>
      </c>
      <c r="L63" s="8"/>
      <c r="M63" s="8"/>
      <c r="N63" s="8"/>
      <c r="O63" s="8"/>
      <c r="P63" s="8" t="s">
        <v>19</v>
      </c>
    </row>
    <row r="64" spans="1:16" x14ac:dyDescent="0.35">
      <c r="A64" s="8" t="s">
        <v>10</v>
      </c>
      <c r="B64" s="13">
        <v>5801</v>
      </c>
      <c r="C64" s="17">
        <v>79637</v>
      </c>
      <c r="D64" s="15" t="s">
        <v>192</v>
      </c>
      <c r="E64" s="11" t="s">
        <v>193</v>
      </c>
      <c r="F64" s="11" t="s">
        <v>193</v>
      </c>
      <c r="G64" s="11"/>
      <c r="H64" s="11"/>
      <c r="I64" s="8" t="s">
        <v>194</v>
      </c>
      <c r="J64" s="12" t="str">
        <f t="shared" si="0"/>
        <v>Acis</v>
      </c>
      <c r="K64" s="12" t="str">
        <f t="shared" si="1"/>
        <v xml:space="preserve">fabrei </v>
      </c>
      <c r="L64" s="8"/>
      <c r="M64" s="8"/>
      <c r="N64" s="8"/>
      <c r="O64" s="8"/>
      <c r="P64" s="8" t="s">
        <v>19</v>
      </c>
    </row>
    <row r="65" spans="1:16" x14ac:dyDescent="0.35">
      <c r="A65" s="8" t="s">
        <v>10</v>
      </c>
      <c r="B65" s="13">
        <v>5802</v>
      </c>
      <c r="C65" s="17">
        <v>487</v>
      </c>
      <c r="D65" s="11" t="s">
        <v>195</v>
      </c>
      <c r="E65" s="11" t="s">
        <v>196</v>
      </c>
      <c r="F65" s="11" t="s">
        <v>196</v>
      </c>
      <c r="G65" s="11"/>
      <c r="H65" s="11"/>
      <c r="I65" s="8" t="s">
        <v>197</v>
      </c>
      <c r="J65" s="12" t="str">
        <f t="shared" si="0"/>
        <v>Acis</v>
      </c>
      <c r="K65" s="12" t="str">
        <f t="shared" si="1"/>
        <v xml:space="preserve">longifolia </v>
      </c>
      <c r="L65" s="8"/>
      <c r="M65" s="8"/>
      <c r="N65" s="8"/>
      <c r="O65" s="8"/>
      <c r="P65" s="8" t="s">
        <v>19</v>
      </c>
    </row>
    <row r="66" spans="1:16" x14ac:dyDescent="0.35">
      <c r="A66" s="8" t="s">
        <v>10</v>
      </c>
      <c r="B66" s="13">
        <v>5803</v>
      </c>
      <c r="C66" s="17">
        <v>79638</v>
      </c>
      <c r="D66" s="15" t="s">
        <v>192</v>
      </c>
      <c r="E66" s="11" t="s">
        <v>198</v>
      </c>
      <c r="F66" s="11" t="s">
        <v>198</v>
      </c>
      <c r="G66" s="11"/>
      <c r="H66" s="11"/>
      <c r="I66" s="8" t="s">
        <v>199</v>
      </c>
      <c r="J66" s="12" t="str">
        <f t="shared" si="0"/>
        <v>Acis</v>
      </c>
      <c r="K66" s="12" t="str">
        <f t="shared" si="1"/>
        <v xml:space="preserve">nicaeensis </v>
      </c>
      <c r="L66" s="8"/>
      <c r="M66" s="8"/>
      <c r="N66" s="8"/>
      <c r="O66" s="8"/>
      <c r="P66" s="8" t="s">
        <v>19</v>
      </c>
    </row>
    <row r="67" spans="1:16" x14ac:dyDescent="0.35">
      <c r="A67" s="8" t="s">
        <v>10</v>
      </c>
      <c r="B67" s="13">
        <v>5804</v>
      </c>
      <c r="C67" s="17">
        <v>490</v>
      </c>
      <c r="D67" s="15" t="s">
        <v>200</v>
      </c>
      <c r="E67" s="11" t="s">
        <v>201</v>
      </c>
      <c r="F67" s="11" t="s">
        <v>201</v>
      </c>
      <c r="G67" s="11"/>
      <c r="H67" s="11"/>
      <c r="I67" s="8" t="s">
        <v>202</v>
      </c>
      <c r="J67" s="12" t="str">
        <f t="shared" ref="J67:J130" si="2">LEFT(I67,(SEARCH(" ",I67,1))-1)</f>
        <v>Acis</v>
      </c>
      <c r="K67" s="12" t="str">
        <f t="shared" ref="K67:K130" si="3">MID($I67,SEARCH(" ",$I67,1)+1,SEARCH(" ",$I67,SEARCH(" ",$I67,1)+1)-SEARCH(" ",$I67,1))</f>
        <v xml:space="preserve">rosea </v>
      </c>
      <c r="L67" s="8"/>
      <c r="M67" s="8"/>
      <c r="N67" s="8"/>
      <c r="O67" s="8"/>
      <c r="P67" s="8" t="s">
        <v>19</v>
      </c>
    </row>
    <row r="68" spans="1:16" x14ac:dyDescent="0.35">
      <c r="A68" s="8" t="s">
        <v>10</v>
      </c>
      <c r="B68" s="9">
        <v>4383</v>
      </c>
      <c r="C68" s="10">
        <v>496</v>
      </c>
      <c r="D68" s="15" t="s">
        <v>203</v>
      </c>
      <c r="E68" s="11" t="s">
        <v>204</v>
      </c>
      <c r="F68" s="11" t="s">
        <v>204</v>
      </c>
      <c r="G68" s="11"/>
      <c r="H68" s="11"/>
      <c r="I68" s="8" t="s">
        <v>205</v>
      </c>
      <c r="J68" s="12" t="str">
        <f t="shared" si="2"/>
        <v>Aconitum</v>
      </c>
      <c r="K68" s="12" t="str">
        <f t="shared" si="3"/>
        <v xml:space="preserve">anthora </v>
      </c>
      <c r="L68" s="8"/>
      <c r="M68" s="8"/>
      <c r="N68" s="8"/>
      <c r="O68" s="8"/>
      <c r="P68" s="8" t="s">
        <v>19</v>
      </c>
    </row>
    <row r="69" spans="1:16" x14ac:dyDescent="0.35">
      <c r="A69" s="8" t="s">
        <v>10</v>
      </c>
      <c r="B69" s="9">
        <v>8532</v>
      </c>
      <c r="C69" s="19">
        <v>543</v>
      </c>
      <c r="D69" s="15" t="s">
        <v>206</v>
      </c>
      <c r="E69" s="11" t="s">
        <v>207</v>
      </c>
      <c r="F69" s="11" t="s">
        <v>207</v>
      </c>
      <c r="G69" s="11"/>
      <c r="H69" s="11"/>
      <c r="I69" s="16" t="s">
        <v>208</v>
      </c>
      <c r="J69" s="12" t="str">
        <f t="shared" si="2"/>
        <v>Aconitum</v>
      </c>
      <c r="K69" s="12" t="str">
        <f t="shared" si="3"/>
        <v xml:space="preserve">lycoctonum </v>
      </c>
      <c r="L69" s="8"/>
      <c r="M69" s="8"/>
      <c r="N69" s="8"/>
      <c r="O69" s="8"/>
      <c r="P69" s="8" t="s">
        <v>19</v>
      </c>
    </row>
    <row r="70" spans="1:16" x14ac:dyDescent="0.35">
      <c r="A70" s="8" t="s">
        <v>77</v>
      </c>
      <c r="B70" s="9">
        <v>4385</v>
      </c>
      <c r="C70" s="19">
        <v>548</v>
      </c>
      <c r="D70" s="15" t="s">
        <v>209</v>
      </c>
      <c r="E70" s="11"/>
      <c r="F70" s="11" t="s">
        <v>210</v>
      </c>
      <c r="G70" s="21" t="s">
        <v>210</v>
      </c>
      <c r="H70" s="21" t="s">
        <v>211</v>
      </c>
      <c r="I70" s="16" t="s">
        <v>212</v>
      </c>
      <c r="J70" s="12" t="str">
        <f t="shared" si="2"/>
        <v>Aconitum</v>
      </c>
      <c r="K70" s="12" t="str">
        <f t="shared" si="3"/>
        <v xml:space="preserve">lycoctonum </v>
      </c>
      <c r="L70" s="8"/>
      <c r="M70" s="8"/>
      <c r="N70" s="8"/>
      <c r="O70" s="8"/>
      <c r="P70" s="8" t="s">
        <v>19</v>
      </c>
    </row>
    <row r="71" spans="1:16" x14ac:dyDescent="0.35">
      <c r="A71" s="8" t="s">
        <v>77</v>
      </c>
      <c r="B71" s="9">
        <v>4386</v>
      </c>
      <c r="C71" s="23">
        <v>164425</v>
      </c>
      <c r="D71" s="15" t="s">
        <v>206</v>
      </c>
      <c r="E71" s="11"/>
      <c r="F71" s="11" t="s">
        <v>213</v>
      </c>
      <c r="G71" s="21" t="s">
        <v>213</v>
      </c>
      <c r="H71" s="21" t="s">
        <v>214</v>
      </c>
      <c r="I71" s="24" t="s">
        <v>215</v>
      </c>
      <c r="J71" s="12" t="str">
        <f t="shared" si="2"/>
        <v>Aconitum</v>
      </c>
      <c r="K71" s="12" t="str">
        <f t="shared" si="3"/>
        <v xml:space="preserve">lycoctonum </v>
      </c>
      <c r="L71" s="24"/>
      <c r="M71" s="24"/>
      <c r="N71" s="24"/>
      <c r="O71" s="24"/>
      <c r="P71" s="8" t="s">
        <v>19</v>
      </c>
    </row>
    <row r="72" spans="1:16" x14ac:dyDescent="0.35">
      <c r="A72" s="8" t="s">
        <v>10</v>
      </c>
      <c r="B72" s="9">
        <v>8534</v>
      </c>
      <c r="C72" s="10">
        <v>562</v>
      </c>
      <c r="D72" s="15" t="s">
        <v>206</v>
      </c>
      <c r="E72" s="11" t="s">
        <v>216</v>
      </c>
      <c r="F72" s="11" t="s">
        <v>216</v>
      </c>
      <c r="G72" s="11"/>
      <c r="H72" s="11"/>
      <c r="I72" s="8" t="s">
        <v>217</v>
      </c>
      <c r="J72" s="12" t="str">
        <f t="shared" si="2"/>
        <v>Aconitum</v>
      </c>
      <c r="K72" s="12" t="str">
        <f t="shared" si="3"/>
        <v xml:space="preserve">napellus </v>
      </c>
      <c r="L72" s="8"/>
      <c r="M72" s="8"/>
      <c r="N72" s="8"/>
      <c r="O72" s="8"/>
      <c r="P72" s="8" t="s">
        <v>19</v>
      </c>
    </row>
    <row r="73" spans="1:16" x14ac:dyDescent="0.35">
      <c r="A73" s="8" t="s">
        <v>77</v>
      </c>
      <c r="B73" s="9">
        <v>8535</v>
      </c>
      <c r="C73" s="10">
        <v>569</v>
      </c>
      <c r="D73" s="15" t="s">
        <v>206</v>
      </c>
      <c r="E73" s="11"/>
      <c r="F73" s="11" t="s">
        <v>218</v>
      </c>
      <c r="G73" s="21" t="s">
        <v>218</v>
      </c>
      <c r="H73" s="21" t="s">
        <v>219</v>
      </c>
      <c r="I73" s="25" t="s">
        <v>220</v>
      </c>
      <c r="J73" s="12" t="str">
        <f t="shared" si="2"/>
        <v>Aconitum</v>
      </c>
      <c r="K73" s="12" t="str">
        <f t="shared" si="3"/>
        <v xml:space="preserve">napellus </v>
      </c>
      <c r="L73" s="12"/>
      <c r="M73" s="12"/>
      <c r="N73" s="12"/>
      <c r="O73" s="12"/>
      <c r="P73" s="8" t="s">
        <v>19</v>
      </c>
    </row>
    <row r="74" spans="1:16" x14ac:dyDescent="0.35">
      <c r="A74" s="8" t="s">
        <v>10</v>
      </c>
      <c r="B74" s="9">
        <v>29928</v>
      </c>
      <c r="C74" s="10">
        <v>80090</v>
      </c>
      <c r="D74" s="15" t="s">
        <v>221</v>
      </c>
      <c r="E74" s="11" t="s">
        <v>216</v>
      </c>
      <c r="F74" s="11" t="s">
        <v>216</v>
      </c>
      <c r="G74" s="11"/>
      <c r="H74" s="11"/>
      <c r="I74" s="8" t="s">
        <v>222</v>
      </c>
      <c r="J74" s="12" t="str">
        <f t="shared" si="2"/>
        <v>Aconitum</v>
      </c>
      <c r="K74" s="12" t="str">
        <f t="shared" si="3"/>
        <v xml:space="preserve">napellus </v>
      </c>
      <c r="L74" s="8"/>
      <c r="M74" s="8"/>
      <c r="N74" s="8"/>
      <c r="O74" s="8"/>
      <c r="P74" s="8" t="s">
        <v>19</v>
      </c>
    </row>
    <row r="75" spans="1:16" x14ac:dyDescent="0.35">
      <c r="A75" s="8" t="s">
        <v>77</v>
      </c>
      <c r="B75" s="9">
        <v>4388</v>
      </c>
      <c r="C75" s="10">
        <v>565</v>
      </c>
      <c r="D75" s="15" t="s">
        <v>223</v>
      </c>
      <c r="E75" s="11"/>
      <c r="F75" s="11" t="s">
        <v>224</v>
      </c>
      <c r="G75" s="21" t="s">
        <v>224</v>
      </c>
      <c r="H75" s="21" t="s">
        <v>225</v>
      </c>
      <c r="I75" s="8" t="s">
        <v>226</v>
      </c>
      <c r="J75" s="12" t="str">
        <f t="shared" si="2"/>
        <v>Aconitum</v>
      </c>
      <c r="K75" s="12" t="str">
        <f t="shared" si="3"/>
        <v xml:space="preserve">napellus </v>
      </c>
      <c r="L75" s="8"/>
      <c r="M75" s="8"/>
      <c r="N75" s="8"/>
      <c r="O75" s="8"/>
      <c r="P75" s="8" t="s">
        <v>19</v>
      </c>
    </row>
    <row r="76" spans="1:16" x14ac:dyDescent="0.35">
      <c r="A76" s="8" t="s">
        <v>77</v>
      </c>
      <c r="B76" s="9">
        <v>4389</v>
      </c>
      <c r="C76" s="10">
        <v>568</v>
      </c>
      <c r="D76" s="15" t="s">
        <v>227</v>
      </c>
      <c r="E76" s="11"/>
      <c r="F76" s="11" t="s">
        <v>228</v>
      </c>
      <c r="G76" s="21" t="s">
        <v>228</v>
      </c>
      <c r="H76" s="21" t="s">
        <v>229</v>
      </c>
      <c r="I76" s="8" t="s">
        <v>230</v>
      </c>
      <c r="J76" s="12" t="str">
        <f t="shared" si="2"/>
        <v>Aconitum</v>
      </c>
      <c r="K76" s="12" t="str">
        <f t="shared" si="3"/>
        <v xml:space="preserve">napellus </v>
      </c>
      <c r="L76" s="8"/>
      <c r="M76" s="8"/>
      <c r="N76" s="8"/>
      <c r="O76" s="8"/>
      <c r="P76" s="8" t="s">
        <v>19</v>
      </c>
    </row>
    <row r="77" spans="1:16" x14ac:dyDescent="0.35">
      <c r="A77" s="8" t="s">
        <v>77</v>
      </c>
      <c r="B77" s="9">
        <v>4390</v>
      </c>
      <c r="C77" s="10">
        <v>574</v>
      </c>
      <c r="D77" s="15" t="s">
        <v>221</v>
      </c>
      <c r="E77" s="11"/>
      <c r="F77" s="11" t="s">
        <v>231</v>
      </c>
      <c r="G77" s="21" t="s">
        <v>231</v>
      </c>
      <c r="H77" s="21" t="s">
        <v>214</v>
      </c>
      <c r="I77" s="20" t="s">
        <v>232</v>
      </c>
      <c r="J77" s="12" t="str">
        <f t="shared" si="2"/>
        <v>Aconitum</v>
      </c>
      <c r="K77" s="12" t="str">
        <f t="shared" si="3"/>
        <v xml:space="preserve">napellus </v>
      </c>
      <c r="L77" s="20"/>
      <c r="M77" s="20"/>
      <c r="N77" s="20"/>
      <c r="O77" s="20"/>
      <c r="P77" s="8" t="s">
        <v>19</v>
      </c>
    </row>
    <row r="78" spans="1:16" x14ac:dyDescent="0.35">
      <c r="A78" s="8" t="s">
        <v>10</v>
      </c>
      <c r="B78" s="9">
        <v>8538</v>
      </c>
      <c r="C78" s="10">
        <v>632</v>
      </c>
      <c r="D78" s="15" t="s">
        <v>206</v>
      </c>
      <c r="E78" s="11" t="s">
        <v>233</v>
      </c>
      <c r="F78" s="11" t="s">
        <v>233</v>
      </c>
      <c r="G78" s="11"/>
      <c r="H78" s="11"/>
      <c r="I78" s="8" t="s">
        <v>234</v>
      </c>
      <c r="J78" s="12" t="str">
        <f t="shared" si="2"/>
        <v>Aconitum</v>
      </c>
      <c r="K78" s="12" t="str">
        <f t="shared" si="3"/>
        <v xml:space="preserve">variegatum </v>
      </c>
      <c r="L78" s="8"/>
      <c r="M78" s="8"/>
      <c r="N78" s="8"/>
      <c r="O78" s="8"/>
      <c r="P78" s="8" t="s">
        <v>19</v>
      </c>
    </row>
    <row r="79" spans="1:16" x14ac:dyDescent="0.35">
      <c r="A79" s="8" t="s">
        <v>77</v>
      </c>
      <c r="B79" s="9">
        <v>4391</v>
      </c>
      <c r="C79" s="10">
        <v>641</v>
      </c>
      <c r="D79" s="15" t="s">
        <v>206</v>
      </c>
      <c r="E79" s="11"/>
      <c r="F79" s="11" t="s">
        <v>235</v>
      </c>
      <c r="G79" s="21" t="s">
        <v>235</v>
      </c>
      <c r="H79" s="21" t="s">
        <v>214</v>
      </c>
      <c r="I79" s="8" t="s">
        <v>236</v>
      </c>
      <c r="J79" s="12" t="str">
        <f t="shared" si="2"/>
        <v>Aconitum</v>
      </c>
      <c r="K79" s="12" t="str">
        <f t="shared" si="3"/>
        <v xml:space="preserve">variegatum </v>
      </c>
      <c r="L79" s="8"/>
      <c r="M79" s="8"/>
      <c r="N79" s="8"/>
      <c r="O79" s="8"/>
      <c r="P79" s="8" t="s">
        <v>19</v>
      </c>
    </row>
    <row r="80" spans="1:16" x14ac:dyDescent="0.35">
      <c r="A80" s="8" t="s">
        <v>77</v>
      </c>
      <c r="B80" s="9">
        <v>4392</v>
      </c>
      <c r="C80" s="10">
        <v>637</v>
      </c>
      <c r="D80" s="15" t="s">
        <v>221</v>
      </c>
      <c r="E80" s="11"/>
      <c r="F80" s="11" t="s">
        <v>237</v>
      </c>
      <c r="G80" s="21" t="s">
        <v>237</v>
      </c>
      <c r="H80" s="21" t="s">
        <v>238</v>
      </c>
      <c r="I80" s="26" t="s">
        <v>239</v>
      </c>
      <c r="J80" s="12" t="str">
        <f t="shared" si="2"/>
        <v>Aconitum</v>
      </c>
      <c r="K80" s="12" t="str">
        <f t="shared" si="3"/>
        <v xml:space="preserve">variegatum </v>
      </c>
      <c r="L80" s="8"/>
      <c r="M80" s="8"/>
      <c r="N80" s="8"/>
      <c r="O80" s="8"/>
      <c r="P80" s="8" t="s">
        <v>19</v>
      </c>
    </row>
    <row r="81" spans="1:16" x14ac:dyDescent="0.35">
      <c r="A81" s="8" t="s">
        <v>77</v>
      </c>
      <c r="B81" s="9">
        <v>4393</v>
      </c>
      <c r="C81" s="10">
        <v>638</v>
      </c>
      <c r="D81" s="15" t="s">
        <v>240</v>
      </c>
      <c r="E81" s="11"/>
      <c r="F81" s="11" t="s">
        <v>241</v>
      </c>
      <c r="G81" s="21" t="s">
        <v>241</v>
      </c>
      <c r="H81" s="21" t="s">
        <v>180</v>
      </c>
      <c r="I81" s="26" t="s">
        <v>242</v>
      </c>
      <c r="J81" s="12" t="str">
        <f t="shared" si="2"/>
        <v>Aconitum</v>
      </c>
      <c r="K81" s="12" t="str">
        <f t="shared" si="3"/>
        <v xml:space="preserve">variegatum </v>
      </c>
      <c r="L81" s="8"/>
      <c r="M81" s="8"/>
      <c r="N81" s="8"/>
      <c r="O81" s="8"/>
      <c r="P81" s="8" t="s">
        <v>19</v>
      </c>
    </row>
    <row r="82" spans="1:16" x14ac:dyDescent="0.35">
      <c r="A82" s="8" t="s">
        <v>77</v>
      </c>
      <c r="B82" s="13">
        <v>4394</v>
      </c>
      <c r="C82" s="17">
        <v>640</v>
      </c>
      <c r="D82" s="15" t="s">
        <v>221</v>
      </c>
      <c r="E82" s="11"/>
      <c r="F82" s="11" t="s">
        <v>235</v>
      </c>
      <c r="G82" s="21" t="s">
        <v>235</v>
      </c>
      <c r="H82" s="21" t="s">
        <v>214</v>
      </c>
      <c r="I82" s="8" t="s">
        <v>243</v>
      </c>
      <c r="J82" s="12" t="str">
        <f t="shared" si="2"/>
        <v>Aconitum</v>
      </c>
      <c r="K82" s="12" t="str">
        <f t="shared" si="3"/>
        <v xml:space="preserve">variegatum </v>
      </c>
      <c r="L82" s="8"/>
      <c r="M82" s="8"/>
      <c r="N82" s="8"/>
      <c r="O82" s="8"/>
      <c r="P82" s="8" t="s">
        <v>19</v>
      </c>
    </row>
    <row r="83" spans="1:16" x14ac:dyDescent="0.35">
      <c r="A83" s="8" t="s">
        <v>10</v>
      </c>
      <c r="B83" s="9">
        <v>4221</v>
      </c>
      <c r="C83" s="17">
        <v>119080</v>
      </c>
      <c r="D83" s="15" t="s">
        <v>159</v>
      </c>
      <c r="E83" s="11" t="s">
        <v>244</v>
      </c>
      <c r="F83" s="11" t="s">
        <v>244</v>
      </c>
      <c r="G83" s="11"/>
      <c r="H83" s="11"/>
      <c r="I83" s="20" t="s">
        <v>245</v>
      </c>
      <c r="J83" s="12" t="str">
        <f t="shared" si="2"/>
        <v>Aconogonon</v>
      </c>
      <c r="K83" s="12" t="str">
        <f t="shared" si="3"/>
        <v xml:space="preserve">alpinum </v>
      </c>
      <c r="L83" s="20"/>
      <c r="M83" s="20"/>
      <c r="N83" s="20"/>
      <c r="O83" s="20"/>
      <c r="P83" s="8" t="s">
        <v>19</v>
      </c>
    </row>
    <row r="84" spans="1:16" x14ac:dyDescent="0.35">
      <c r="A84" s="8" t="s">
        <v>10</v>
      </c>
      <c r="B84" s="9">
        <v>5838</v>
      </c>
      <c r="C84" s="10">
        <v>669</v>
      </c>
      <c r="D84" s="15" t="s">
        <v>246</v>
      </c>
      <c r="E84" s="11" t="s">
        <v>247</v>
      </c>
      <c r="F84" s="11" t="s">
        <v>247</v>
      </c>
      <c r="G84" s="11"/>
      <c r="H84" s="11"/>
      <c r="I84" s="8" t="s">
        <v>248</v>
      </c>
      <c r="J84" s="12" t="str">
        <f t="shared" si="2"/>
        <v>Acorus</v>
      </c>
      <c r="K84" s="12" t="str">
        <f t="shared" si="3"/>
        <v xml:space="preserve">calamus </v>
      </c>
      <c r="L84" s="8"/>
      <c r="M84" s="8"/>
      <c r="N84" s="8"/>
      <c r="O84" s="8"/>
      <c r="P84" s="8" t="s">
        <v>19</v>
      </c>
    </row>
    <row r="85" spans="1:16" x14ac:dyDescent="0.35">
      <c r="A85" s="8" t="s">
        <v>10</v>
      </c>
      <c r="B85" s="9">
        <v>4396</v>
      </c>
      <c r="C85" s="10">
        <v>721</v>
      </c>
      <c r="D85" s="15" t="s">
        <v>249</v>
      </c>
      <c r="E85" s="11" t="s">
        <v>250</v>
      </c>
      <c r="F85" s="11" t="s">
        <v>250</v>
      </c>
      <c r="G85" s="11"/>
      <c r="H85" s="11"/>
      <c r="I85" s="8" t="s">
        <v>251</v>
      </c>
      <c r="J85" s="12" t="str">
        <f t="shared" si="2"/>
        <v>Actaea</v>
      </c>
      <c r="K85" s="12" t="str">
        <f t="shared" si="3"/>
        <v xml:space="preserve">spicata </v>
      </c>
      <c r="L85" s="8"/>
      <c r="M85" s="8"/>
      <c r="N85" s="8"/>
      <c r="O85" s="8"/>
      <c r="P85" s="8" t="s">
        <v>19</v>
      </c>
    </row>
    <row r="86" spans="1:16" x14ac:dyDescent="0.35">
      <c r="A86" s="8" t="s">
        <v>10</v>
      </c>
      <c r="B86" s="9">
        <v>8198</v>
      </c>
      <c r="C86" s="10">
        <v>726</v>
      </c>
      <c r="D86" s="15" t="s">
        <v>252</v>
      </c>
      <c r="E86" s="11" t="s">
        <v>253</v>
      </c>
      <c r="F86" s="11" t="s">
        <v>253</v>
      </c>
      <c r="G86" s="11"/>
      <c r="H86" s="11"/>
      <c r="I86" s="8" t="s">
        <v>254</v>
      </c>
      <c r="J86" s="12" t="str">
        <f t="shared" si="2"/>
        <v>Actinidia</v>
      </c>
      <c r="K86" s="12" t="str">
        <f t="shared" si="3"/>
        <v xml:space="preserve">deliciosa </v>
      </c>
      <c r="L86" s="8"/>
      <c r="M86" s="8"/>
      <c r="N86" s="8"/>
      <c r="O86" s="8"/>
      <c r="P86" s="8" t="s">
        <v>19</v>
      </c>
    </row>
    <row r="87" spans="1:16" x14ac:dyDescent="0.35">
      <c r="A87" s="8" t="s">
        <v>10</v>
      </c>
      <c r="B87" s="9">
        <v>8539</v>
      </c>
      <c r="C87" s="10">
        <v>743</v>
      </c>
      <c r="D87" s="15" t="s">
        <v>255</v>
      </c>
      <c r="E87" s="11" t="s">
        <v>256</v>
      </c>
      <c r="F87" s="11" t="s">
        <v>256</v>
      </c>
      <c r="G87" s="11"/>
      <c r="H87" s="11"/>
      <c r="I87" s="8" t="s">
        <v>257</v>
      </c>
      <c r="J87" s="12" t="str">
        <f t="shared" si="2"/>
        <v>Adenocarpus</v>
      </c>
      <c r="K87" s="12" t="str">
        <f t="shared" si="3"/>
        <v xml:space="preserve">complicatus </v>
      </c>
      <c r="L87" s="8"/>
      <c r="M87" s="8"/>
      <c r="N87" s="8"/>
      <c r="O87" s="8"/>
      <c r="P87" s="8" t="s">
        <v>19</v>
      </c>
    </row>
    <row r="88" spans="1:16" x14ac:dyDescent="0.35">
      <c r="A88" s="8" t="s">
        <v>77</v>
      </c>
      <c r="B88" s="9">
        <v>2773</v>
      </c>
      <c r="C88" s="10">
        <v>746</v>
      </c>
      <c r="D88" s="15" t="s">
        <v>255</v>
      </c>
      <c r="E88" s="11"/>
      <c r="F88" s="11" t="s">
        <v>258</v>
      </c>
      <c r="G88" s="21" t="s">
        <v>258</v>
      </c>
      <c r="H88" s="21" t="s">
        <v>225</v>
      </c>
      <c r="I88" s="8" t="s">
        <v>259</v>
      </c>
      <c r="J88" s="12" t="str">
        <f t="shared" si="2"/>
        <v>Adenocarpus</v>
      </c>
      <c r="K88" s="12" t="str">
        <f t="shared" si="3"/>
        <v xml:space="preserve">complicatus </v>
      </c>
      <c r="L88" s="8"/>
      <c r="M88" s="8"/>
      <c r="N88" s="8"/>
      <c r="O88" s="8"/>
      <c r="P88" s="8" t="s">
        <v>19</v>
      </c>
    </row>
    <row r="89" spans="1:16" x14ac:dyDescent="0.35">
      <c r="A89" s="8" t="s">
        <v>77</v>
      </c>
      <c r="B89" s="9">
        <v>2774</v>
      </c>
      <c r="C89" s="10">
        <v>750</v>
      </c>
      <c r="D89" s="15" t="s">
        <v>255</v>
      </c>
      <c r="E89" s="11"/>
      <c r="F89" s="11" t="s">
        <v>260</v>
      </c>
      <c r="G89" s="21" t="s">
        <v>260</v>
      </c>
      <c r="H89" s="21" t="s">
        <v>238</v>
      </c>
      <c r="I89" s="20" t="s">
        <v>261</v>
      </c>
      <c r="J89" s="12" t="str">
        <f t="shared" si="2"/>
        <v>Adenocarpus</v>
      </c>
      <c r="K89" s="12" t="str">
        <f t="shared" si="3"/>
        <v xml:space="preserve">complicatus </v>
      </c>
      <c r="L89" s="20"/>
      <c r="M89" s="20"/>
      <c r="N89" s="20"/>
      <c r="O89" s="20"/>
      <c r="P89" s="8" t="s">
        <v>19</v>
      </c>
    </row>
    <row r="90" spans="1:16" x14ac:dyDescent="0.35">
      <c r="A90" s="8" t="s">
        <v>10</v>
      </c>
      <c r="B90" s="9">
        <v>2775</v>
      </c>
      <c r="C90" s="10">
        <v>765</v>
      </c>
      <c r="D90" s="15" t="s">
        <v>255</v>
      </c>
      <c r="E90" s="11" t="s">
        <v>262</v>
      </c>
      <c r="F90" s="11" t="s">
        <v>262</v>
      </c>
      <c r="G90" s="11"/>
      <c r="H90" s="11"/>
      <c r="I90" s="8" t="s">
        <v>263</v>
      </c>
      <c r="J90" s="12" t="str">
        <f t="shared" si="2"/>
        <v>Adenocarpus</v>
      </c>
      <c r="K90" s="12" t="str">
        <f t="shared" si="3"/>
        <v xml:space="preserve">telonensis </v>
      </c>
      <c r="L90" s="8"/>
      <c r="M90" s="8"/>
      <c r="N90" s="8"/>
      <c r="O90" s="8"/>
      <c r="P90" s="8" t="s">
        <v>19</v>
      </c>
    </row>
    <row r="91" spans="1:16" x14ac:dyDescent="0.35">
      <c r="A91" s="8" t="s">
        <v>10</v>
      </c>
      <c r="B91" s="9">
        <v>8540</v>
      </c>
      <c r="C91" s="10">
        <v>790</v>
      </c>
      <c r="D91" s="15" t="s">
        <v>119</v>
      </c>
      <c r="E91" s="11" t="s">
        <v>264</v>
      </c>
      <c r="F91" s="11" t="s">
        <v>264</v>
      </c>
      <c r="G91" s="11"/>
      <c r="H91" s="11"/>
      <c r="I91" s="8" t="s">
        <v>265</v>
      </c>
      <c r="J91" s="12" t="str">
        <f t="shared" si="2"/>
        <v>Adenostyles</v>
      </c>
      <c r="K91" s="12" t="str">
        <f t="shared" si="3"/>
        <v xml:space="preserve">alliariae </v>
      </c>
      <c r="L91" s="8"/>
      <c r="M91" s="8"/>
      <c r="N91" s="8"/>
      <c r="O91" s="8"/>
      <c r="P91" s="8" t="s">
        <v>19</v>
      </c>
    </row>
    <row r="92" spans="1:16" x14ac:dyDescent="0.35">
      <c r="A92" s="8" t="s">
        <v>10</v>
      </c>
      <c r="B92" s="9">
        <v>29930</v>
      </c>
      <c r="C92" s="10">
        <v>74938</v>
      </c>
      <c r="D92" s="15" t="s">
        <v>266</v>
      </c>
      <c r="E92" s="11" t="s">
        <v>267</v>
      </c>
      <c r="F92" s="11" t="s">
        <v>267</v>
      </c>
      <c r="G92" s="11"/>
      <c r="H92" s="11"/>
      <c r="I92" s="8" t="s">
        <v>268</v>
      </c>
      <c r="J92" s="12" t="str">
        <f t="shared" si="2"/>
        <v>Adenostyles</v>
      </c>
      <c r="K92" s="12" t="str">
        <f t="shared" si="3"/>
        <v xml:space="preserve">alpina </v>
      </c>
      <c r="L92" s="8"/>
      <c r="M92" s="8"/>
      <c r="N92" s="8"/>
      <c r="O92" s="8"/>
      <c r="P92" s="8" t="s">
        <v>19</v>
      </c>
    </row>
    <row r="93" spans="1:16" x14ac:dyDescent="0.35">
      <c r="A93" s="8" t="s">
        <v>77</v>
      </c>
      <c r="B93" s="9">
        <v>378</v>
      </c>
      <c r="C93" s="10">
        <v>795</v>
      </c>
      <c r="D93" s="15" t="s">
        <v>266</v>
      </c>
      <c r="E93" s="11"/>
      <c r="F93" s="11" t="s">
        <v>269</v>
      </c>
      <c r="G93" s="21" t="s">
        <v>269</v>
      </c>
      <c r="H93" s="21" t="s">
        <v>270</v>
      </c>
      <c r="I93" s="8" t="s">
        <v>271</v>
      </c>
      <c r="J93" s="12" t="str">
        <f t="shared" si="2"/>
        <v>Adenostyles</v>
      </c>
      <c r="K93" s="12" t="str">
        <f t="shared" si="3"/>
        <v xml:space="preserve">alpina </v>
      </c>
      <c r="L93" s="8"/>
      <c r="M93" s="8"/>
      <c r="N93" s="8"/>
      <c r="O93" s="8"/>
      <c r="P93" s="8" t="s">
        <v>19</v>
      </c>
    </row>
    <row r="94" spans="1:16" x14ac:dyDescent="0.35">
      <c r="A94" s="8" t="s">
        <v>77</v>
      </c>
      <c r="B94" s="9">
        <v>379</v>
      </c>
      <c r="C94" s="10">
        <v>796</v>
      </c>
      <c r="D94" s="15" t="s">
        <v>223</v>
      </c>
      <c r="E94" s="11"/>
      <c r="F94" s="11" t="s">
        <v>272</v>
      </c>
      <c r="G94" s="21" t="s">
        <v>272</v>
      </c>
      <c r="H94" s="21" t="s">
        <v>273</v>
      </c>
      <c r="I94" s="8" t="s">
        <v>274</v>
      </c>
      <c r="J94" s="12" t="str">
        <f t="shared" si="2"/>
        <v>Adenostyles</v>
      </c>
      <c r="K94" s="12" t="str">
        <f t="shared" si="3"/>
        <v xml:space="preserve">alpina </v>
      </c>
      <c r="L94" s="8"/>
      <c r="M94" s="8"/>
      <c r="N94" s="8"/>
      <c r="O94" s="8"/>
      <c r="P94" s="8" t="s">
        <v>19</v>
      </c>
    </row>
    <row r="95" spans="1:16" x14ac:dyDescent="0.35">
      <c r="A95" s="8" t="s">
        <v>77</v>
      </c>
      <c r="B95" s="9">
        <v>377</v>
      </c>
      <c r="C95" s="10">
        <v>120361</v>
      </c>
      <c r="D95" s="15" t="s">
        <v>240</v>
      </c>
      <c r="E95" s="11"/>
      <c r="F95" s="11" t="s">
        <v>275</v>
      </c>
      <c r="G95" s="21" t="s">
        <v>275</v>
      </c>
      <c r="H95" s="21" t="s">
        <v>180</v>
      </c>
      <c r="I95" s="8" t="s">
        <v>276</v>
      </c>
      <c r="J95" s="12" t="str">
        <f t="shared" si="2"/>
        <v>Adenostyles</v>
      </c>
      <c r="K95" s="12" t="str">
        <f t="shared" si="3"/>
        <v xml:space="preserve">alpina </v>
      </c>
      <c r="L95" s="8"/>
      <c r="M95" s="8"/>
      <c r="N95" s="8"/>
      <c r="O95" s="8"/>
      <c r="P95" s="8" t="s">
        <v>19</v>
      </c>
    </row>
    <row r="96" spans="1:16" x14ac:dyDescent="0.35">
      <c r="A96" s="8" t="s">
        <v>10</v>
      </c>
      <c r="B96" s="9">
        <v>380</v>
      </c>
      <c r="C96" s="10">
        <v>807</v>
      </c>
      <c r="D96" s="15" t="s">
        <v>128</v>
      </c>
      <c r="E96" s="11" t="s">
        <v>277</v>
      </c>
      <c r="F96" s="11" t="s">
        <v>277</v>
      </c>
      <c r="G96" s="11"/>
      <c r="H96" s="11"/>
      <c r="I96" s="8" t="s">
        <v>278</v>
      </c>
      <c r="J96" s="12" t="str">
        <f t="shared" si="2"/>
        <v>Adenostyles</v>
      </c>
      <c r="K96" s="12" t="str">
        <f t="shared" si="3"/>
        <v xml:space="preserve">leucophylla </v>
      </c>
      <c r="L96" s="8"/>
      <c r="M96" s="8"/>
      <c r="N96" s="8"/>
      <c r="O96" s="8"/>
      <c r="P96" s="8" t="s">
        <v>19</v>
      </c>
    </row>
    <row r="97" spans="1:16" x14ac:dyDescent="0.35">
      <c r="A97" s="8" t="s">
        <v>10</v>
      </c>
      <c r="B97" s="9">
        <v>7327</v>
      </c>
      <c r="C97" s="10">
        <v>817</v>
      </c>
      <c r="D97" s="11" t="s">
        <v>279</v>
      </c>
      <c r="E97" s="11" t="s">
        <v>280</v>
      </c>
      <c r="F97" s="11" t="s">
        <v>280</v>
      </c>
      <c r="G97" s="11"/>
      <c r="H97" s="11"/>
      <c r="I97" s="8" t="s">
        <v>281</v>
      </c>
      <c r="J97" s="12" t="str">
        <f t="shared" si="2"/>
        <v>Adiantum</v>
      </c>
      <c r="K97" s="12" t="str">
        <f t="shared" si="3"/>
        <v xml:space="preserve">capillus-veneris </v>
      </c>
      <c r="L97" s="8"/>
      <c r="M97" s="8"/>
      <c r="N97" s="8"/>
      <c r="O97" s="8"/>
      <c r="P97" s="8" t="s">
        <v>19</v>
      </c>
    </row>
    <row r="98" spans="1:16" x14ac:dyDescent="0.35">
      <c r="A98" s="8" t="s">
        <v>10</v>
      </c>
      <c r="B98" s="9">
        <v>8541</v>
      </c>
      <c r="C98" s="10">
        <v>830</v>
      </c>
      <c r="D98" s="15" t="s">
        <v>282</v>
      </c>
      <c r="E98" s="11" t="s">
        <v>283</v>
      </c>
      <c r="F98" s="11" t="s">
        <v>283</v>
      </c>
      <c r="G98" s="11"/>
      <c r="H98" s="11"/>
      <c r="I98" s="8" t="s">
        <v>284</v>
      </c>
      <c r="J98" s="12" t="str">
        <f t="shared" si="2"/>
        <v>Adonis</v>
      </c>
      <c r="K98" s="12" t="str">
        <f t="shared" si="3"/>
        <v xml:space="preserve">aestivalis </v>
      </c>
      <c r="L98" s="8"/>
      <c r="M98" s="8"/>
      <c r="N98" s="8"/>
      <c r="O98" s="8"/>
      <c r="P98" s="8" t="s">
        <v>19</v>
      </c>
    </row>
    <row r="99" spans="1:16" x14ac:dyDescent="0.35">
      <c r="A99" s="8" t="s">
        <v>77</v>
      </c>
      <c r="B99" s="9">
        <v>4397</v>
      </c>
      <c r="C99" s="10">
        <v>831</v>
      </c>
      <c r="D99" s="15" t="s">
        <v>282</v>
      </c>
      <c r="E99" s="11"/>
      <c r="F99" s="11" t="s">
        <v>285</v>
      </c>
      <c r="G99" s="21" t="s">
        <v>285</v>
      </c>
      <c r="H99" s="21" t="s">
        <v>286</v>
      </c>
      <c r="I99" s="8" t="s">
        <v>287</v>
      </c>
      <c r="J99" s="12" t="str">
        <f t="shared" si="2"/>
        <v>Adonis</v>
      </c>
      <c r="K99" s="12" t="str">
        <f t="shared" si="3"/>
        <v xml:space="preserve">aestivalis </v>
      </c>
      <c r="L99" s="8"/>
      <c r="M99" s="8"/>
      <c r="N99" s="8"/>
      <c r="O99" s="8"/>
      <c r="P99" s="8" t="s">
        <v>19</v>
      </c>
    </row>
    <row r="100" spans="1:16" x14ac:dyDescent="0.35">
      <c r="A100" s="8" t="s">
        <v>77</v>
      </c>
      <c r="B100" s="9">
        <v>4398</v>
      </c>
      <c r="C100" s="10">
        <v>834</v>
      </c>
      <c r="D100" s="15" t="s">
        <v>282</v>
      </c>
      <c r="E100" s="11"/>
      <c r="F100" s="11" t="s">
        <v>288</v>
      </c>
      <c r="G100" s="21" t="s">
        <v>288</v>
      </c>
      <c r="H100" s="21" t="s">
        <v>289</v>
      </c>
      <c r="I100" s="8" t="s">
        <v>290</v>
      </c>
      <c r="J100" s="12" t="str">
        <f t="shared" si="2"/>
        <v>Adonis</v>
      </c>
      <c r="K100" s="12" t="str">
        <f t="shared" si="3"/>
        <v xml:space="preserve">aestivalis </v>
      </c>
      <c r="L100" s="8"/>
      <c r="M100" s="8"/>
      <c r="N100" s="8"/>
      <c r="O100" s="8"/>
      <c r="P100" s="8" t="s">
        <v>19</v>
      </c>
    </row>
    <row r="101" spans="1:16" x14ac:dyDescent="0.35">
      <c r="A101" s="8" t="s">
        <v>10</v>
      </c>
      <c r="B101" s="9">
        <v>8542</v>
      </c>
      <c r="C101" s="10">
        <v>837</v>
      </c>
      <c r="D101" s="15" t="s">
        <v>291</v>
      </c>
      <c r="E101" s="11" t="s">
        <v>292</v>
      </c>
      <c r="F101" s="11" t="s">
        <v>292</v>
      </c>
      <c r="G101" s="11"/>
      <c r="H101" s="11"/>
      <c r="I101" s="8" t="s">
        <v>293</v>
      </c>
      <c r="J101" s="12" t="str">
        <f t="shared" si="2"/>
        <v>Adonis</v>
      </c>
      <c r="K101" s="12" t="str">
        <f t="shared" si="3"/>
        <v xml:space="preserve">annua </v>
      </c>
      <c r="L101" s="8"/>
      <c r="M101" s="8"/>
      <c r="N101" s="8"/>
      <c r="O101" s="8"/>
      <c r="P101" s="8" t="s">
        <v>19</v>
      </c>
    </row>
    <row r="102" spans="1:16" x14ac:dyDescent="0.35">
      <c r="A102" s="8" t="s">
        <v>10</v>
      </c>
      <c r="B102" s="9">
        <v>4402</v>
      </c>
      <c r="C102" s="10">
        <v>864</v>
      </c>
      <c r="D102" s="15" t="s">
        <v>282</v>
      </c>
      <c r="E102" s="11" t="s">
        <v>294</v>
      </c>
      <c r="F102" s="11" t="s">
        <v>294</v>
      </c>
      <c r="G102" s="11"/>
      <c r="H102" s="11"/>
      <c r="I102" s="8" t="s">
        <v>295</v>
      </c>
      <c r="J102" s="12" t="str">
        <f t="shared" si="2"/>
        <v>Adonis</v>
      </c>
      <c r="K102" s="12" t="str">
        <f t="shared" si="3"/>
        <v xml:space="preserve">flammea </v>
      </c>
      <c r="L102" s="8"/>
      <c r="M102" s="8"/>
      <c r="N102" s="8"/>
      <c r="O102" s="8"/>
      <c r="P102" s="8" t="s">
        <v>19</v>
      </c>
    </row>
    <row r="103" spans="1:16" x14ac:dyDescent="0.35">
      <c r="A103" s="8" t="s">
        <v>10</v>
      </c>
      <c r="B103" s="9">
        <v>30435</v>
      </c>
      <c r="C103" s="10">
        <v>75443</v>
      </c>
      <c r="D103" s="15" t="s">
        <v>291</v>
      </c>
      <c r="E103" s="11" t="s">
        <v>296</v>
      </c>
      <c r="F103" s="11" t="s">
        <v>296</v>
      </c>
      <c r="G103" s="11"/>
      <c r="H103" s="11"/>
      <c r="I103" s="8" t="s">
        <v>297</v>
      </c>
      <c r="J103" s="12" t="str">
        <f t="shared" si="2"/>
        <v>Adonis</v>
      </c>
      <c r="K103" s="12" t="str">
        <f t="shared" si="3"/>
        <v xml:space="preserve">microcarpa </v>
      </c>
      <c r="L103" s="8"/>
      <c r="M103" s="8"/>
      <c r="N103" s="8"/>
      <c r="O103" s="8"/>
      <c r="P103" s="8" t="s">
        <v>19</v>
      </c>
    </row>
    <row r="104" spans="1:16" x14ac:dyDescent="0.35">
      <c r="A104" s="8" t="s">
        <v>10</v>
      </c>
      <c r="B104" s="9">
        <v>4404</v>
      </c>
      <c r="C104" s="10">
        <v>882</v>
      </c>
      <c r="D104" s="15" t="s">
        <v>298</v>
      </c>
      <c r="E104" s="11" t="s">
        <v>299</v>
      </c>
      <c r="F104" s="11" t="s">
        <v>299</v>
      </c>
      <c r="G104" s="11"/>
      <c r="H104" s="11"/>
      <c r="I104" s="8" t="s">
        <v>300</v>
      </c>
      <c r="J104" s="12" t="str">
        <f t="shared" si="2"/>
        <v>Adonis</v>
      </c>
      <c r="K104" s="12" t="str">
        <f t="shared" si="3"/>
        <v xml:space="preserve">pyrenaica </v>
      </c>
      <c r="L104" s="8"/>
      <c r="M104" s="8"/>
      <c r="N104" s="8"/>
      <c r="O104" s="8"/>
      <c r="P104" s="8" t="s">
        <v>19</v>
      </c>
    </row>
    <row r="105" spans="1:16" x14ac:dyDescent="0.35">
      <c r="A105" s="8" t="s">
        <v>10</v>
      </c>
      <c r="B105" s="9">
        <v>4405</v>
      </c>
      <c r="C105" s="10">
        <v>885</v>
      </c>
      <c r="D105" s="15" t="s">
        <v>301</v>
      </c>
      <c r="E105" s="11" t="s">
        <v>302</v>
      </c>
      <c r="F105" s="11" t="s">
        <v>302</v>
      </c>
      <c r="G105" s="11"/>
      <c r="H105" s="11"/>
      <c r="I105" s="8" t="s">
        <v>303</v>
      </c>
      <c r="J105" s="12" t="str">
        <f t="shared" si="2"/>
        <v>Adonis</v>
      </c>
      <c r="K105" s="12" t="str">
        <f t="shared" si="3"/>
        <v xml:space="preserve">vernalis </v>
      </c>
      <c r="L105" s="8"/>
      <c r="M105" s="8"/>
      <c r="N105" s="8"/>
      <c r="O105" s="8"/>
      <c r="P105" s="8" t="s">
        <v>19</v>
      </c>
    </row>
    <row r="106" spans="1:16" x14ac:dyDescent="0.35">
      <c r="A106" s="8" t="s">
        <v>10</v>
      </c>
      <c r="B106" s="9">
        <v>1951</v>
      </c>
      <c r="C106" s="10">
        <v>888</v>
      </c>
      <c r="D106" s="15" t="s">
        <v>304</v>
      </c>
      <c r="E106" s="11" t="s">
        <v>305</v>
      </c>
      <c r="F106" s="11" t="s">
        <v>305</v>
      </c>
      <c r="G106" s="11"/>
      <c r="H106" s="11"/>
      <c r="I106" s="8" t="s">
        <v>306</v>
      </c>
      <c r="J106" s="12" t="str">
        <f t="shared" si="2"/>
        <v>Adoxa</v>
      </c>
      <c r="K106" s="12" t="str">
        <f t="shared" si="3"/>
        <v xml:space="preserve">moschatellina </v>
      </c>
      <c r="L106" s="8"/>
      <c r="M106" s="8"/>
      <c r="N106" s="8"/>
      <c r="O106" s="8"/>
      <c r="P106" s="8" t="s">
        <v>19</v>
      </c>
    </row>
    <row r="107" spans="1:16" x14ac:dyDescent="0.35">
      <c r="A107" s="8" t="s">
        <v>10</v>
      </c>
      <c r="B107" s="13">
        <v>31461</v>
      </c>
      <c r="C107" s="17">
        <v>78111</v>
      </c>
      <c r="D107" s="15" t="s">
        <v>307</v>
      </c>
      <c r="E107" s="11" t="s">
        <v>308</v>
      </c>
      <c r="F107" s="11" t="s">
        <v>308</v>
      </c>
      <c r="G107" s="11"/>
      <c r="H107" s="11"/>
      <c r="I107" s="8" t="s">
        <v>309</v>
      </c>
      <c r="J107" s="12" t="str">
        <f t="shared" si="2"/>
        <v>Aegilops</v>
      </c>
      <c r="K107" s="12" t="str">
        <f t="shared" si="3"/>
        <v xml:space="preserve">bicornis </v>
      </c>
      <c r="L107" s="8"/>
      <c r="M107" s="8"/>
      <c r="N107" s="8"/>
      <c r="O107" s="8"/>
      <c r="P107" s="8" t="s">
        <v>19</v>
      </c>
    </row>
    <row r="108" spans="1:16" x14ac:dyDescent="0.35">
      <c r="A108" s="8" t="s">
        <v>10</v>
      </c>
      <c r="B108" s="9">
        <v>6577</v>
      </c>
      <c r="C108" s="19">
        <v>911</v>
      </c>
      <c r="D108" s="11" t="s">
        <v>310</v>
      </c>
      <c r="E108" s="11" t="s">
        <v>311</v>
      </c>
      <c r="F108" s="11" t="s">
        <v>311</v>
      </c>
      <c r="G108" s="11"/>
      <c r="H108" s="11"/>
      <c r="I108" s="16" t="s">
        <v>312</v>
      </c>
      <c r="J108" s="12" t="str">
        <f t="shared" si="2"/>
        <v>Aegilops</v>
      </c>
      <c r="K108" s="12" t="str">
        <f t="shared" si="3"/>
        <v xml:space="preserve">biuncialis </v>
      </c>
      <c r="L108" s="8"/>
      <c r="M108" s="8"/>
      <c r="N108" s="8"/>
      <c r="O108" s="8"/>
      <c r="P108" s="8" t="s">
        <v>19</v>
      </c>
    </row>
    <row r="109" spans="1:16" x14ac:dyDescent="0.35">
      <c r="A109" s="8" t="s">
        <v>10</v>
      </c>
      <c r="B109" s="9">
        <v>6578</v>
      </c>
      <c r="C109" s="10">
        <v>922</v>
      </c>
      <c r="D109" s="15" t="s">
        <v>307</v>
      </c>
      <c r="E109" s="11" t="s">
        <v>313</v>
      </c>
      <c r="F109" s="11" t="s">
        <v>313</v>
      </c>
      <c r="G109" s="11"/>
      <c r="H109" s="11"/>
      <c r="I109" s="8" t="s">
        <v>314</v>
      </c>
      <c r="J109" s="12" t="str">
        <f t="shared" si="2"/>
        <v>Aegilops</v>
      </c>
      <c r="K109" s="12" t="str">
        <f t="shared" si="3"/>
        <v xml:space="preserve">cylindrica </v>
      </c>
      <c r="L109" s="8"/>
      <c r="M109" s="8"/>
      <c r="N109" s="8"/>
      <c r="O109" s="8"/>
      <c r="P109" s="8" t="s">
        <v>19</v>
      </c>
    </row>
    <row r="110" spans="1:16" x14ac:dyDescent="0.35">
      <c r="A110" s="8" t="s">
        <v>10</v>
      </c>
      <c r="B110" s="13">
        <v>6580</v>
      </c>
      <c r="C110" s="17">
        <v>939</v>
      </c>
      <c r="D110" s="15" t="s">
        <v>315</v>
      </c>
      <c r="E110" s="11" t="s">
        <v>316</v>
      </c>
      <c r="F110" s="11" t="s">
        <v>316</v>
      </c>
      <c r="G110" s="11"/>
      <c r="H110" s="11"/>
      <c r="I110" s="8" t="s">
        <v>317</v>
      </c>
      <c r="J110" s="12" t="str">
        <f t="shared" si="2"/>
        <v>Aegilops</v>
      </c>
      <c r="K110" s="12" t="str">
        <f t="shared" si="3"/>
        <v xml:space="preserve">geniculata </v>
      </c>
      <c r="L110" s="8"/>
      <c r="M110" s="8"/>
      <c r="N110" s="8"/>
      <c r="O110" s="8"/>
      <c r="P110" s="8" t="s">
        <v>19</v>
      </c>
    </row>
    <row r="111" spans="1:16" x14ac:dyDescent="0.35">
      <c r="A111" s="8" t="s">
        <v>10</v>
      </c>
      <c r="B111" s="9">
        <v>8199</v>
      </c>
      <c r="C111" s="10">
        <v>907</v>
      </c>
      <c r="D111" s="15" t="s">
        <v>318</v>
      </c>
      <c r="E111" s="11" t="s">
        <v>319</v>
      </c>
      <c r="F111" s="11" t="s">
        <v>319</v>
      </c>
      <c r="G111" s="11"/>
      <c r="H111" s="11"/>
      <c r="I111" s="16" t="s">
        <v>320</v>
      </c>
      <c r="J111" s="12" t="str">
        <f t="shared" si="2"/>
        <v>Aegilops</v>
      </c>
      <c r="K111" s="12" t="str">
        <f t="shared" si="3"/>
        <v xml:space="preserve">juvenalis </v>
      </c>
      <c r="L111" s="8"/>
      <c r="M111" s="8"/>
      <c r="N111" s="8"/>
      <c r="O111" s="8"/>
      <c r="P111" s="8" t="s">
        <v>19</v>
      </c>
    </row>
    <row r="112" spans="1:16" x14ac:dyDescent="0.35">
      <c r="A112" s="8" t="s">
        <v>10</v>
      </c>
      <c r="B112" s="13">
        <v>8200</v>
      </c>
      <c r="C112" s="17">
        <v>908</v>
      </c>
      <c r="D112" s="15" t="s">
        <v>318</v>
      </c>
      <c r="E112" s="11" t="s">
        <v>321</v>
      </c>
      <c r="F112" s="11" t="s">
        <v>321</v>
      </c>
      <c r="G112" s="11"/>
      <c r="H112" s="11"/>
      <c r="I112" s="18" t="s">
        <v>322</v>
      </c>
      <c r="J112" s="12" t="str">
        <f t="shared" si="2"/>
        <v>Aegilops</v>
      </c>
      <c r="K112" s="12" t="str">
        <f t="shared" si="3"/>
        <v xml:space="preserve">ligustica </v>
      </c>
      <c r="L112" s="18"/>
      <c r="M112" s="18"/>
      <c r="N112" s="18"/>
      <c r="O112" s="18"/>
      <c r="P112" s="8" t="s">
        <v>19</v>
      </c>
    </row>
    <row r="113" spans="1:16" x14ac:dyDescent="0.35">
      <c r="A113" s="8" t="s">
        <v>10</v>
      </c>
      <c r="B113" s="9">
        <v>6579</v>
      </c>
      <c r="C113" s="10">
        <v>950</v>
      </c>
      <c r="D113" s="15" t="s">
        <v>318</v>
      </c>
      <c r="E113" s="11" t="s">
        <v>323</v>
      </c>
      <c r="F113" s="11" t="s">
        <v>323</v>
      </c>
      <c r="G113" s="11"/>
      <c r="H113" s="11"/>
      <c r="I113" s="8" t="s">
        <v>324</v>
      </c>
      <c r="J113" s="12" t="str">
        <f t="shared" si="2"/>
        <v>Aegilops</v>
      </c>
      <c r="K113" s="12" t="str">
        <f t="shared" si="3"/>
        <v xml:space="preserve">neglecta </v>
      </c>
      <c r="L113" s="8"/>
      <c r="M113" s="8"/>
      <c r="N113" s="8"/>
      <c r="O113" s="8"/>
      <c r="P113" s="8" t="s">
        <v>19</v>
      </c>
    </row>
    <row r="114" spans="1:16" x14ac:dyDescent="0.35">
      <c r="A114" s="8" t="s">
        <v>10</v>
      </c>
      <c r="B114" s="9">
        <v>6581</v>
      </c>
      <c r="C114" s="10">
        <v>982</v>
      </c>
      <c r="D114" s="15" t="s">
        <v>325</v>
      </c>
      <c r="E114" s="11" t="s">
        <v>326</v>
      </c>
      <c r="F114" s="11" t="s">
        <v>326</v>
      </c>
      <c r="G114" s="11"/>
      <c r="H114" s="11"/>
      <c r="I114" s="8" t="s">
        <v>327</v>
      </c>
      <c r="J114" s="12" t="str">
        <f t="shared" si="2"/>
        <v>Aegilops</v>
      </c>
      <c r="K114" s="12" t="str">
        <f t="shared" si="3"/>
        <v xml:space="preserve">speltoides </v>
      </c>
      <c r="L114" s="8"/>
      <c r="M114" s="8"/>
      <c r="N114" s="8"/>
      <c r="O114" s="8"/>
      <c r="P114" s="8" t="s">
        <v>19</v>
      </c>
    </row>
    <row r="115" spans="1:16" x14ac:dyDescent="0.35">
      <c r="A115" s="8" t="s">
        <v>10</v>
      </c>
      <c r="B115" s="9">
        <v>6582</v>
      </c>
      <c r="C115" s="10">
        <v>995</v>
      </c>
      <c r="D115" s="15" t="s">
        <v>318</v>
      </c>
      <c r="E115" s="11" t="s">
        <v>328</v>
      </c>
      <c r="F115" s="11" t="s">
        <v>328</v>
      </c>
      <c r="G115" s="11"/>
      <c r="H115" s="11"/>
      <c r="I115" s="8" t="s">
        <v>329</v>
      </c>
      <c r="J115" s="12" t="str">
        <f t="shared" si="2"/>
        <v>Aegilops</v>
      </c>
      <c r="K115" s="12" t="str">
        <f t="shared" si="3"/>
        <v xml:space="preserve">triuncialis </v>
      </c>
      <c r="L115" s="8"/>
      <c r="M115" s="8"/>
      <c r="N115" s="8"/>
      <c r="O115" s="8"/>
      <c r="P115" s="8" t="s">
        <v>19</v>
      </c>
    </row>
    <row r="116" spans="1:16" x14ac:dyDescent="0.35">
      <c r="A116" s="8" t="s">
        <v>10</v>
      </c>
      <c r="B116" s="9">
        <v>6583</v>
      </c>
      <c r="C116" s="10">
        <v>1014</v>
      </c>
      <c r="D116" s="15" t="s">
        <v>318</v>
      </c>
      <c r="E116" s="11" t="s">
        <v>330</v>
      </c>
      <c r="F116" s="11" t="s">
        <v>330</v>
      </c>
      <c r="G116" s="11"/>
      <c r="H116" s="11"/>
      <c r="I116" s="8" t="s">
        <v>331</v>
      </c>
      <c r="J116" s="12" t="str">
        <f t="shared" si="2"/>
        <v>Aegilops</v>
      </c>
      <c r="K116" s="12" t="str">
        <f t="shared" si="3"/>
        <v xml:space="preserve">ventricosa </v>
      </c>
      <c r="L116" s="8"/>
      <c r="M116" s="8"/>
      <c r="N116" s="8"/>
      <c r="O116" s="8"/>
      <c r="P116" s="8" t="s">
        <v>19</v>
      </c>
    </row>
    <row r="117" spans="1:16" x14ac:dyDescent="0.35">
      <c r="A117" s="8" t="s">
        <v>10</v>
      </c>
      <c r="B117" s="9">
        <v>66</v>
      </c>
      <c r="C117" s="10">
        <v>1036</v>
      </c>
      <c r="D117" s="15" t="s">
        <v>332</v>
      </c>
      <c r="E117" s="11" t="s">
        <v>333</v>
      </c>
      <c r="F117" s="11" t="s">
        <v>333</v>
      </c>
      <c r="G117" s="11"/>
      <c r="H117" s="11"/>
      <c r="I117" s="8" t="s">
        <v>334</v>
      </c>
      <c r="J117" s="12" t="str">
        <f t="shared" si="2"/>
        <v>Aegopodium</v>
      </c>
      <c r="K117" s="12" t="str">
        <f t="shared" si="3"/>
        <v xml:space="preserve">podagraria </v>
      </c>
      <c r="L117" s="8"/>
      <c r="M117" s="8"/>
      <c r="N117" s="8"/>
      <c r="O117" s="8"/>
      <c r="P117" s="8" t="s">
        <v>19</v>
      </c>
    </row>
    <row r="118" spans="1:16" x14ac:dyDescent="0.35">
      <c r="A118" s="8" t="s">
        <v>10</v>
      </c>
      <c r="B118" s="9">
        <v>6584</v>
      </c>
      <c r="C118" s="10">
        <v>1043</v>
      </c>
      <c r="D118" s="15" t="s">
        <v>335</v>
      </c>
      <c r="E118" s="11" t="s">
        <v>336</v>
      </c>
      <c r="F118" s="11" t="s">
        <v>336</v>
      </c>
      <c r="G118" s="11"/>
      <c r="H118" s="11"/>
      <c r="I118" s="8" t="s">
        <v>337</v>
      </c>
      <c r="J118" s="12" t="str">
        <f t="shared" si="2"/>
        <v>Aeluropus</v>
      </c>
      <c r="K118" s="12" t="str">
        <f t="shared" si="3"/>
        <v xml:space="preserve">littoralis </v>
      </c>
      <c r="L118" s="8"/>
      <c r="M118" s="8"/>
      <c r="N118" s="8"/>
      <c r="O118" s="8"/>
      <c r="P118" s="8" t="s">
        <v>19</v>
      </c>
    </row>
    <row r="119" spans="1:16" x14ac:dyDescent="0.35">
      <c r="A119" s="8" t="s">
        <v>10</v>
      </c>
      <c r="B119" s="9">
        <v>2478</v>
      </c>
      <c r="C119" s="10">
        <v>1048</v>
      </c>
      <c r="D119" s="11" t="s">
        <v>338</v>
      </c>
      <c r="E119" s="11" t="s">
        <v>339</v>
      </c>
      <c r="F119" s="11" t="s">
        <v>339</v>
      </c>
      <c r="G119" s="11"/>
      <c r="H119" s="11"/>
      <c r="I119" s="8" t="s">
        <v>340</v>
      </c>
      <c r="J119" s="12" t="str">
        <f t="shared" si="2"/>
        <v>Aeonium</v>
      </c>
      <c r="K119" s="12" t="str">
        <f t="shared" si="3"/>
        <v xml:space="preserve">haworthii </v>
      </c>
      <c r="L119" s="8"/>
      <c r="M119" s="8"/>
      <c r="N119" s="8"/>
      <c r="O119" s="8"/>
      <c r="P119" s="8" t="s">
        <v>19</v>
      </c>
    </row>
    <row r="120" spans="1:16" x14ac:dyDescent="0.35">
      <c r="A120" s="8" t="s">
        <v>10</v>
      </c>
      <c r="B120" s="9">
        <v>3466</v>
      </c>
      <c r="C120" s="10">
        <v>1052</v>
      </c>
      <c r="D120" s="15" t="s">
        <v>341</v>
      </c>
      <c r="E120" s="11" t="s">
        <v>342</v>
      </c>
      <c r="F120" s="11" t="s">
        <v>342</v>
      </c>
      <c r="G120" s="11"/>
      <c r="H120" s="11"/>
      <c r="I120" s="8" t="s">
        <v>343</v>
      </c>
      <c r="J120" s="12" t="str">
        <f t="shared" si="2"/>
        <v>Aesculus</v>
      </c>
      <c r="K120" s="12" t="str">
        <f t="shared" si="3"/>
        <v xml:space="preserve">carnea </v>
      </c>
      <c r="L120" s="8"/>
      <c r="M120" s="8"/>
      <c r="N120" s="8"/>
      <c r="O120" s="8"/>
      <c r="P120" s="8" t="s">
        <v>19</v>
      </c>
    </row>
    <row r="121" spans="1:16" x14ac:dyDescent="0.35">
      <c r="A121" s="8" t="s">
        <v>10</v>
      </c>
      <c r="B121" s="9">
        <v>3465</v>
      </c>
      <c r="C121" s="10">
        <v>1053</v>
      </c>
      <c r="D121" s="15" t="s">
        <v>341</v>
      </c>
      <c r="E121" s="11" t="s">
        <v>344</v>
      </c>
      <c r="F121" s="11" t="s">
        <v>344</v>
      </c>
      <c r="G121" s="11"/>
      <c r="H121" s="11"/>
      <c r="I121" s="8" t="s">
        <v>345</v>
      </c>
      <c r="J121" s="12" t="str">
        <f t="shared" si="2"/>
        <v>Aesculus</v>
      </c>
      <c r="K121" s="12" t="str">
        <f t="shared" si="3"/>
        <v xml:space="preserve">hippocastanum </v>
      </c>
      <c r="L121" s="8"/>
      <c r="M121" s="8"/>
      <c r="N121" s="8"/>
      <c r="O121" s="8"/>
      <c r="P121" s="8" t="s">
        <v>19</v>
      </c>
    </row>
    <row r="122" spans="1:16" x14ac:dyDescent="0.35">
      <c r="A122" s="8" t="s">
        <v>10</v>
      </c>
      <c r="B122" s="9">
        <v>8544</v>
      </c>
      <c r="C122" s="10">
        <v>1068</v>
      </c>
      <c r="D122" s="15" t="s">
        <v>103</v>
      </c>
      <c r="E122" s="11" t="s">
        <v>346</v>
      </c>
      <c r="F122" s="11" t="s">
        <v>346</v>
      </c>
      <c r="G122" s="11"/>
      <c r="H122" s="11"/>
      <c r="I122" s="8" t="s">
        <v>347</v>
      </c>
      <c r="J122" s="12" t="str">
        <f t="shared" si="2"/>
        <v>Aethionema</v>
      </c>
      <c r="K122" s="12" t="str">
        <f t="shared" si="3"/>
        <v xml:space="preserve">saxatile </v>
      </c>
      <c r="L122" s="8"/>
      <c r="M122" s="8"/>
      <c r="N122" s="8"/>
      <c r="O122" s="8"/>
      <c r="P122" s="8" t="s">
        <v>19</v>
      </c>
    </row>
    <row r="123" spans="1:16" x14ac:dyDescent="0.35">
      <c r="A123" s="8" t="s">
        <v>77</v>
      </c>
      <c r="B123" s="9">
        <v>1464</v>
      </c>
      <c r="C123" s="23">
        <v>1069</v>
      </c>
      <c r="D123" s="15" t="s">
        <v>103</v>
      </c>
      <c r="E123" s="11"/>
      <c r="F123" s="11" t="s">
        <v>348</v>
      </c>
      <c r="G123" s="21" t="s">
        <v>348</v>
      </c>
      <c r="H123" s="21" t="s">
        <v>349</v>
      </c>
      <c r="I123" s="24" t="s">
        <v>350</v>
      </c>
      <c r="J123" s="12" t="str">
        <f t="shared" si="2"/>
        <v>Aethionema</v>
      </c>
      <c r="K123" s="12" t="str">
        <f t="shared" si="3"/>
        <v xml:space="preserve">saxatile </v>
      </c>
      <c r="L123" s="24"/>
      <c r="M123" s="24"/>
      <c r="N123" s="24"/>
      <c r="O123" s="24"/>
      <c r="P123" s="8" t="s">
        <v>19</v>
      </c>
    </row>
    <row r="124" spans="1:16" x14ac:dyDescent="0.35">
      <c r="A124" s="8" t="s">
        <v>77</v>
      </c>
      <c r="B124" s="9">
        <v>4468</v>
      </c>
      <c r="C124" s="10">
        <v>140520</v>
      </c>
      <c r="D124" s="15" t="s">
        <v>103</v>
      </c>
      <c r="E124" s="11"/>
      <c r="F124" s="11" t="s">
        <v>351</v>
      </c>
      <c r="G124" s="21" t="s">
        <v>351</v>
      </c>
      <c r="H124" s="21" t="s">
        <v>352</v>
      </c>
      <c r="I124" s="8" t="s">
        <v>353</v>
      </c>
      <c r="J124" s="12" t="str">
        <f t="shared" si="2"/>
        <v>Aethionema</v>
      </c>
      <c r="K124" s="12" t="str">
        <f t="shared" si="3"/>
        <v xml:space="preserve">saxatile </v>
      </c>
      <c r="L124" s="8"/>
      <c r="M124" s="8"/>
      <c r="N124" s="8"/>
      <c r="O124" s="8"/>
      <c r="P124" s="8" t="s">
        <v>19</v>
      </c>
    </row>
    <row r="125" spans="1:16" x14ac:dyDescent="0.35">
      <c r="A125" s="8" t="s">
        <v>10</v>
      </c>
      <c r="B125" s="9">
        <v>1466</v>
      </c>
      <c r="C125" s="10">
        <v>1077</v>
      </c>
      <c r="D125" s="15" t="s">
        <v>354</v>
      </c>
      <c r="E125" s="11" t="s">
        <v>355</v>
      </c>
      <c r="F125" s="11" t="s">
        <v>355</v>
      </c>
      <c r="G125" s="11"/>
      <c r="H125" s="11"/>
      <c r="I125" s="8" t="s">
        <v>356</v>
      </c>
      <c r="J125" s="12" t="str">
        <f t="shared" si="2"/>
        <v>Aethionema</v>
      </c>
      <c r="K125" s="12" t="str">
        <f t="shared" si="3"/>
        <v xml:space="preserve">thomasianum </v>
      </c>
      <c r="L125" s="8"/>
      <c r="M125" s="8"/>
      <c r="N125" s="8"/>
      <c r="O125" s="8"/>
      <c r="P125" s="8" t="s">
        <v>19</v>
      </c>
    </row>
    <row r="126" spans="1:16" x14ac:dyDescent="0.35">
      <c r="A126" s="8" t="s">
        <v>10</v>
      </c>
      <c r="B126" s="9">
        <v>8545</v>
      </c>
      <c r="C126" s="10">
        <v>1084</v>
      </c>
      <c r="D126" s="15" t="s">
        <v>357</v>
      </c>
      <c r="E126" s="11" t="s">
        <v>358</v>
      </c>
      <c r="F126" s="11" t="s">
        <v>358</v>
      </c>
      <c r="G126" s="11"/>
      <c r="H126" s="11"/>
      <c r="I126" s="8" t="s">
        <v>359</v>
      </c>
      <c r="J126" s="12" t="str">
        <f t="shared" si="2"/>
        <v>Aethusa</v>
      </c>
      <c r="K126" s="12" t="str">
        <f t="shared" si="3"/>
        <v xml:space="preserve">cynapium </v>
      </c>
      <c r="L126" s="8"/>
      <c r="M126" s="8"/>
      <c r="N126" s="8"/>
      <c r="O126" s="8"/>
      <c r="P126" s="8" t="s">
        <v>19</v>
      </c>
    </row>
    <row r="127" spans="1:16" x14ac:dyDescent="0.35">
      <c r="A127" s="8" t="s">
        <v>77</v>
      </c>
      <c r="B127" s="13">
        <v>34495</v>
      </c>
      <c r="C127" s="17">
        <v>85485</v>
      </c>
      <c r="D127" s="15" t="s">
        <v>357</v>
      </c>
      <c r="E127" s="11"/>
      <c r="F127" s="11" t="s">
        <v>360</v>
      </c>
      <c r="G127" s="21" t="s">
        <v>360</v>
      </c>
      <c r="H127" s="21" t="s">
        <v>361</v>
      </c>
      <c r="I127" s="22" t="s">
        <v>362</v>
      </c>
      <c r="J127" s="12" t="str">
        <f t="shared" si="2"/>
        <v>Aethusa</v>
      </c>
      <c r="K127" s="12" t="str">
        <f t="shared" si="3"/>
        <v xml:space="preserve">cynapium </v>
      </c>
      <c r="L127" s="18"/>
      <c r="M127" s="18"/>
      <c r="N127" s="18"/>
      <c r="O127" s="18"/>
      <c r="P127" s="8" t="s">
        <v>19</v>
      </c>
    </row>
    <row r="128" spans="1:16" x14ac:dyDescent="0.35">
      <c r="A128" s="8" t="s">
        <v>77</v>
      </c>
      <c r="B128" s="9">
        <v>68</v>
      </c>
      <c r="C128" s="10">
        <v>1088</v>
      </c>
      <c r="D128" s="15" t="s">
        <v>363</v>
      </c>
      <c r="E128" s="11"/>
      <c r="F128" s="11" t="s">
        <v>364</v>
      </c>
      <c r="G128" s="21" t="s">
        <v>364</v>
      </c>
      <c r="H128" s="21" t="s">
        <v>365</v>
      </c>
      <c r="I128" s="8" t="s">
        <v>366</v>
      </c>
      <c r="J128" s="12" t="str">
        <f t="shared" si="2"/>
        <v>Aethusa</v>
      </c>
      <c r="K128" s="12" t="str">
        <f t="shared" si="3"/>
        <v xml:space="preserve">cynapium </v>
      </c>
      <c r="L128" s="8"/>
      <c r="M128" s="8"/>
      <c r="N128" s="8"/>
      <c r="O128" s="8"/>
      <c r="P128" s="8" t="s">
        <v>19</v>
      </c>
    </row>
    <row r="129" spans="1:17" x14ac:dyDescent="0.35">
      <c r="A129" s="8" t="s">
        <v>10</v>
      </c>
      <c r="B129" s="13">
        <v>5794</v>
      </c>
      <c r="C129" s="17">
        <v>1116</v>
      </c>
      <c r="D129" s="11" t="s">
        <v>367</v>
      </c>
      <c r="E129" s="11" t="s">
        <v>368</v>
      </c>
      <c r="F129" s="11" t="s">
        <v>368</v>
      </c>
      <c r="G129" s="11"/>
      <c r="H129" s="11"/>
      <c r="I129" s="8" t="s">
        <v>369</v>
      </c>
      <c r="J129" s="12" t="str">
        <f t="shared" si="2"/>
        <v>Agave</v>
      </c>
      <c r="K129" s="12" t="str">
        <f t="shared" si="3"/>
        <v xml:space="preserve">americana </v>
      </c>
      <c r="L129" s="8"/>
      <c r="M129" s="8"/>
      <c r="N129" s="8"/>
      <c r="O129" s="8"/>
      <c r="P129" s="8" t="s">
        <v>19</v>
      </c>
    </row>
    <row r="130" spans="1:17" x14ac:dyDescent="0.35">
      <c r="A130" s="8" t="s">
        <v>10</v>
      </c>
      <c r="B130" s="9">
        <v>32866</v>
      </c>
      <c r="C130" s="10">
        <v>83600</v>
      </c>
      <c r="D130" s="11" t="s">
        <v>367</v>
      </c>
      <c r="E130" s="11" t="s">
        <v>370</v>
      </c>
      <c r="F130" s="11" t="s">
        <v>370</v>
      </c>
      <c r="G130" s="11"/>
      <c r="H130" s="11"/>
      <c r="I130" s="8" t="s">
        <v>371</v>
      </c>
      <c r="J130" s="12" t="str">
        <f t="shared" si="2"/>
        <v>Agave</v>
      </c>
      <c r="K130" s="12" t="str">
        <f t="shared" si="3"/>
        <v xml:space="preserve">salmiana </v>
      </c>
      <c r="L130" s="8"/>
      <c r="M130" s="8"/>
      <c r="N130" s="8"/>
      <c r="O130" s="8"/>
      <c r="P130" s="8" t="s">
        <v>19</v>
      </c>
    </row>
    <row r="131" spans="1:17" x14ac:dyDescent="0.35">
      <c r="A131" s="8" t="s">
        <v>10</v>
      </c>
      <c r="B131" s="9">
        <v>785</v>
      </c>
      <c r="C131" s="17">
        <v>1120</v>
      </c>
      <c r="D131" s="15" t="s">
        <v>223</v>
      </c>
      <c r="E131" s="11" t="s">
        <v>372</v>
      </c>
      <c r="F131" s="11" t="s">
        <v>372</v>
      </c>
      <c r="G131" s="11"/>
      <c r="H131" s="11"/>
      <c r="I131" s="18" t="s">
        <v>373</v>
      </c>
      <c r="J131" s="12" t="str">
        <f t="shared" ref="J131:J140" si="4">LEFT(I131,(SEARCH(" ",I131,1))-1)</f>
        <v>Ageratina</v>
      </c>
      <c r="K131" s="12" t="str">
        <f t="shared" ref="K131:K140" si="5">MID($I131,SEARCH(" ",$I131,1)+1,SEARCH(" ",$I131,SEARCH(" ",$I131,1)+1)-SEARCH(" ",$I131,1))</f>
        <v xml:space="preserve">adenophora </v>
      </c>
      <c r="L131" s="18"/>
      <c r="M131" s="18"/>
      <c r="N131" s="18"/>
      <c r="O131" s="18"/>
      <c r="P131" s="8" t="s">
        <v>19</v>
      </c>
    </row>
    <row r="132" spans="1:17" x14ac:dyDescent="0.35">
      <c r="A132" s="8" t="s">
        <v>10</v>
      </c>
      <c r="B132" s="9">
        <v>8548</v>
      </c>
      <c r="C132" s="10">
        <v>1141</v>
      </c>
      <c r="D132" s="15" t="s">
        <v>374</v>
      </c>
      <c r="E132" s="11" t="s">
        <v>375</v>
      </c>
      <c r="F132" s="11" t="s">
        <v>375</v>
      </c>
      <c r="G132" s="11"/>
      <c r="H132" s="11"/>
      <c r="I132" s="8" t="s">
        <v>376</v>
      </c>
      <c r="J132" s="12" t="str">
        <f t="shared" si="4"/>
        <v>Agrimonia</v>
      </c>
      <c r="K132" s="12" t="str">
        <f t="shared" si="5"/>
        <v xml:space="preserve">eupatoria </v>
      </c>
      <c r="L132" s="8"/>
      <c r="M132" s="8"/>
      <c r="N132" s="8"/>
      <c r="O132" s="8"/>
      <c r="P132" s="8" t="s">
        <v>19</v>
      </c>
    </row>
    <row r="133" spans="1:17" x14ac:dyDescent="0.35">
      <c r="A133" s="8" t="s">
        <v>77</v>
      </c>
      <c r="B133" s="9">
        <v>4630</v>
      </c>
      <c r="C133" s="10">
        <v>1142</v>
      </c>
      <c r="D133" s="15" t="s">
        <v>374</v>
      </c>
      <c r="E133" s="11"/>
      <c r="F133" s="11" t="s">
        <v>377</v>
      </c>
      <c r="G133" s="21" t="s">
        <v>377</v>
      </c>
      <c r="H133" s="21" t="s">
        <v>378</v>
      </c>
      <c r="I133" s="8" t="s">
        <v>379</v>
      </c>
      <c r="J133" s="12" t="str">
        <f t="shared" si="4"/>
        <v>Agrimonia</v>
      </c>
      <c r="K133" s="12" t="str">
        <f t="shared" si="5"/>
        <v xml:space="preserve">eupatoria </v>
      </c>
      <c r="L133" s="8"/>
      <c r="M133" s="8"/>
      <c r="N133" s="8"/>
      <c r="O133" s="8"/>
      <c r="P133" s="8" t="s">
        <v>19</v>
      </c>
    </row>
    <row r="134" spans="1:17" x14ac:dyDescent="0.35">
      <c r="A134" s="8" t="s">
        <v>77</v>
      </c>
      <c r="B134" s="9">
        <v>8202</v>
      </c>
      <c r="C134" s="10">
        <v>1144</v>
      </c>
      <c r="D134" s="15" t="s">
        <v>374</v>
      </c>
      <c r="E134" s="11"/>
      <c r="F134" s="11" t="s">
        <v>380</v>
      </c>
      <c r="G134" s="21" t="s">
        <v>380</v>
      </c>
      <c r="H134" s="21" t="s">
        <v>381</v>
      </c>
      <c r="I134" s="8" t="s">
        <v>382</v>
      </c>
      <c r="J134" s="12" t="str">
        <f t="shared" si="4"/>
        <v>Agrimonia</v>
      </c>
      <c r="K134" s="12" t="str">
        <f t="shared" si="5"/>
        <v xml:space="preserve">eupatoria </v>
      </c>
      <c r="L134" s="8"/>
      <c r="M134" s="8"/>
      <c r="N134" s="8"/>
      <c r="O134" s="8"/>
      <c r="P134" s="8" t="s">
        <v>19</v>
      </c>
    </row>
    <row r="135" spans="1:17" x14ac:dyDescent="0.35">
      <c r="A135" s="8" t="s">
        <v>10</v>
      </c>
      <c r="B135" s="9">
        <v>4631</v>
      </c>
      <c r="C135" s="10">
        <v>1153</v>
      </c>
      <c r="D135" s="15" t="s">
        <v>363</v>
      </c>
      <c r="E135" s="11" t="s">
        <v>383</v>
      </c>
      <c r="F135" s="11" t="s">
        <v>383</v>
      </c>
      <c r="G135" s="11"/>
      <c r="H135" s="11"/>
      <c r="I135" s="8" t="s">
        <v>384</v>
      </c>
      <c r="J135" s="12" t="str">
        <f t="shared" si="4"/>
        <v>Agrimonia</v>
      </c>
      <c r="K135" s="12" t="str">
        <f t="shared" si="5"/>
        <v xml:space="preserve">procera </v>
      </c>
      <c r="L135" s="8"/>
      <c r="M135" s="8"/>
      <c r="N135" s="8"/>
      <c r="O135" s="8"/>
      <c r="P135" s="8" t="s">
        <v>19</v>
      </c>
    </row>
    <row r="136" spans="1:17" x14ac:dyDescent="0.35">
      <c r="A136" s="8" t="s">
        <v>10</v>
      </c>
      <c r="B136" s="9">
        <v>8549</v>
      </c>
      <c r="C136" s="10">
        <v>1220</v>
      </c>
      <c r="D136" s="15" t="s">
        <v>301</v>
      </c>
      <c r="E136" s="11" t="s">
        <v>385</v>
      </c>
      <c r="F136" s="11" t="s">
        <v>385</v>
      </c>
      <c r="G136" s="11"/>
      <c r="H136" s="11"/>
      <c r="I136" s="8" t="s">
        <v>386</v>
      </c>
      <c r="J136" s="12" t="str">
        <f t="shared" si="4"/>
        <v>Agropyron</v>
      </c>
      <c r="K136" s="12" t="str">
        <f t="shared" si="5"/>
        <v xml:space="preserve">cristatum </v>
      </c>
      <c r="L136" s="8"/>
      <c r="M136" s="8"/>
      <c r="N136" s="8"/>
      <c r="O136" s="8"/>
      <c r="P136" s="8" t="s">
        <v>19</v>
      </c>
    </row>
    <row r="137" spans="1:17" x14ac:dyDescent="0.35">
      <c r="A137" s="8" t="s">
        <v>77</v>
      </c>
      <c r="B137" s="9">
        <v>6586</v>
      </c>
      <c r="C137" s="10">
        <v>1222</v>
      </c>
      <c r="D137" s="15" t="s">
        <v>301</v>
      </c>
      <c r="E137" s="11"/>
      <c r="F137" s="11" t="s">
        <v>387</v>
      </c>
      <c r="G137" s="21" t="s">
        <v>387</v>
      </c>
      <c r="H137" s="21" t="s">
        <v>388</v>
      </c>
      <c r="I137" s="16" t="s">
        <v>389</v>
      </c>
      <c r="J137" s="12" t="str">
        <f t="shared" si="4"/>
        <v>Agropyron</v>
      </c>
      <c r="K137" s="12" t="str">
        <f t="shared" si="5"/>
        <v xml:space="preserve">cristatum </v>
      </c>
      <c r="L137" s="8"/>
      <c r="M137" s="8"/>
      <c r="N137" s="8"/>
      <c r="O137" s="8"/>
      <c r="P137" s="8" t="s">
        <v>19</v>
      </c>
    </row>
    <row r="138" spans="1:17" x14ac:dyDescent="0.35">
      <c r="A138" s="8" t="s">
        <v>10</v>
      </c>
      <c r="B138" s="9">
        <v>29933</v>
      </c>
      <c r="C138" s="10">
        <v>74941</v>
      </c>
      <c r="D138" s="15" t="s">
        <v>291</v>
      </c>
      <c r="E138" s="11" t="s">
        <v>390</v>
      </c>
      <c r="F138" s="11" t="s">
        <v>390</v>
      </c>
      <c r="G138" s="11"/>
      <c r="H138" s="11"/>
      <c r="I138" s="8" t="s">
        <v>391</v>
      </c>
      <c r="J138" s="12" t="str">
        <f t="shared" si="4"/>
        <v>Agrostemma</v>
      </c>
      <c r="K138" s="12" t="str">
        <f t="shared" si="5"/>
        <v xml:space="preserve">githago </v>
      </c>
      <c r="L138" s="8"/>
      <c r="M138" s="8"/>
      <c r="N138" s="8"/>
      <c r="O138" s="8"/>
      <c r="P138" s="8" t="s">
        <v>19</v>
      </c>
    </row>
    <row r="139" spans="1:17" x14ac:dyDescent="0.35">
      <c r="A139" s="8" t="s">
        <v>10</v>
      </c>
      <c r="B139" s="9">
        <v>6589</v>
      </c>
      <c r="C139" s="10">
        <v>1539</v>
      </c>
      <c r="D139" s="15" t="s">
        <v>392</v>
      </c>
      <c r="E139" s="11" t="s">
        <v>393</v>
      </c>
      <c r="F139" s="11" t="s">
        <v>393</v>
      </c>
      <c r="G139" s="11"/>
      <c r="H139" s="11"/>
      <c r="I139" s="8" t="s">
        <v>394</v>
      </c>
      <c r="J139" s="12" t="str">
        <f t="shared" si="4"/>
        <v>Agrostis</v>
      </c>
      <c r="K139" s="12" t="str">
        <f t="shared" si="5"/>
        <v xml:space="preserve">alpina </v>
      </c>
      <c r="L139" s="8"/>
      <c r="M139" s="8"/>
      <c r="N139" s="8"/>
      <c r="O139" s="8"/>
      <c r="P139" s="8" t="s">
        <v>19</v>
      </c>
    </row>
    <row r="140" spans="1:17" x14ac:dyDescent="0.35">
      <c r="A140" s="8" t="s">
        <v>10</v>
      </c>
      <c r="B140" s="9">
        <v>29934</v>
      </c>
      <c r="C140" s="10">
        <v>74942</v>
      </c>
      <c r="D140" s="15" t="s">
        <v>395</v>
      </c>
      <c r="E140" s="11" t="s">
        <v>396</v>
      </c>
      <c r="F140" s="11" t="s">
        <v>396</v>
      </c>
      <c r="G140" s="11"/>
      <c r="H140" s="11"/>
      <c r="I140" s="8" t="s">
        <v>397</v>
      </c>
      <c r="J140" s="12" t="str">
        <f t="shared" si="4"/>
        <v>Agrostis</v>
      </c>
      <c r="K140" s="12" t="str">
        <f t="shared" si="5"/>
        <v xml:space="preserve">canina </v>
      </c>
      <c r="L140" s="8"/>
      <c r="M140" s="8"/>
      <c r="N140" s="8"/>
      <c r="O140" s="8"/>
      <c r="P140" s="8" t="s">
        <v>19</v>
      </c>
    </row>
    <row r="141" spans="1:17" x14ac:dyDescent="0.35">
      <c r="A141" s="8" t="s">
        <v>398</v>
      </c>
      <c r="B141" s="13">
        <v>6590</v>
      </c>
      <c r="C141" s="17">
        <v>1583</v>
      </c>
      <c r="D141" s="15" t="s">
        <v>395</v>
      </c>
      <c r="E141" s="11"/>
      <c r="F141" s="11" t="s">
        <v>399</v>
      </c>
      <c r="G141" s="21" t="s">
        <v>399</v>
      </c>
      <c r="H141" s="21" t="s">
        <v>225</v>
      </c>
      <c r="I141" s="8" t="s">
        <v>400</v>
      </c>
      <c r="J141" s="12" t="s">
        <v>401</v>
      </c>
      <c r="K141" s="12" t="s">
        <v>402</v>
      </c>
      <c r="L141" s="12"/>
      <c r="M141" s="12"/>
      <c r="N141" s="12" t="str">
        <f>IFERROR(MID(I141,SEARCH("var. ",$I141,1)+5,SEARCH(" ",I141,SEARCH("var. ",$I141,1)+4)-SEARCH("var. ",$I141,1)+5),"")</f>
        <v>canina</v>
      </c>
      <c r="O141" s="8" t="str">
        <f>J141&amp;"_"&amp;K141&amp;"_"&amp;N141</f>
        <v>Agrostis_canina _canina</v>
      </c>
      <c r="P141" s="8" t="str">
        <f>IFERROR(LEFT($I141,SEARCH("var. ",$I141,1)+5),"")</f>
        <v>Agrostis canina L. var. c</v>
      </c>
      <c r="Q141" t="str">
        <f>IFERROR(LEFT($I141,SEARCH("var. ",$I141,1)+6),"")</f>
        <v>Agrostis canina L. var. ca</v>
      </c>
    </row>
    <row r="142" spans="1:17" x14ac:dyDescent="0.35">
      <c r="A142" s="8" t="s">
        <v>398</v>
      </c>
      <c r="B142" s="13">
        <v>36975</v>
      </c>
      <c r="C142" s="17">
        <v>101650</v>
      </c>
      <c r="D142" s="15" t="s">
        <v>403</v>
      </c>
      <c r="E142" s="11"/>
      <c r="F142" s="11" t="s">
        <v>404</v>
      </c>
      <c r="G142" s="21" t="s">
        <v>404</v>
      </c>
      <c r="H142" s="21" t="s">
        <v>85</v>
      </c>
      <c r="I142" s="8" t="s">
        <v>405</v>
      </c>
      <c r="J142" s="12" t="s">
        <v>401</v>
      </c>
      <c r="K142" s="12" t="s">
        <v>402</v>
      </c>
      <c r="L142" s="12"/>
      <c r="M142" s="12"/>
      <c r="N142" s="12" t="str">
        <f>IFERROR(MID(I142,SEARCH("var. ",$I142,1)+5,SEARCH(" ",I142,SEARCH("var. ",$I142,1)+4)-SEARCH("var. ",$I142,1)+5),"")</f>
        <v xml:space="preserve">opulenta </v>
      </c>
      <c r="O142" s="8" t="str">
        <f>J142&amp;"_"&amp;K142&amp;"_"&amp;N142</f>
        <v xml:space="preserve">Agrostis_canina _opulenta </v>
      </c>
      <c r="P142" s="8" t="str">
        <f>IFERROR(LEFT($I142,SEARCH("var. ",$I142,1)+5),"")</f>
        <v>Agrostis canina var. o</v>
      </c>
      <c r="Q142" t="s">
        <v>406</v>
      </c>
    </row>
    <row r="143" spans="1:17" x14ac:dyDescent="0.35">
      <c r="A143" s="8" t="s">
        <v>10</v>
      </c>
      <c r="B143" s="9">
        <v>8553</v>
      </c>
      <c r="C143" s="10">
        <v>1634</v>
      </c>
      <c r="D143" s="11" t="s">
        <v>407</v>
      </c>
      <c r="E143" s="11" t="s">
        <v>408</v>
      </c>
      <c r="F143" s="11" t="s">
        <v>408</v>
      </c>
      <c r="G143" s="11"/>
      <c r="H143" s="11"/>
      <c r="I143" s="8" t="s">
        <v>409</v>
      </c>
      <c r="J143" s="8"/>
      <c r="K143" s="8"/>
      <c r="L143" s="8"/>
      <c r="M143" s="8"/>
      <c r="N143" s="8"/>
      <c r="O143" s="8"/>
      <c r="P143" s="8"/>
    </row>
    <row r="144" spans="1:17" x14ac:dyDescent="0.35">
      <c r="A144" s="8" t="s">
        <v>10</v>
      </c>
      <c r="B144" s="9">
        <v>6591</v>
      </c>
      <c r="C144" s="10">
        <v>1636</v>
      </c>
      <c r="D144" s="11" t="s">
        <v>407</v>
      </c>
      <c r="E144" s="11" t="s">
        <v>408</v>
      </c>
      <c r="F144" s="11" t="e">
        <v>#VALUE!</v>
      </c>
      <c r="G144" s="21" t="e">
        <v>#VALUE!</v>
      </c>
      <c r="H144" s="21" t="e">
        <v>#VALUE!</v>
      </c>
      <c r="I144" s="8" t="s">
        <v>410</v>
      </c>
      <c r="J144" s="8"/>
      <c r="K144" s="8"/>
      <c r="L144" s="8"/>
      <c r="M144" s="8"/>
      <c r="N144" s="8"/>
      <c r="O144" s="8"/>
      <c r="P144" s="8"/>
    </row>
    <row r="145" spans="1:17" x14ac:dyDescent="0.35">
      <c r="A145" s="8" t="s">
        <v>398</v>
      </c>
      <c r="B145" s="9">
        <v>31747</v>
      </c>
      <c r="C145" s="10">
        <v>101651</v>
      </c>
      <c r="D145" s="15" t="s">
        <v>115</v>
      </c>
      <c r="E145" s="11"/>
      <c r="F145" s="11" t="s">
        <v>411</v>
      </c>
      <c r="G145" s="21" t="s">
        <v>411</v>
      </c>
      <c r="H145" s="21" t="s">
        <v>152</v>
      </c>
      <c r="I145" s="8" t="s">
        <v>412</v>
      </c>
      <c r="J145" s="12" t="s">
        <v>401</v>
      </c>
      <c r="K145" s="12" t="s">
        <v>413</v>
      </c>
      <c r="L145" s="12"/>
      <c r="M145" s="12"/>
      <c r="N145" s="12" t="str">
        <f>IFERROR(MID(I145,SEARCH("var. ",$I145,1)+5,SEARCH(" ",I145,SEARCH("var. ",$I145,1)+4)-SEARCH("var. ",$I145,1)+5),"")</f>
        <v xml:space="preserve">alpigena </v>
      </c>
      <c r="O145" s="8" t="str">
        <f>J145&amp;"_"&amp;K145&amp;"_"&amp;N145</f>
        <v xml:space="preserve">Agrostis_capillaris _alpigena </v>
      </c>
      <c r="P145" s="8" t="str">
        <f>IFERROR(LEFT($I145,SEARCH("var. ",$I145,1)+5),"")</f>
        <v>Agrostis capillaris var. a</v>
      </c>
      <c r="Q145" t="s">
        <v>414</v>
      </c>
    </row>
    <row r="146" spans="1:17" x14ac:dyDescent="0.35">
      <c r="A146" s="8" t="s">
        <v>77</v>
      </c>
      <c r="B146" s="9">
        <v>8554</v>
      </c>
      <c r="C146" s="10">
        <v>1649</v>
      </c>
      <c r="D146" s="11" t="s">
        <v>415</v>
      </c>
      <c r="E146" s="11"/>
      <c r="F146" s="11" t="e">
        <v>#VALUE!</v>
      </c>
      <c r="G146" s="21" t="e">
        <v>#VALUE!</v>
      </c>
      <c r="H146" s="21" t="e">
        <v>#VALUE!</v>
      </c>
      <c r="I146" s="8" t="s">
        <v>416</v>
      </c>
      <c r="J146" s="8"/>
      <c r="K146" s="8"/>
      <c r="L146" s="8"/>
      <c r="M146" s="8"/>
      <c r="N146" s="8"/>
      <c r="O146" s="8"/>
      <c r="P146" s="8"/>
    </row>
    <row r="147" spans="1:17" x14ac:dyDescent="0.35">
      <c r="A147" s="8" t="s">
        <v>398</v>
      </c>
      <c r="B147" s="9">
        <v>6592</v>
      </c>
      <c r="C147" s="10">
        <v>119147</v>
      </c>
      <c r="D147" s="11" t="s">
        <v>415</v>
      </c>
      <c r="E147" s="11"/>
      <c r="F147" s="11" t="s">
        <v>417</v>
      </c>
      <c r="G147" s="21" t="s">
        <v>417</v>
      </c>
      <c r="H147" s="21" t="s">
        <v>225</v>
      </c>
      <c r="I147" s="8" t="s">
        <v>418</v>
      </c>
      <c r="J147" s="12" t="s">
        <v>401</v>
      </c>
      <c r="K147" s="12" t="s">
        <v>419</v>
      </c>
      <c r="L147" s="12"/>
      <c r="M147" s="12"/>
      <c r="N147" s="12" t="str">
        <f t="shared" ref="N147:N148" si="6">IFERROR(MID(I147,SEARCH("var. ",$I147,1)+5,SEARCH(" ",I147,SEARCH("var. ",$I147,1)+4)-SEARCH("var. ",$I147,1)+5),"")</f>
        <v>castellan</v>
      </c>
      <c r="O147" s="8" t="str">
        <f t="shared" ref="O147:O148" si="7">J147&amp;"_"&amp;K147&amp;"_"&amp;N147</f>
        <v>Agrostis_castellana _castellan</v>
      </c>
      <c r="P147" s="8" t="str">
        <f t="shared" ref="P147:P148" si="8">IFERROR(LEFT($I147,SEARCH("var. ",$I147,1)+5),"")</f>
        <v>Agrostis castellana Boiss. &amp; Reut. var. c</v>
      </c>
      <c r="Q147" t="s">
        <v>420</v>
      </c>
    </row>
    <row r="148" spans="1:17" x14ac:dyDescent="0.35">
      <c r="A148" s="8" t="s">
        <v>398</v>
      </c>
      <c r="B148" s="9">
        <v>8208</v>
      </c>
      <c r="C148" s="10">
        <v>101656</v>
      </c>
      <c r="D148" s="15" t="s">
        <v>421</v>
      </c>
      <c r="E148" s="11"/>
      <c r="F148" s="11" t="s">
        <v>422</v>
      </c>
      <c r="G148" s="21" t="s">
        <v>422</v>
      </c>
      <c r="H148" s="21" t="s">
        <v>148</v>
      </c>
      <c r="I148" s="8" t="s">
        <v>423</v>
      </c>
      <c r="J148" s="12" t="s">
        <v>401</v>
      </c>
      <c r="K148" s="12" t="s">
        <v>419</v>
      </c>
      <c r="L148" s="12"/>
      <c r="M148" s="12"/>
      <c r="N148" s="12" t="str">
        <f t="shared" si="6"/>
        <v>mutica (B</v>
      </c>
      <c r="O148" s="8" t="str">
        <f t="shared" si="7"/>
        <v>Agrostis_castellana _mutica (B</v>
      </c>
      <c r="P148" s="8" t="str">
        <f t="shared" si="8"/>
        <v>Agrostis castellana var. m</v>
      </c>
      <c r="Q148" t="s">
        <v>424</v>
      </c>
    </row>
    <row r="149" spans="1:17" x14ac:dyDescent="0.35">
      <c r="A149" s="8" t="s">
        <v>10</v>
      </c>
      <c r="B149" s="9">
        <v>6593</v>
      </c>
      <c r="C149" s="10">
        <v>1676</v>
      </c>
      <c r="D149" s="15" t="s">
        <v>425</v>
      </c>
      <c r="E149" s="11" t="s">
        <v>426</v>
      </c>
      <c r="F149" s="11" t="s">
        <v>426</v>
      </c>
      <c r="G149" s="11"/>
      <c r="H149" s="11"/>
      <c r="I149" s="8" t="s">
        <v>427</v>
      </c>
      <c r="J149" s="8"/>
      <c r="K149" s="8"/>
      <c r="L149" s="8"/>
      <c r="M149" s="8"/>
      <c r="N149" s="8"/>
      <c r="O149" s="8"/>
      <c r="P149" s="8"/>
    </row>
    <row r="150" spans="1:17" x14ac:dyDescent="0.35">
      <c r="A150" s="8" t="s">
        <v>10</v>
      </c>
      <c r="B150" s="9">
        <v>6594</v>
      </c>
      <c r="C150" s="10">
        <v>1714</v>
      </c>
      <c r="D150" s="15" t="s">
        <v>428</v>
      </c>
      <c r="E150" s="11" t="s">
        <v>429</v>
      </c>
      <c r="F150" s="11" t="s">
        <v>429</v>
      </c>
      <c r="G150" s="11"/>
      <c r="H150" s="11"/>
      <c r="I150" s="8" t="s">
        <v>430</v>
      </c>
      <c r="J150" s="8"/>
      <c r="K150" s="8"/>
      <c r="L150" s="8"/>
      <c r="M150" s="8"/>
      <c r="N150" s="8"/>
      <c r="O150" s="8"/>
      <c r="P150" s="8"/>
    </row>
    <row r="151" spans="1:17" x14ac:dyDescent="0.35">
      <c r="A151" s="8" t="s">
        <v>10</v>
      </c>
      <c r="B151" s="13">
        <v>6595</v>
      </c>
      <c r="C151" s="17">
        <v>1725</v>
      </c>
      <c r="D151" s="15" t="s">
        <v>431</v>
      </c>
      <c r="E151" s="11" t="s">
        <v>432</v>
      </c>
      <c r="F151" s="11" t="s">
        <v>432</v>
      </c>
      <c r="G151" s="11"/>
      <c r="H151" s="11"/>
      <c r="I151" s="8" t="s">
        <v>433</v>
      </c>
      <c r="J151" s="8"/>
      <c r="K151" s="8"/>
      <c r="L151" s="8"/>
      <c r="M151" s="8"/>
      <c r="N151" s="8"/>
      <c r="O151" s="8"/>
      <c r="P151" s="8"/>
    </row>
    <row r="152" spans="1:17" x14ac:dyDescent="0.35">
      <c r="A152" s="8" t="s">
        <v>10</v>
      </c>
      <c r="B152" s="9">
        <v>36985</v>
      </c>
      <c r="C152" s="10">
        <v>101663</v>
      </c>
      <c r="D152" s="15" t="s">
        <v>434</v>
      </c>
      <c r="E152" s="11" t="s">
        <v>435</v>
      </c>
      <c r="F152" s="11" t="s">
        <v>435</v>
      </c>
      <c r="G152" s="11"/>
      <c r="H152" s="11"/>
      <c r="I152" s="8" t="s">
        <v>436</v>
      </c>
      <c r="J152" s="8"/>
      <c r="K152" s="8"/>
      <c r="L152" s="8"/>
      <c r="M152" s="8"/>
      <c r="N152" s="8"/>
      <c r="O152" s="8"/>
      <c r="P152" s="8"/>
    </row>
    <row r="153" spans="1:17" x14ac:dyDescent="0.35">
      <c r="A153" s="8" t="s">
        <v>10</v>
      </c>
      <c r="B153" s="9">
        <v>6596</v>
      </c>
      <c r="C153" s="10">
        <v>1763</v>
      </c>
      <c r="D153" s="11" t="s">
        <v>437</v>
      </c>
      <c r="E153" s="11" t="s">
        <v>438</v>
      </c>
      <c r="F153" s="11" t="s">
        <v>438</v>
      </c>
      <c r="G153" s="11"/>
      <c r="H153" s="11"/>
      <c r="I153" s="8" t="s">
        <v>439</v>
      </c>
      <c r="J153" s="8"/>
      <c r="K153" s="8"/>
      <c r="L153" s="8"/>
      <c r="M153" s="8"/>
      <c r="N153" s="8"/>
      <c r="O153" s="8"/>
      <c r="P153" s="8"/>
    </row>
    <row r="154" spans="1:17" x14ac:dyDescent="0.35">
      <c r="A154" s="8" t="s">
        <v>10</v>
      </c>
      <c r="B154" s="9">
        <v>8556</v>
      </c>
      <c r="C154" s="10">
        <v>1842</v>
      </c>
      <c r="D154" s="15" t="s">
        <v>440</v>
      </c>
      <c r="E154" s="11" t="s">
        <v>441</v>
      </c>
      <c r="F154" s="11" t="s">
        <v>441</v>
      </c>
      <c r="G154" s="11"/>
      <c r="H154" s="11"/>
      <c r="I154" s="8" t="s">
        <v>442</v>
      </c>
      <c r="J154" s="8"/>
      <c r="K154" s="8"/>
      <c r="L154" s="8"/>
      <c r="M154" s="8"/>
      <c r="N154" s="8"/>
      <c r="O154" s="8"/>
      <c r="P154" s="8"/>
    </row>
    <row r="155" spans="1:17" x14ac:dyDescent="0.35">
      <c r="A155" s="8" t="s">
        <v>398</v>
      </c>
      <c r="B155" s="9">
        <v>6598</v>
      </c>
      <c r="C155" s="10">
        <v>1847</v>
      </c>
      <c r="D155" s="15" t="s">
        <v>440</v>
      </c>
      <c r="E155" s="11"/>
      <c r="F155" s="11" t="s">
        <v>443</v>
      </c>
      <c r="G155" s="21" t="s">
        <v>443</v>
      </c>
      <c r="H155" s="21" t="s">
        <v>444</v>
      </c>
      <c r="I155" s="8" t="s">
        <v>445</v>
      </c>
      <c r="J155" s="12" t="s">
        <v>401</v>
      </c>
      <c r="K155" s="12" t="s">
        <v>446</v>
      </c>
      <c r="L155" s="12"/>
      <c r="M155" s="12"/>
      <c r="N155" s="12" t="str">
        <f t="shared" ref="N155:N157" si="9">IFERROR(MID(I155,SEARCH("var. ",$I155,1)+5,SEARCH(" ",I155,SEARCH("var. ",$I155,1)+4)-SEARCH("var. ",$I155,1)+5),"")</f>
        <v>rupestris</v>
      </c>
      <c r="O155" s="8" t="str">
        <f t="shared" ref="O155:O157" si="10">J155&amp;"_"&amp;K155&amp;"_"&amp;N155</f>
        <v>Agrostis_rupestris _rupestris</v>
      </c>
      <c r="P155" s="8" t="str">
        <f t="shared" ref="P155:P157" si="11">IFERROR(LEFT($I155,SEARCH("var. ",$I155,1)+5),"")</f>
        <v>Agrostis rupestris All. var. r</v>
      </c>
      <c r="Q155" t="s">
        <v>447</v>
      </c>
    </row>
    <row r="156" spans="1:17" x14ac:dyDescent="0.35">
      <c r="A156" s="8" t="s">
        <v>398</v>
      </c>
      <c r="B156" s="9">
        <v>8213</v>
      </c>
      <c r="C156" s="10">
        <v>101665</v>
      </c>
      <c r="D156" s="15" t="s">
        <v>440</v>
      </c>
      <c r="E156" s="11"/>
      <c r="F156" s="11" t="s">
        <v>448</v>
      </c>
      <c r="G156" s="21" t="s">
        <v>448</v>
      </c>
      <c r="H156" s="21" t="s">
        <v>152</v>
      </c>
      <c r="I156" s="8" t="s">
        <v>449</v>
      </c>
      <c r="J156" s="12" t="s">
        <v>401</v>
      </c>
      <c r="K156" s="12" t="s">
        <v>446</v>
      </c>
      <c r="L156" s="12"/>
      <c r="M156" s="12"/>
      <c r="N156" s="12" t="str">
        <f t="shared" si="9"/>
        <v>alpinoide</v>
      </c>
      <c r="O156" s="8" t="str">
        <f t="shared" si="10"/>
        <v>Agrostis_rupestris _alpinoide</v>
      </c>
      <c r="P156" s="8" t="str">
        <f t="shared" si="11"/>
        <v>Agrostis rupestris var. a</v>
      </c>
      <c r="Q156" t="s">
        <v>450</v>
      </c>
    </row>
    <row r="157" spans="1:17" x14ac:dyDescent="0.35">
      <c r="A157" s="8" t="s">
        <v>398</v>
      </c>
      <c r="B157" s="9">
        <v>6599</v>
      </c>
      <c r="C157" s="10">
        <v>1854</v>
      </c>
      <c r="D157" s="15" t="s">
        <v>451</v>
      </c>
      <c r="E157" s="11"/>
      <c r="F157" s="11" t="s">
        <v>452</v>
      </c>
      <c r="G157" s="21" t="s">
        <v>452</v>
      </c>
      <c r="H157" s="21" t="s">
        <v>93</v>
      </c>
      <c r="I157" s="8" t="s">
        <v>453</v>
      </c>
      <c r="J157" s="12" t="s">
        <v>401</v>
      </c>
      <c r="K157" s="12" t="s">
        <v>446</v>
      </c>
      <c r="L157" s="12"/>
      <c r="M157" s="12"/>
      <c r="N157" s="12" t="str">
        <f t="shared" si="9"/>
        <v>pyrenaica</v>
      </c>
      <c r="O157" s="8" t="str">
        <f t="shared" si="10"/>
        <v>Agrostis_rupestris _pyrenaica</v>
      </c>
      <c r="P157" s="8" t="str">
        <f t="shared" si="11"/>
        <v>Agrostis rupestris var. p</v>
      </c>
      <c r="Q157" t="s">
        <v>454</v>
      </c>
    </row>
    <row r="158" spans="1:17" x14ac:dyDescent="0.35">
      <c r="A158" s="8" t="s">
        <v>10</v>
      </c>
      <c r="B158" s="13">
        <v>8224</v>
      </c>
      <c r="C158" s="17">
        <v>1448</v>
      </c>
      <c r="D158" s="15" t="s">
        <v>455</v>
      </c>
      <c r="E158" s="11" t="s">
        <v>456</v>
      </c>
      <c r="F158" s="11" t="s">
        <v>456</v>
      </c>
      <c r="G158" s="11"/>
      <c r="H158" s="11"/>
      <c r="I158" s="8" t="s">
        <v>457</v>
      </c>
      <c r="J158" s="8"/>
      <c r="K158" s="8"/>
      <c r="L158" s="8"/>
      <c r="M158" s="8"/>
      <c r="N158" s="8"/>
      <c r="O158" s="8"/>
      <c r="P158" s="8"/>
    </row>
    <row r="159" spans="1:17" x14ac:dyDescent="0.35">
      <c r="A159" s="8" t="s">
        <v>10</v>
      </c>
      <c r="B159" s="9">
        <v>6600</v>
      </c>
      <c r="C159" s="10">
        <v>1867</v>
      </c>
      <c r="D159" s="15" t="s">
        <v>458</v>
      </c>
      <c r="E159" s="11" t="s">
        <v>459</v>
      </c>
      <c r="F159" s="11" t="s">
        <v>459</v>
      </c>
      <c r="G159" s="11"/>
      <c r="H159" s="11"/>
      <c r="I159" s="8" t="s">
        <v>460</v>
      </c>
      <c r="J159" s="8"/>
      <c r="K159" s="8"/>
      <c r="L159" s="8"/>
      <c r="M159" s="8"/>
      <c r="N159" s="8"/>
      <c r="O159" s="8"/>
      <c r="P159" s="8"/>
    </row>
    <row r="160" spans="1:17" x14ac:dyDescent="0.35">
      <c r="A160" s="8" t="s">
        <v>10</v>
      </c>
      <c r="B160" s="9">
        <v>6588</v>
      </c>
      <c r="C160" s="10">
        <v>1870</v>
      </c>
      <c r="D160" s="15" t="s">
        <v>458</v>
      </c>
      <c r="E160" s="11" t="s">
        <v>461</v>
      </c>
      <c r="F160" s="11" t="s">
        <v>461</v>
      </c>
      <c r="G160" s="11"/>
      <c r="H160" s="11"/>
      <c r="I160" s="8" t="s">
        <v>462</v>
      </c>
      <c r="J160" s="8"/>
      <c r="K160" s="8"/>
      <c r="L160" s="8"/>
      <c r="M160" s="8"/>
      <c r="N160" s="8"/>
      <c r="O160" s="8"/>
      <c r="P160" s="8"/>
    </row>
    <row r="161" spans="1:17" x14ac:dyDescent="0.35">
      <c r="A161" s="8" t="s">
        <v>10</v>
      </c>
      <c r="B161" s="9">
        <v>8558</v>
      </c>
      <c r="C161" s="10">
        <v>1908</v>
      </c>
      <c r="D161" s="15" t="s">
        <v>428</v>
      </c>
      <c r="E161" s="11" t="s">
        <v>463</v>
      </c>
      <c r="F161" s="11" t="s">
        <v>463</v>
      </c>
      <c r="G161" s="11"/>
      <c r="H161" s="11"/>
      <c r="I161" s="8" t="s">
        <v>464</v>
      </c>
      <c r="J161" s="8"/>
      <c r="K161" s="8"/>
      <c r="L161" s="8"/>
      <c r="M161" s="8"/>
      <c r="N161" s="8"/>
      <c r="O161" s="8"/>
      <c r="P161" s="8"/>
    </row>
    <row r="162" spans="1:17" x14ac:dyDescent="0.35">
      <c r="A162" s="8" t="s">
        <v>398</v>
      </c>
      <c r="B162" s="9">
        <v>6601</v>
      </c>
      <c r="C162" s="10">
        <v>1950</v>
      </c>
      <c r="D162" s="15" t="s">
        <v>428</v>
      </c>
      <c r="E162" s="11"/>
      <c r="F162" s="11" t="s">
        <v>465</v>
      </c>
      <c r="G162" s="21" t="s">
        <v>465</v>
      </c>
      <c r="H162" s="21" t="s">
        <v>117</v>
      </c>
      <c r="I162" s="16" t="s">
        <v>466</v>
      </c>
      <c r="J162" s="12" t="s">
        <v>401</v>
      </c>
      <c r="K162" s="12" t="s">
        <v>467</v>
      </c>
      <c r="L162" s="12"/>
      <c r="M162" s="12"/>
      <c r="N162" s="12" t="str">
        <f t="shared" ref="N162:N163" si="12">IFERROR(MID(I162,SEARCH("var. ",$I162,1)+5,SEARCH(" ",I162,SEARCH("var. ",$I162,1)+4)-SEARCH("var. ",$I162,1)+5),"")</f>
        <v>stolonife</v>
      </c>
      <c r="O162" s="8" t="str">
        <f t="shared" ref="O162:O163" si="13">J162&amp;"_"&amp;K162&amp;"_"&amp;N162</f>
        <v>Agrostis_stolonifera _stolonife</v>
      </c>
      <c r="P162" s="8" t="str">
        <f t="shared" ref="P162:P163" si="14">IFERROR(LEFT($I162,SEARCH("var. ",$I162,1)+5),"")</f>
        <v>Agrostis stolonifera L. var. s</v>
      </c>
      <c r="Q162" t="s">
        <v>468</v>
      </c>
    </row>
    <row r="163" spans="1:17" x14ac:dyDescent="0.35">
      <c r="A163" s="8" t="s">
        <v>398</v>
      </c>
      <c r="B163" s="27">
        <v>8216</v>
      </c>
      <c r="C163" s="10">
        <v>101666</v>
      </c>
      <c r="D163" s="15" t="s">
        <v>469</v>
      </c>
      <c r="E163" s="11"/>
      <c r="F163" s="11" t="s">
        <v>470</v>
      </c>
      <c r="G163" s="21" t="s">
        <v>470</v>
      </c>
      <c r="H163" s="21" t="s">
        <v>152</v>
      </c>
      <c r="I163" s="8" t="s">
        <v>471</v>
      </c>
      <c r="J163" s="12" t="s">
        <v>401</v>
      </c>
      <c r="K163" s="12" t="s">
        <v>467</v>
      </c>
      <c r="L163" s="12"/>
      <c r="M163" s="12"/>
      <c r="N163" s="12" t="str">
        <f t="shared" si="12"/>
        <v xml:space="preserve">arenaria </v>
      </c>
      <c r="O163" s="8" t="str">
        <f t="shared" si="13"/>
        <v xml:space="preserve">Agrostis_stolonifera _arenaria </v>
      </c>
      <c r="P163" s="8" t="str">
        <f t="shared" si="14"/>
        <v>Agrostis stolonifera var. a</v>
      </c>
      <c r="Q163" t="s">
        <v>472</v>
      </c>
    </row>
    <row r="164" spans="1:17" x14ac:dyDescent="0.35">
      <c r="A164" s="8" t="s">
        <v>10</v>
      </c>
      <c r="B164" s="9">
        <v>6604</v>
      </c>
      <c r="C164" s="10">
        <v>2025</v>
      </c>
      <c r="D164" s="11" t="s">
        <v>473</v>
      </c>
      <c r="E164" s="11" t="s">
        <v>474</v>
      </c>
      <c r="F164" s="11" t="s">
        <v>474</v>
      </c>
      <c r="G164" s="11"/>
      <c r="H164" s="11"/>
      <c r="I164" s="8" t="s">
        <v>475</v>
      </c>
      <c r="J164" s="8"/>
      <c r="K164" s="8"/>
      <c r="L164" s="8"/>
      <c r="M164" s="8"/>
      <c r="N164" s="8"/>
      <c r="O164" s="8"/>
      <c r="P164" s="8"/>
    </row>
    <row r="165" spans="1:17" x14ac:dyDescent="0.35">
      <c r="A165" s="8" t="s">
        <v>10</v>
      </c>
      <c r="B165" s="9">
        <v>5537</v>
      </c>
      <c r="C165" s="10">
        <v>2088</v>
      </c>
      <c r="D165" s="15" t="s">
        <v>476</v>
      </c>
      <c r="E165" s="11" t="s">
        <v>477</v>
      </c>
      <c r="F165" s="11" t="s">
        <v>477</v>
      </c>
      <c r="G165" s="11"/>
      <c r="H165" s="11"/>
      <c r="I165" s="8" t="s">
        <v>478</v>
      </c>
      <c r="J165" s="8"/>
      <c r="K165" s="8"/>
      <c r="L165" s="8"/>
      <c r="M165" s="8"/>
      <c r="N165" s="8"/>
      <c r="O165" s="8"/>
      <c r="P165" s="8"/>
    </row>
    <row r="166" spans="1:17" x14ac:dyDescent="0.35">
      <c r="A166" s="8" t="s">
        <v>10</v>
      </c>
      <c r="B166" s="9">
        <v>6606</v>
      </c>
      <c r="C166" s="10">
        <v>2117</v>
      </c>
      <c r="D166" s="15" t="s">
        <v>479</v>
      </c>
      <c r="E166" s="11" t="s">
        <v>480</v>
      </c>
      <c r="F166" s="11" t="s">
        <v>480</v>
      </c>
      <c r="G166" s="11"/>
      <c r="H166" s="11"/>
      <c r="I166" s="8" t="s">
        <v>481</v>
      </c>
      <c r="J166" s="8"/>
      <c r="K166" s="8"/>
      <c r="L166" s="8"/>
      <c r="M166" s="8"/>
      <c r="N166" s="8"/>
      <c r="O166" s="8"/>
      <c r="P166" s="8"/>
    </row>
    <row r="167" spans="1:17" x14ac:dyDescent="0.35">
      <c r="A167" s="8" t="s">
        <v>10</v>
      </c>
      <c r="B167" s="9">
        <v>8564</v>
      </c>
      <c r="C167" s="10">
        <v>2143</v>
      </c>
      <c r="D167" s="15" t="s">
        <v>325</v>
      </c>
      <c r="E167" s="11" t="s">
        <v>482</v>
      </c>
      <c r="F167" s="11" t="s">
        <v>482</v>
      </c>
      <c r="G167" s="11"/>
      <c r="H167" s="11"/>
      <c r="I167" s="8" t="s">
        <v>483</v>
      </c>
      <c r="J167" s="8"/>
      <c r="K167" s="8"/>
      <c r="L167" s="8"/>
      <c r="M167" s="8"/>
      <c r="N167" s="8"/>
      <c r="O167" s="8"/>
      <c r="P167" s="8"/>
    </row>
    <row r="168" spans="1:17" x14ac:dyDescent="0.35">
      <c r="A168" s="8" t="s">
        <v>10</v>
      </c>
      <c r="B168" s="9">
        <v>8565</v>
      </c>
      <c r="C168" s="10">
        <v>2215</v>
      </c>
      <c r="D168" s="15" t="s">
        <v>484</v>
      </c>
      <c r="E168" s="11" t="s">
        <v>485</v>
      </c>
      <c r="F168" s="11" t="s">
        <v>485</v>
      </c>
      <c r="G168" s="11"/>
      <c r="H168" s="11"/>
      <c r="I168" s="8" t="s">
        <v>486</v>
      </c>
      <c r="J168" s="8"/>
      <c r="K168" s="8"/>
      <c r="L168" s="8"/>
      <c r="M168" s="8"/>
      <c r="N168" s="8"/>
      <c r="O168" s="8"/>
      <c r="P168" s="8"/>
    </row>
    <row r="169" spans="1:17" x14ac:dyDescent="0.35">
      <c r="A169" s="8" t="s">
        <v>10</v>
      </c>
      <c r="B169" s="9">
        <v>6609</v>
      </c>
      <c r="C169" s="10">
        <v>2228</v>
      </c>
      <c r="D169" s="15" t="s">
        <v>325</v>
      </c>
      <c r="E169" s="11" t="s">
        <v>487</v>
      </c>
      <c r="F169" s="11" t="s">
        <v>487</v>
      </c>
      <c r="G169" s="11"/>
      <c r="H169" s="11"/>
      <c r="I169" s="8" t="s">
        <v>488</v>
      </c>
      <c r="J169" s="8"/>
      <c r="K169" s="8"/>
      <c r="L169" s="8"/>
      <c r="M169" s="8"/>
      <c r="N169" s="8"/>
      <c r="O169" s="8"/>
      <c r="P169" s="8"/>
    </row>
    <row r="170" spans="1:17" x14ac:dyDescent="0.35">
      <c r="A170" s="8" t="s">
        <v>10</v>
      </c>
      <c r="B170" s="9">
        <v>6607</v>
      </c>
      <c r="C170" s="10">
        <v>2284</v>
      </c>
      <c r="D170" s="15" t="s">
        <v>479</v>
      </c>
      <c r="E170" s="11" t="s">
        <v>489</v>
      </c>
      <c r="F170" s="11" t="s">
        <v>489</v>
      </c>
      <c r="G170" s="11"/>
      <c r="H170" s="11"/>
      <c r="I170" s="8" t="s">
        <v>490</v>
      </c>
      <c r="J170" s="8"/>
      <c r="K170" s="8"/>
      <c r="L170" s="8"/>
      <c r="M170" s="8"/>
      <c r="N170" s="8"/>
      <c r="O170" s="8"/>
      <c r="P170" s="8"/>
    </row>
    <row r="171" spans="1:17" x14ac:dyDescent="0.35">
      <c r="A171" s="8" t="s">
        <v>10</v>
      </c>
      <c r="B171" s="9">
        <v>6610</v>
      </c>
      <c r="C171" s="10">
        <v>2294</v>
      </c>
      <c r="D171" s="15" t="s">
        <v>479</v>
      </c>
      <c r="E171" s="11" t="s">
        <v>491</v>
      </c>
      <c r="F171" s="11" t="s">
        <v>491</v>
      </c>
      <c r="G171" s="11"/>
      <c r="H171" s="11"/>
      <c r="I171" s="8" t="s">
        <v>492</v>
      </c>
      <c r="J171" s="8"/>
      <c r="K171" s="8"/>
      <c r="L171" s="8"/>
      <c r="M171" s="8"/>
      <c r="N171" s="8"/>
      <c r="O171" s="8"/>
      <c r="P171" s="8"/>
    </row>
    <row r="172" spans="1:17" x14ac:dyDescent="0.35">
      <c r="A172" s="8" t="s">
        <v>10</v>
      </c>
      <c r="B172" s="9">
        <v>6611</v>
      </c>
      <c r="C172" s="10">
        <v>2298</v>
      </c>
      <c r="D172" s="15" t="s">
        <v>325</v>
      </c>
      <c r="E172" s="11" t="s">
        <v>493</v>
      </c>
      <c r="F172" s="11" t="s">
        <v>493</v>
      </c>
      <c r="G172" s="11"/>
      <c r="H172" s="11"/>
      <c r="I172" s="8" t="s">
        <v>494</v>
      </c>
      <c r="J172" s="8"/>
      <c r="K172" s="8"/>
      <c r="L172" s="8"/>
      <c r="M172" s="8"/>
      <c r="N172" s="8"/>
      <c r="O172" s="8"/>
      <c r="P172" s="8"/>
    </row>
    <row r="173" spans="1:17" x14ac:dyDescent="0.35">
      <c r="A173" s="8" t="s">
        <v>10</v>
      </c>
      <c r="B173" s="9">
        <v>6612</v>
      </c>
      <c r="C173" s="10">
        <v>2315</v>
      </c>
      <c r="D173" s="15" t="s">
        <v>325</v>
      </c>
      <c r="E173" s="11" t="s">
        <v>495</v>
      </c>
      <c r="F173" s="11" t="s">
        <v>495</v>
      </c>
      <c r="G173" s="11"/>
      <c r="H173" s="11"/>
      <c r="I173" s="8" t="s">
        <v>496</v>
      </c>
      <c r="J173" s="8"/>
      <c r="K173" s="8"/>
      <c r="L173" s="8"/>
      <c r="M173" s="8"/>
      <c r="N173" s="8"/>
      <c r="O173" s="8"/>
      <c r="P173" s="8"/>
    </row>
    <row r="174" spans="1:17" x14ac:dyDescent="0.35">
      <c r="A174" s="8" t="s">
        <v>10</v>
      </c>
      <c r="B174" s="9">
        <v>6614</v>
      </c>
      <c r="C174" s="10">
        <v>2357</v>
      </c>
      <c r="D174" s="15" t="s">
        <v>484</v>
      </c>
      <c r="E174" s="11" t="s">
        <v>497</v>
      </c>
      <c r="F174" s="11" t="s">
        <v>497</v>
      </c>
      <c r="G174" s="11"/>
      <c r="H174" s="11"/>
      <c r="I174" s="8" t="s">
        <v>498</v>
      </c>
      <c r="J174" s="8"/>
      <c r="K174" s="8"/>
      <c r="L174" s="8"/>
      <c r="M174" s="8"/>
      <c r="N174" s="8"/>
      <c r="O174" s="8"/>
      <c r="P174" s="8"/>
    </row>
    <row r="175" spans="1:17" x14ac:dyDescent="0.35">
      <c r="A175" s="8" t="s">
        <v>10</v>
      </c>
      <c r="B175" s="9">
        <v>29935</v>
      </c>
      <c r="C175" s="10">
        <v>74943</v>
      </c>
      <c r="D175" s="15" t="s">
        <v>282</v>
      </c>
      <c r="E175" s="11" t="s">
        <v>499</v>
      </c>
      <c r="F175" s="11" t="s">
        <v>499</v>
      </c>
      <c r="G175" s="11"/>
      <c r="H175" s="11"/>
      <c r="I175" s="8" t="s">
        <v>500</v>
      </c>
      <c r="J175" s="8"/>
      <c r="K175" s="8"/>
      <c r="L175" s="8"/>
      <c r="M175" s="8"/>
      <c r="N175" s="8"/>
      <c r="O175" s="8"/>
      <c r="P175" s="8"/>
    </row>
    <row r="176" spans="1:17" x14ac:dyDescent="0.35">
      <c r="A176" s="8" t="s">
        <v>91</v>
      </c>
      <c r="B176" s="9">
        <v>3513</v>
      </c>
      <c r="C176" s="10">
        <v>2381</v>
      </c>
      <c r="D176" s="15" t="s">
        <v>282</v>
      </c>
      <c r="E176" s="11"/>
      <c r="F176" s="11" t="s">
        <v>501</v>
      </c>
      <c r="G176" s="21" t="s">
        <v>501</v>
      </c>
      <c r="H176" s="21" t="s">
        <v>502</v>
      </c>
      <c r="I176" s="8" t="s">
        <v>503</v>
      </c>
      <c r="J176" s="8"/>
      <c r="K176" s="8"/>
      <c r="L176" s="8"/>
      <c r="M176" s="8"/>
      <c r="N176" s="8"/>
      <c r="O176" s="8"/>
      <c r="P176" s="8"/>
    </row>
    <row r="177" spans="1:17" x14ac:dyDescent="0.35">
      <c r="A177" s="8" t="s">
        <v>10</v>
      </c>
      <c r="B177" s="9">
        <v>3514</v>
      </c>
      <c r="C177" s="10">
        <v>2384</v>
      </c>
      <c r="D177" s="11" t="s">
        <v>504</v>
      </c>
      <c r="E177" s="11" t="s">
        <v>505</v>
      </c>
      <c r="F177" s="11" t="s">
        <v>505</v>
      </c>
      <c r="G177" s="11"/>
      <c r="H177" s="11"/>
      <c r="I177" s="8" t="s">
        <v>506</v>
      </c>
      <c r="J177" s="8"/>
      <c r="K177" s="8"/>
      <c r="L177" s="8"/>
      <c r="M177" s="8"/>
      <c r="N177" s="8"/>
      <c r="O177" s="8"/>
      <c r="P177" s="8"/>
    </row>
    <row r="178" spans="1:17" x14ac:dyDescent="0.35">
      <c r="A178" s="8" t="s">
        <v>10</v>
      </c>
      <c r="B178" s="9">
        <v>8567</v>
      </c>
      <c r="C178" s="10">
        <v>2392</v>
      </c>
      <c r="D178" s="15" t="s">
        <v>192</v>
      </c>
      <c r="E178" s="11" t="s">
        <v>507</v>
      </c>
      <c r="F178" s="11" t="s">
        <v>507</v>
      </c>
      <c r="G178" s="11"/>
      <c r="H178" s="11"/>
      <c r="I178" s="8" t="s">
        <v>508</v>
      </c>
      <c r="J178" s="8"/>
      <c r="K178" s="8"/>
      <c r="L178" s="8"/>
      <c r="M178" s="8"/>
      <c r="N178" s="8"/>
      <c r="O178" s="8"/>
      <c r="P178" s="8"/>
    </row>
    <row r="179" spans="1:17" x14ac:dyDescent="0.35">
      <c r="A179" s="8" t="s">
        <v>398</v>
      </c>
      <c r="B179" s="9">
        <v>3515</v>
      </c>
      <c r="C179" s="10">
        <v>2394</v>
      </c>
      <c r="D179" s="15" t="s">
        <v>192</v>
      </c>
      <c r="E179" s="11"/>
      <c r="F179" s="11" t="s">
        <v>509</v>
      </c>
      <c r="G179" s="21" t="s">
        <v>509</v>
      </c>
      <c r="H179" s="21" t="s">
        <v>510</v>
      </c>
      <c r="I179" s="8" t="s">
        <v>511</v>
      </c>
      <c r="J179" s="12" t="s">
        <v>512</v>
      </c>
      <c r="K179" s="12" t="s">
        <v>513</v>
      </c>
      <c r="L179" s="12"/>
      <c r="M179" s="12"/>
      <c r="N179" s="12" t="str">
        <f t="shared" ref="N179:N180" si="15">IFERROR(MID(I179,SEARCH("var. ",$I179,1)+5,SEARCH(" ",I179,SEARCH("var. ",$I179,1)+4)-SEARCH("var. ",$I179,1)+5),"")</f>
        <v>iva</v>
      </c>
      <c r="O179" s="8" t="str">
        <f t="shared" ref="O179:O180" si="16">J179&amp;"_"&amp;K179&amp;"_"&amp;N179</f>
        <v>Ajuga_iva _iva</v>
      </c>
      <c r="P179" s="8" t="str">
        <f t="shared" ref="P179:P180" si="17">IFERROR(LEFT($I179,SEARCH("var. ",$I179,1)+5),"")</f>
        <v>Ajuga iva (L.) Schreb. var. i</v>
      </c>
      <c r="Q179" t="s">
        <v>514</v>
      </c>
    </row>
    <row r="180" spans="1:17" x14ac:dyDescent="0.35">
      <c r="A180" s="8" t="s">
        <v>398</v>
      </c>
      <c r="B180" s="9">
        <v>3516</v>
      </c>
      <c r="C180" s="10">
        <v>2397</v>
      </c>
      <c r="D180" s="15" t="s">
        <v>192</v>
      </c>
      <c r="E180" s="11"/>
      <c r="F180" s="11" t="s">
        <v>515</v>
      </c>
      <c r="G180" s="21" t="s">
        <v>515</v>
      </c>
      <c r="H180" s="21" t="s">
        <v>93</v>
      </c>
      <c r="I180" s="20" t="s">
        <v>516</v>
      </c>
      <c r="J180" s="12" t="s">
        <v>512</v>
      </c>
      <c r="K180" s="12" t="s">
        <v>513</v>
      </c>
      <c r="L180" s="12"/>
      <c r="M180" s="12"/>
      <c r="N180" s="12" t="str">
        <f t="shared" si="15"/>
        <v>pseudoiva</v>
      </c>
      <c r="O180" s="8" t="str">
        <f t="shared" si="16"/>
        <v>Ajuga_iva _pseudoiva</v>
      </c>
      <c r="P180" s="8" t="str">
        <f t="shared" si="17"/>
        <v>Ajuga iva var. p</v>
      </c>
      <c r="Q180" t="s">
        <v>517</v>
      </c>
    </row>
    <row r="181" spans="1:17" x14ac:dyDescent="0.35">
      <c r="A181" s="8" t="s">
        <v>10</v>
      </c>
      <c r="B181" s="9">
        <v>37712</v>
      </c>
      <c r="C181" s="10">
        <v>103253</v>
      </c>
      <c r="D181" s="15" t="s">
        <v>434</v>
      </c>
      <c r="E181" s="11" t="s">
        <v>518</v>
      </c>
      <c r="F181" s="11" t="s">
        <v>518</v>
      </c>
      <c r="G181" s="11"/>
      <c r="H181" s="11"/>
      <c r="I181" s="8" t="s">
        <v>519</v>
      </c>
      <c r="J181" s="8"/>
      <c r="K181" s="8"/>
      <c r="L181" s="8"/>
      <c r="M181" s="8"/>
      <c r="N181" s="8"/>
      <c r="O181" s="8"/>
      <c r="P181" s="8"/>
    </row>
    <row r="182" spans="1:17" x14ac:dyDescent="0.35">
      <c r="A182" s="8" t="s">
        <v>398</v>
      </c>
      <c r="B182" s="9">
        <v>3518</v>
      </c>
      <c r="C182" s="10">
        <v>2404</v>
      </c>
      <c r="D182" s="15" t="s">
        <v>434</v>
      </c>
      <c r="E182" s="11"/>
      <c r="F182" s="11" t="s">
        <v>520</v>
      </c>
      <c r="G182" s="21" t="s">
        <v>520</v>
      </c>
      <c r="H182" s="21" t="s">
        <v>93</v>
      </c>
      <c r="I182" s="8" t="s">
        <v>521</v>
      </c>
      <c r="J182" s="12" t="s">
        <v>512</v>
      </c>
      <c r="K182" s="12" t="s">
        <v>522</v>
      </c>
      <c r="L182" s="12"/>
      <c r="M182" s="12"/>
      <c r="N182" s="12" t="str">
        <f>IFERROR(MID(I182,SEARCH("var. ",$I182,1)+5,SEARCH(" ",I182,SEARCH("var. ",$I182,1)+4)-SEARCH("var. ",$I182,1)+5),"")</f>
        <v>pyramidal</v>
      </c>
      <c r="O182" s="8" t="str">
        <f>J182&amp;"_"&amp;K182&amp;"_"&amp;N182</f>
        <v>Ajuga_pyramidalis _pyramidal</v>
      </c>
      <c r="P182" s="8" t="str">
        <f>IFERROR(LEFT($I182,SEARCH("var. ",$I182,1)+5),"")</f>
        <v>Ajuga pyramidalis L. var. p</v>
      </c>
      <c r="Q182" t="s">
        <v>523</v>
      </c>
    </row>
    <row r="183" spans="1:17" x14ac:dyDescent="0.35">
      <c r="A183" s="8" t="s">
        <v>10</v>
      </c>
      <c r="B183" s="9">
        <v>3519</v>
      </c>
      <c r="C183" s="10">
        <v>2407</v>
      </c>
      <c r="D183" s="15" t="s">
        <v>524</v>
      </c>
      <c r="E183" s="11" t="s">
        <v>525</v>
      </c>
      <c r="F183" s="11" t="s">
        <v>525</v>
      </c>
      <c r="G183" s="11"/>
      <c r="H183" s="11"/>
      <c r="I183" s="8" t="s">
        <v>526</v>
      </c>
      <c r="J183" s="8"/>
      <c r="K183" s="8"/>
      <c r="L183" s="8"/>
      <c r="M183" s="8"/>
      <c r="N183" s="8"/>
      <c r="O183" s="8"/>
      <c r="P183" s="8"/>
    </row>
    <row r="184" spans="1:17" x14ac:dyDescent="0.35">
      <c r="A184" s="8" t="s">
        <v>398</v>
      </c>
      <c r="B184" s="13">
        <v>8808</v>
      </c>
      <c r="C184" s="19">
        <v>10310</v>
      </c>
      <c r="D184" s="15" t="s">
        <v>291</v>
      </c>
      <c r="E184" s="11"/>
      <c r="F184" s="11" t="s">
        <v>527</v>
      </c>
      <c r="G184" s="28" t="s">
        <v>527</v>
      </c>
      <c r="H184" s="21" t="s">
        <v>79</v>
      </c>
      <c r="I184" s="29" t="s">
        <v>528</v>
      </c>
      <c r="J184" s="12" t="s">
        <v>529</v>
      </c>
      <c r="K184" s="12" t="s">
        <v>530</v>
      </c>
      <c r="L184" s="12"/>
      <c r="M184" s="12"/>
      <c r="N184" s="12" t="str">
        <f t="shared" ref="N184:N185" si="18">IFERROR(MID(I184,SEARCH("var. ",$I184,1)+5,SEARCH(" ",I184,SEARCH("var. ",$I184,1)+4)-SEARCH("var. ",$I184,1)+5),"")</f>
        <v>napus</v>
      </c>
      <c r="O184" s="8" t="str">
        <f t="shared" ref="O184:O185" si="19">J184&amp;"_"&amp;K184&amp;"_"&amp;N184</f>
        <v>Brassica_napus _napus</v>
      </c>
      <c r="P184" s="8" t="str">
        <f t="shared" ref="P184:P185" si="20">IFERROR(LEFT($I184,SEARCH("var. ",$I184,1)+5),"")</f>
        <v>Brassica napus L. var. n</v>
      </c>
      <c r="Q184" t="s">
        <v>531</v>
      </c>
    </row>
    <row r="185" spans="1:17" x14ac:dyDescent="0.35">
      <c r="A185" s="8" t="s">
        <v>398</v>
      </c>
      <c r="B185" s="13">
        <v>1557</v>
      </c>
      <c r="C185" s="10">
        <v>10314</v>
      </c>
      <c r="D185" s="15" t="s">
        <v>291</v>
      </c>
      <c r="E185" s="11"/>
      <c r="F185" s="11" t="s">
        <v>527</v>
      </c>
      <c r="G185" s="28" t="s">
        <v>527</v>
      </c>
      <c r="H185" s="21" t="s">
        <v>79</v>
      </c>
      <c r="I185" s="26" t="s">
        <v>532</v>
      </c>
      <c r="J185" s="12" t="s">
        <v>529</v>
      </c>
      <c r="K185" s="12" t="s">
        <v>530</v>
      </c>
      <c r="L185" s="12"/>
      <c r="M185" s="12"/>
      <c r="N185" s="12" t="str">
        <f t="shared" si="18"/>
        <v>napobrass</v>
      </c>
      <c r="O185" s="8" t="str">
        <f t="shared" si="19"/>
        <v>Brassica_napus _napobrass</v>
      </c>
      <c r="P185" s="8" t="str">
        <f t="shared" si="20"/>
        <v>Brassica napus var. n</v>
      </c>
      <c r="Q185" t="s">
        <v>533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Germain Vital</dc:creator>
  <cp:lastModifiedBy>Germain Vital</cp:lastModifiedBy>
  <dcterms:created xsi:type="dcterms:W3CDTF">2021-07-26T08:50:41Z</dcterms:created>
  <dcterms:modified xsi:type="dcterms:W3CDTF">2021-07-26T08:51:19Z</dcterms:modified>
</cp:coreProperties>
</file>