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mbiniaina\Desktop\"/>
    </mc:Choice>
  </mc:AlternateContent>
  <xr:revisionPtr revIDLastSave="0" documentId="13_ncr:1_{E9142EBD-64F2-4697-90A4-EFE297C57917}" xr6:coauthVersionLast="47" xr6:coauthVersionMax="47" xr10:uidLastSave="{00000000-0000-0000-0000-000000000000}"/>
  <bookViews>
    <workbookView xWindow="-120" yWindow="-120" windowWidth="20730" windowHeight="11310" xr2:uid="{C56CAE54-980A-4138-A0DB-D0AA178A8134}"/>
  </bookViews>
  <sheets>
    <sheet name="Ajout" sheetId="7" r:id="rId1"/>
    <sheet name="Tableau de bord" sheetId="6" r:id="rId2"/>
    <sheet name="Saisie_Courses" sheetId="2" r:id="rId3"/>
    <sheet name="Tableaux_Parametrages" sheetId="3" r:id="rId4"/>
    <sheet name="Grille tarifaire 2021" sheetId="4" r:id="rId5"/>
  </sheets>
  <definedNames>
    <definedName name="Tbl_Encaissement_Journalier_Moyen">Tableau3[]</definedName>
    <definedName name="Tbl_Liste_Courses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F3" i="6"/>
  <c r="F2" i="6"/>
  <c r="J3" i="2"/>
  <c r="J4" i="2"/>
  <c r="J5" i="2"/>
  <c r="J6" i="2"/>
  <c r="J7" i="2"/>
  <c r="J8" i="2"/>
  <c r="J9" i="2"/>
  <c r="J10" i="2"/>
  <c r="J11" i="2"/>
  <c r="I3" i="2"/>
  <c r="I4" i="2"/>
  <c r="I5" i="2"/>
  <c r="I6" i="2"/>
  <c r="I7" i="2"/>
  <c r="I8" i="2"/>
  <c r="I9" i="2"/>
  <c r="I10" i="2"/>
  <c r="I11" i="2"/>
  <c r="I2" i="2"/>
</calcChain>
</file>

<file path=xl/sharedStrings.xml><?xml version="1.0" encoding="utf-8"?>
<sst xmlns="http://schemas.openxmlformats.org/spreadsheetml/2006/main" count="33" uniqueCount="23">
  <si>
    <t>Tarif réduit</t>
  </si>
  <si>
    <t>Tarif ordinaire</t>
  </si>
  <si>
    <t>Libellé</t>
  </si>
  <si>
    <t>Montant</t>
  </si>
  <si>
    <t>ID</t>
  </si>
  <si>
    <t>Date</t>
  </si>
  <si>
    <t>Montant encaissé</t>
  </si>
  <si>
    <t>Commission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</si>
  <si>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</si>
  <si>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</si>
  <si>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</si>
  <si>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</si>
  <si>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</si>
  <si>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</si>
  <si>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</si>
  <si>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</si>
  <si>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</si>
  <si>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</si>
  <si>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CA Moyen</t>
  </si>
  <si>
    <t>Commentaires</t>
  </si>
  <si>
    <t>Seuil de bascule tarif</t>
  </si>
  <si>
    <t>Montant reversé 75%</t>
  </si>
  <si>
    <t>Montant reversé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</si>
</sst>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164" fontId="0" fillId="0" borderId="0" xfId="0" applyNumberFormat="1"/>
    <xf numFmtId="14" fontId="0" fillId="0" borderId="0" xfId="0" applyNumberFormat="1"/>
    <xf numFmtId="44" fontId="0" fillId="0" borderId="0" xfId="0" applyNumberFormat="1"/>
    <xf numFmtId="165" fontId="0" fillId="0" borderId="0" xfId="0" applyNumberFormat="1"/>
  </cellXfs>
  <cellStyles count="2">
    <cellStyle name="Normal" xfId="0" builtinId="0"/>
    <cellStyle name="Pourcentage" xfId="1" builtinId="5"/>
  </cellStyles>
  <dxfs count="14">
    <dxf>
      <numFmt numFmtId="165" formatCode="dd/mm/yyyy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19" formatCode="dd/mm/yyyy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142875</xdr:rowOff>
    </xdr:from>
    <xdr:to>
      <xdr:col>3</xdr:col>
      <xdr:colOff>9525</xdr:colOff>
      <xdr:row>9</xdr:row>
      <xdr:rowOff>76200</xdr:rowOff>
    </xdr:to>
    <xdr:sp macro="[0]!Ajout_Ligne" textlink="">
      <xdr:nvSpPr>
        <xdr:cNvPr id="2" name="Ellipse 1">
          <a:extLst>
            <a:ext uri="{FF2B5EF4-FFF2-40B4-BE49-F238E27FC236}">
              <a16:creationId xmlns:a16="http://schemas.microsoft.com/office/drawing/2014/main" id="{FC931B5A-745F-4C18-A52B-CA10A4138932}"/>
            </a:ext>
          </a:extLst>
        </xdr:cNvPr>
        <xdr:cNvSpPr/>
      </xdr:nvSpPr>
      <xdr:spPr>
        <a:xfrm>
          <a:off x="952500" y="523875"/>
          <a:ext cx="1343025" cy="1266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AJOUTER</a:t>
          </a:r>
          <a:r>
            <a:rPr lang="fr-FR" sz="1100" b="1" baseline="0"/>
            <a:t> NOUVELLE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A6CEBC-60BA-4D0A-B2A1-878A2CFF76DE}" name="Tableau4" displayName="Tableau4" ref="A1:G3" totalsRowShown="0">
  <autoFilter ref="A1:G3" xr:uid="{E2A6CEBC-60BA-4D0A-B2A1-878A2CFF76DE}"/>
  <tableColumns count="7">
    <tableColumn id="1" xr3:uid="{1A8CEC5D-923A-4AB1-BD9B-4ABE8AA1E187}" name="ID"/>
    <tableColumn id="2" xr3:uid="{7F712489-2D9E-4EF8-A166-06DF7885331C}" name="Date" dataDxfId="13"/>
    <tableColumn id="3" xr3:uid="{7EC538E3-0EFC-4EB9-9715-6FB64D372E45}" name="Montant encaissé" dataDxfId="12"/>
    <tableColumn id="4" xr3:uid="{69A637D2-1E14-4028-84C3-3D86036D617D}" name="Montant reversé 70%" dataDxfId="11"/>
    <tableColumn id="7" xr3:uid="{8E75790D-BD35-4746-8EE6-CD6E1E872F78}" name="Montant reversé 75%" dataDxfId="10"/>
    <tableColumn id="5" xr3:uid="{C3EDDD26-983F-4028-8C3C-C7D6204A6E3F}" name="Commission" dataDxfId="9">
      <calculatedColumnFormula>Tableau4[[#This Row],[Montant encaissé]]-Tableau4[[#This Row],[Montant reversé 70%]]-Tableau4[[#This Row],[Montant reversé 75%]]</calculatedColumnFormula>
    </tableColumn>
    <tableColumn id="6" xr3:uid="{8446587C-D3AD-4C81-A3A7-66E5298952CE}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7C3D0B-2584-4174-B5CD-26E59C67D32A}" name="Tableau2" displayName="Tableau2" ref="A1:F2" insertRow="1" totalsRowShown="0">
  <autoFilter ref="A1:F2" xr:uid="{2A7C3D0B-2584-4174-B5CD-26E59C67D32A}"/>
  <tableColumns count="6">
    <tableColumn id="1" xr3:uid="{78A355D1-1D79-4D93-A346-82509A66E4C2}" name="ID"/>
    <tableColumn id="2" xr3:uid="{4822AF7B-8262-426A-9D33-C9D02BB2A38A}" name="Date" dataDxfId="0"/>
    <tableColumn id="3" xr3:uid="{A2AD9314-F053-48AC-A3AB-D358B9557B9C}" name="Montant encaissé" dataDxfId="1"/>
    <tableColumn id="4" xr3:uid="{12D2D8D5-BCEB-460E-AAF1-2ABB32CFD445}" name="Montant reversé 70%" dataDxfId="8"/>
    <tableColumn id="5" xr3:uid="{566FBD80-7535-4B68-92C8-7A555BF11343}" name="Montant reversé 75%" dataDxfId="7"/>
    <tableColumn id="6" xr3:uid="{ACFCB679-AB6D-4CB7-A273-CA3AF86B0AEA}" name="Commission" dataDxfId="6">
      <calculatedColumnFormula>Tableau2[[#This Row],[Montant encaissé]]-Tableau2[[#This Row],[Montant reversé 70%]]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4F5763-47C4-46EE-8D98-4F1D17B4FCED}" name="Tableau3" displayName="Tableau3" ref="H1:J11" totalsRowShown="0">
  <autoFilter ref="H1:J11" xr:uid="{2F4F5763-47C4-46EE-8D98-4F1D17B4FCED}"/>
  <tableColumns count="3">
    <tableColumn id="1" xr3:uid="{30C09363-DA98-4B3A-A59E-FEF3BE2385C3}" name="ID"/>
    <tableColumn id="2" xr3:uid="{992D4A64-8500-4D60-A7C6-9F2F9CE87EA5}" name="Date" dataDxfId="5">
      <calculatedColumnFormula>IF(ISBLANK($B$2),TODAY(),$B$2)</calculatedColumnFormula>
    </tableColumn>
    <tableColumn id="3" xr3:uid="{A47607AF-FA63-455D-AC82-E9D37439C8CE}" name="CA Moyen" dataDxfId="4">
      <calculatedColumnFormula>IF(ISBLANK($A$2),"0",SUMIF(Tableau2[ID],Tableau3[[#This Row],[ID]],Tableau2[Montant encaissé]))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0B0D5B1-5C55-4B7C-909D-0CF28D63C943}" name="Tableau5" displayName="Tableau5" ref="B2:B3" totalsRowShown="0" dataDxfId="3">
  <autoFilter ref="B2:B3" xr:uid="{F0B0D5B1-5C55-4B7C-909D-0CF28D63C943}"/>
  <tableColumns count="1">
    <tableColumn id="1" xr3:uid="{01C3F83A-F66A-4A12-8FAE-44DA3602ED1E}" name="Seuil de bascule tarif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860B75-0F77-422E-9882-23218E13626D}" name="Tableau1" displayName="Tableau1" ref="B1:C3" totalsRowShown="0">
  <autoFilter ref="B1:C3" xr:uid="{68860B75-0F77-422E-9882-23218E13626D}"/>
  <tableColumns count="2">
    <tableColumn id="1" xr3:uid="{B0C94D9C-9098-4C20-9196-3780FB0837A3}" name="Libellé"/>
    <tableColumn id="2" xr3:uid="{1DDB366E-9111-4225-9829-8243A6B72626}" name="Montant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49A8-C372-408C-915C-EA93450BBD3D}">
  <sheetPr codeName="Feuil4"/>
  <dimension ref="A1"/>
  <sheetViews>
    <sheetView tabSelected="1"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AD90-5643-4CAE-8A70-D33817837D6C}">
  <sheetPr codeName="Feuil5"/>
  <dimension ref="A1:G3"/>
  <sheetViews>
    <sheetView workbookViewId="0">
      <selection activeCell="E11" sqref="E11"/>
    </sheetView>
  </sheetViews>
  <sheetFormatPr baseColWidth="10" defaultRowHeight="15" x14ac:dyDescent="0.25"/>
  <cols>
    <col min="1" max="1" width="8.28515625" customWidth="1"/>
    <col min="2" max="2" width="13.7109375" customWidth="1"/>
    <col min="3" max="3" width="18.85546875" customWidth="1"/>
    <col min="4" max="5" width="22.28515625" bestFit="1" customWidth="1"/>
    <col min="6" max="6" width="16.140625" customWidth="1"/>
  </cols>
  <sheetData>
    <row r="1" spans="1:7" x14ac:dyDescent="0.25">
      <c r="A1" t="s">
        <v>4</v>
      </c>
      <c r="B1" t="s">
        <v>5</v>
      </c>
      <c r="C1" t="s">
        <v>6</v>
      </c>
      <c r="D1" t="s">
        <v>22</v>
      </c>
      <c r="E1" t="s">
        <v>21</v>
      </c>
      <c r="F1" t="s">
        <v>7</v>
      </c>
      <c r="G1" t="s">
        <v>19</v>
      </c>
    </row>
    <row r="2" spans="1:7" x14ac:dyDescent="0.25">
      <c r="A2" t="s">
        <v>8</v>
      </c>
      <c r="B2" s="3">
        <v>44377</v>
      </c>
      <c r="C2" s="2">
        <v>32</v>
      </c>
      <c r="D2" s="2">
        <v>24</v>
      </c>
      <c r="E2" s="2"/>
      <c r="F2" s="2">
        <f>Tableau4[[#This Row],[Montant encaissé]]-Tableau4[[#This Row],[Montant reversé 70%]]-Tableau4[[#This Row],[Montant reversé 75%]]</f>
        <v>8</v>
      </c>
    </row>
    <row r="3" spans="1:7" x14ac:dyDescent="0.25">
      <c r="A3" t="s">
        <v>10</v>
      </c>
      <c r="B3" s="3">
        <v>44377</v>
      </c>
      <c r="C3" s="2">
        <v>26</v>
      </c>
      <c r="D3" s="2">
        <v>19.5</v>
      </c>
      <c r="E3" s="2"/>
      <c r="F3" s="2">
        <f>Tableau4[[#This Row],[Montant encaissé]]-Tableau4[[#This Row],[Montant reversé 70%]]-Tableau4[[#This Row],[Montant reversé 75%]]</f>
        <v>6.5</v>
      </c>
    </row>
  </sheetData>
  <pageMargins left="0.7" right="0.7" top="0.75" bottom="0.75" header="0.3" footer="0.3"/>
  <ignoredErrors>
    <ignoredError sqref="F2" calculatedColumn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5F39-75B5-467F-8AE6-C3CE4F53C807}">
  <sheetPr codeName="Feuil1"/>
  <dimension ref="A1:J11"/>
  <sheetViews>
    <sheetView workbookViewId="0">
      <selection activeCell="G10" sqref="G10"/>
    </sheetView>
  </sheetViews>
  <sheetFormatPr baseColWidth="10" defaultRowHeight="15" x14ac:dyDescent="0.25"/>
  <cols>
    <col min="3" max="3" width="18.85546875" customWidth="1"/>
    <col min="4" max="5" width="22.28515625" bestFit="1" customWidth="1"/>
    <col min="6" max="6" width="14.140625" bestFit="1" customWidth="1"/>
    <col min="9" max="9" width="12.28515625" customWidth="1"/>
    <col min="10" max="10" width="12.42578125" bestFit="1" customWidth="1"/>
  </cols>
  <sheetData>
    <row r="1" spans="1:10" x14ac:dyDescent="0.25">
      <c r="A1" t="s">
        <v>4</v>
      </c>
      <c r="B1" t="s">
        <v>5</v>
      </c>
      <c r="C1" t="s">
        <v>6</v>
      </c>
      <c r="D1" t="s">
        <v>22</v>
      </c>
      <c r="E1" t="s">
        <v>21</v>
      </c>
      <c r="F1" t="s">
        <v>7</v>
      </c>
      <c r="H1" t="s">
        <v>4</v>
      </c>
      <c r="I1" t="s">
        <v>5</v>
      </c>
      <c r="J1" t="s">
        <v>18</v>
      </c>
    </row>
    <row r="2" spans="1:10" x14ac:dyDescent="0.25">
      <c r="B2" s="5"/>
      <c r="C2" s="2"/>
      <c r="D2" s="2"/>
      <c r="E2" s="2"/>
      <c r="F2" s="2"/>
      <c r="H2" t="s">
        <v>8</v>
      </c>
      <c r="I2" s="3">
        <f ca="1">IF(ISBLANK($B$2),TODAY(),$B$2)</f>
        <v>44397</v>
      </c>
      <c r="J2" s="2" t="str">
        <f>IF(ISBLANK($A$2),"0",SUMIF(Tableau2[ID],Tableau3[[#This Row],[ID]],Tableau2[Montant encaissé]))</f>
        <v>0</v>
      </c>
    </row>
    <row r="3" spans="1:10" x14ac:dyDescent="0.25">
      <c r="H3" t="s">
        <v>9</v>
      </c>
      <c r="I3" s="3">
        <f t="shared" ref="I3:I11" ca="1" si="0">IF(ISBLANK($B$2),TODAY(),$B$2)</f>
        <v>44397</v>
      </c>
      <c r="J3" s="2" t="str">
        <f>IF(ISBLANK($A$2),"0",SUMIF(Tableau2[ID],Tableau3[[#This Row],[ID]],Tableau2[Montant encaissé]))</f>
        <v>0</v>
      </c>
    </row>
    <row r="4" spans="1:10" x14ac:dyDescent="0.25">
      <c r="H4" t="s">
        <v>10</v>
      </c>
      <c r="I4" s="3">
        <f t="shared" ca="1" si="0"/>
        <v>44397</v>
      </c>
      <c r="J4" s="2" t="str">
        <f>IF(ISBLANK($A$2),"0",SUMIF(Tableau2[ID],Tableau3[[#This Row],[ID]],Tableau2[Montant encaissé]))</f>
        <v>0</v>
      </c>
    </row>
    <row r="5" spans="1:10" x14ac:dyDescent="0.25">
      <c r="H5" t="s">
        <v>11</v>
      </c>
      <c r="I5" s="3">
        <f t="shared" ca="1" si="0"/>
        <v>44397</v>
      </c>
      <c r="J5" s="2" t="str">
        <f>IF(ISBLANK($A$2),"0",SUMIF(Tableau2[ID],Tableau3[[#This Row],[ID]],Tableau2[Montant encaissé]))</f>
        <v>0</v>
      </c>
    </row>
    <row r="6" spans="1:10" x14ac:dyDescent="0.25">
      <c r="H6" t="s">
        <v>12</v>
      </c>
      <c r="I6" s="3">
        <f t="shared" ca="1" si="0"/>
        <v>44397</v>
      </c>
      <c r="J6" s="2" t="str">
        <f>IF(ISBLANK($A$2),"0",SUMIF(Tableau2[ID],Tableau3[[#This Row],[ID]],Tableau2[Montant encaissé]))</f>
        <v>0</v>
      </c>
    </row>
    <row r="7" spans="1:10" x14ac:dyDescent="0.25">
      <c r="H7" t="s">
        <v>13</v>
      </c>
      <c r="I7" s="3">
        <f t="shared" ca="1" si="0"/>
        <v>44397</v>
      </c>
      <c r="J7" s="2" t="str">
        <f>IF(ISBLANK($A$2),"0",SUMIF(Tableau2[ID],Tableau3[[#This Row],[ID]],Tableau2[Montant encaissé]))</f>
        <v>0</v>
      </c>
    </row>
    <row r="8" spans="1:10" x14ac:dyDescent="0.25">
      <c r="H8" t="s">
        <v>14</v>
      </c>
      <c r="I8" s="3">
        <f t="shared" ca="1" si="0"/>
        <v>44397</v>
      </c>
      <c r="J8" s="2" t="str">
        <f>IF(ISBLANK($A$2),"0",SUMIF(Tableau2[ID],Tableau3[[#This Row],[ID]],Tableau2[Montant encaissé]))</f>
        <v>0</v>
      </c>
    </row>
    <row r="9" spans="1:10" x14ac:dyDescent="0.25">
      <c r="H9" t="s">
        <v>15</v>
      </c>
      <c r="I9" s="3">
        <f t="shared" ca="1" si="0"/>
        <v>44397</v>
      </c>
      <c r="J9" s="2" t="str">
        <f>IF(ISBLANK($A$2),"0",SUMIF(Tableau2[ID],Tableau3[[#This Row],[ID]],Tableau2[Montant encaissé]))</f>
        <v>0</v>
      </c>
    </row>
    <row r="10" spans="1:10" x14ac:dyDescent="0.25">
      <c r="H10" t="s">
        <v>16</v>
      </c>
      <c r="I10" s="3">
        <f t="shared" ca="1" si="0"/>
        <v>44397</v>
      </c>
      <c r="J10" s="2" t="str">
        <f>IF(ISBLANK($A$2),"0",SUMIF(Tableau2[ID],Tableau3[[#This Row],[ID]],Tableau2[Montant encaissé]))</f>
        <v>0</v>
      </c>
    </row>
    <row r="11" spans="1:10" x14ac:dyDescent="0.25">
      <c r="H11" t="s">
        <v>17</v>
      </c>
      <c r="I11" s="3">
        <f t="shared" ca="1" si="0"/>
        <v>44397</v>
      </c>
      <c r="J11" s="2" t="str">
        <f>IF(ISBLANK($A$2),"0",SUMIF(Tableau2[ID],Tableau3[[#This Row],[ID]],Tableau2[Montant encaissé]))</f>
        <v>0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01C80-28C3-427E-806C-7A11CE81BE59}">
  <sheetPr codeName="Feuil2"/>
  <dimension ref="B2:B3"/>
  <sheetViews>
    <sheetView workbookViewId="0">
      <selection activeCell="B28" sqref="B28"/>
    </sheetView>
  </sheetViews>
  <sheetFormatPr baseColWidth="10" defaultRowHeight="15" x14ac:dyDescent="0.25"/>
  <cols>
    <col min="2" max="2" width="21.5703125" customWidth="1"/>
  </cols>
  <sheetData>
    <row r="2" spans="2:2" x14ac:dyDescent="0.25">
      <c r="B2" t="s">
        <v>20</v>
      </c>
    </row>
    <row r="3" spans="2:2" x14ac:dyDescent="0.25">
      <c r="B3" s="4">
        <v>200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A279-2EB5-4B62-B19C-44F81BA6CC57}">
  <sheetPr codeName="Feuil3"/>
  <dimension ref="B1:C3"/>
  <sheetViews>
    <sheetView workbookViewId="0">
      <selection activeCell="C4" sqref="C4"/>
    </sheetView>
  </sheetViews>
  <sheetFormatPr baseColWidth="10" defaultRowHeight="15" x14ac:dyDescent="0.25"/>
  <cols>
    <col min="2" max="2" width="13.5703125" bestFit="1" customWidth="1"/>
  </cols>
  <sheetData>
    <row r="1" spans="2:3" x14ac:dyDescent="0.25">
      <c r="B1" t="s">
        <v>2</v>
      </c>
      <c r="C1" t="s">
        <v>3</v>
      </c>
    </row>
    <row r="2" spans="2:3" x14ac:dyDescent="0.25">
      <c r="B2" t="s">
        <v>1</v>
      </c>
      <c r="C2" s="1">
        <v>0.7</v>
      </c>
    </row>
    <row r="3" spans="2:3" x14ac:dyDescent="0.25">
      <c r="B3" t="s">
        <v>0</v>
      </c>
      <c r="C3" s="1">
        <v>0.75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Ajout</vt:lpstr>
      <vt:lpstr>Tableau de bord</vt:lpstr>
      <vt:lpstr>Saisie_Courses</vt:lpstr>
      <vt:lpstr>Tableaux_Parametrages</vt:lpstr>
      <vt:lpstr>Grille tarifaire 2021</vt:lpstr>
      <vt:lpstr>Tbl_Encaissement_Journalier_Moyen</vt:lpstr>
      <vt:lpstr>Tbl_Liste_Courses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Dimbiniaina</dc:creator>
  <cp:lastModifiedBy>Dimbiniaina</cp:lastModifiedBy>
  <dcterms:created xsi:type="dcterms:W3CDTF">2021-07-15T14:42:26Z</dcterms:created>
  <dcterms:modified xsi:type="dcterms:W3CDTF">2021-07-20T09:24:18Z</dcterms:modified>
</cp:coreProperties>
</file>