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pletinckx\Documents\ForetResiliente Georges\Dossiers\Dossier AA Analyse\"/>
    </mc:Choice>
  </mc:AlternateContent>
  <xr:revisionPtr revIDLastSave="0" documentId="13_ncr:1_{7715FFD7-B426-49E6-940B-6F19018C9B8E}" xr6:coauthVersionLast="47" xr6:coauthVersionMax="47" xr10:uidLastSave="{00000000-0000-0000-0000-000000000000}"/>
  <bookViews>
    <workbookView xWindow="-120" yWindow="-120" windowWidth="24240" windowHeight="13140" xr2:uid="{4A8ED177-883B-49DD-B673-D25256FD89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1" l="1"/>
  <c r="C62" i="1"/>
  <c r="B62" i="1"/>
  <c r="D55" i="1"/>
  <c r="C55" i="1"/>
  <c r="B55" i="1"/>
  <c r="C22" i="1"/>
  <c r="C60" i="1" l="1"/>
  <c r="D60" i="1"/>
  <c r="B60" i="1"/>
  <c r="E60" i="1" l="1"/>
  <c r="C61" i="1"/>
  <c r="D61" i="1"/>
  <c r="B61" i="1"/>
  <c r="E61" i="1" l="1"/>
  <c r="D39" i="1"/>
  <c r="B23" i="1"/>
  <c r="C23" i="1" s="1"/>
  <c r="E62" i="1"/>
  <c r="E59" i="1"/>
  <c r="E58" i="1"/>
  <c r="E57" i="1"/>
  <c r="E56" i="1"/>
</calcChain>
</file>

<file path=xl/sharedStrings.xml><?xml version="1.0" encoding="utf-8"?>
<sst xmlns="http://schemas.openxmlformats.org/spreadsheetml/2006/main" count="83" uniqueCount="75">
  <si>
    <t>Fiche d'analyse</t>
  </si>
  <si>
    <t>Nom</t>
  </si>
  <si>
    <t>Prénom</t>
  </si>
  <si>
    <t>Adresse1</t>
  </si>
  <si>
    <t>Adresse2</t>
  </si>
  <si>
    <t>Adresse3</t>
  </si>
  <si>
    <t>Mail</t>
  </si>
  <si>
    <t>N° IBAN</t>
  </si>
  <si>
    <t>Téléphone</t>
  </si>
  <si>
    <t>Mandataire</t>
  </si>
  <si>
    <t>Date décision</t>
  </si>
  <si>
    <t>Prime demandée</t>
  </si>
  <si>
    <t>Prime 1</t>
  </si>
  <si>
    <t>Prime 2</t>
  </si>
  <si>
    <t>Prime 3</t>
  </si>
  <si>
    <t>Prime 4</t>
  </si>
  <si>
    <t>Parcelle en zone forestière?</t>
  </si>
  <si>
    <t>Parcelle en zone naturelle?</t>
  </si>
  <si>
    <t>Mise à blanc entre 01/01/2018 et 30/06/2021?</t>
  </si>
  <si>
    <t>Superficie de la parcelle (min 0,25 ha)</t>
  </si>
  <si>
    <t>Parquets mono &lt; 0,25 ha</t>
  </si>
  <si>
    <t>Gyrobroyées en plein (sauf ronces fougères)</t>
  </si>
  <si>
    <t>Date entrée / complément</t>
  </si>
  <si>
    <t>Parcelle 1</t>
  </si>
  <si>
    <t>Cadastre</t>
  </si>
  <si>
    <t xml:space="preserve">Indivision? </t>
  </si>
  <si>
    <t>Certificat de propriété</t>
  </si>
  <si>
    <t>Historique</t>
  </si>
  <si>
    <t>Pression du gibier</t>
  </si>
  <si>
    <t>Moyens de protection</t>
  </si>
  <si>
    <t>Interventions prévues à 10 ans</t>
  </si>
  <si>
    <t>Informations relatives au projet</t>
  </si>
  <si>
    <t>Catégorie de superficie</t>
  </si>
  <si>
    <t>Coupe sanitaire</t>
  </si>
  <si>
    <t>Projet initié en automne 2020 -printemps 2021?</t>
  </si>
  <si>
    <t>Points</t>
  </si>
  <si>
    <t>Régénération naturelle d'une essence productive biogène</t>
  </si>
  <si>
    <t>Surface mono &lt; 25 ares</t>
  </si>
  <si>
    <t>Prime 2 ou 3</t>
  </si>
  <si>
    <t>Total des points</t>
  </si>
  <si>
    <t>Les essences naturelles figurent-elles dans le tableau?</t>
  </si>
  <si>
    <t>Régénération naturelle</t>
  </si>
  <si>
    <t>Plantation</t>
  </si>
  <si>
    <t>Les essences naturelles sont-elles en adéquation stationnelle?</t>
  </si>
  <si>
    <t>Les essences à planter figurent-elles dans le tableau?</t>
  </si>
  <si>
    <t>Type de plantation</t>
  </si>
  <si>
    <t>Modalités de mélange</t>
  </si>
  <si>
    <t>Itinéraire</t>
  </si>
  <si>
    <t>Situation favorable climatique?</t>
  </si>
  <si>
    <t>N° dossier</t>
  </si>
  <si>
    <t>Accord indivisaires</t>
  </si>
  <si>
    <t>Montant facture</t>
  </si>
  <si>
    <t>Montant de la prime</t>
  </si>
  <si>
    <t>Commune</t>
  </si>
  <si>
    <t>Sous commune</t>
  </si>
  <si>
    <t>Lieux-dit</t>
  </si>
  <si>
    <t>Visite de contrôle</t>
  </si>
  <si>
    <t>Date</t>
  </si>
  <si>
    <t>-</t>
  </si>
  <si>
    <t>Situation de blocage (ronce, fougère)?</t>
  </si>
  <si>
    <t>Les essences à planter sont-elles en adéquation stationnelle?</t>
  </si>
  <si>
    <t>Au moins une essence productive biogène plantée</t>
  </si>
  <si>
    <t>Parcelle gyro en plein (sauf fougère ou ronces)</t>
  </si>
  <si>
    <t>Analyse du dossier</t>
  </si>
  <si>
    <t>Rapport de visite</t>
  </si>
  <si>
    <t>Remarque du demandeur</t>
  </si>
  <si>
    <t>Vérification</t>
  </si>
  <si>
    <t>En forêt ancienne?</t>
  </si>
  <si>
    <t>En zone forestière/ naturelle</t>
  </si>
  <si>
    <t>1234-beta-6598</t>
  </si>
  <si>
    <t>Beta</t>
  </si>
  <si>
    <t>Jean-Pierre</t>
  </si>
  <si>
    <t>Alfred</t>
  </si>
  <si>
    <t>Libramont</t>
  </si>
  <si>
    <t>Chevigny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</si>
</sst>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222330"/>
      <name val="Segoe UI"/>
      <family val="2"/>
    </font>
    <font>
      <sz val="12"/>
      <color rgb="FF0036B1"/>
      <name val="Segoe U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45">
        <stop position="0">
          <color theme="0"/>
        </stop>
        <stop position="1">
          <color theme="1"/>
        </stop>
      </gradient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49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0" xfId="0" applyFont="1" applyFill="1" applyBorder="1"/>
    <xf numFmtId="0" fontId="0" fillId="0" borderId="0" xfId="0" applyFill="1"/>
    <xf numFmtId="14" fontId="0" fillId="0" borderId="3" xfId="0" quotePrefix="1" applyNumberFormat="1" applyBorder="1"/>
    <xf numFmtId="0" fontId="0" fillId="0" borderId="3" xfId="0" quotePrefix="1" applyBorder="1"/>
    <xf numFmtId="0" fontId="0" fillId="0" borderId="3" xfId="0" applyBorder="1" applyProtection="1">
      <protection locked="0"/>
    </xf>
    <xf numFmtId="164" fontId="0" fillId="0" borderId="3" xfId="0" applyNumberFormat="1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3" xfId="0" applyNumberFormat="1" applyFill="1" applyBorder="1" applyProtection="1">
      <protection locked="0"/>
    </xf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0" xfId="0" applyFont="1" applyBorder="1"/>
    <xf numFmtId="0" fontId="2" fillId="0" borderId="9" xfId="0" applyFont="1" applyBorder="1"/>
    <xf numFmtId="0" fontId="0" fillId="0" borderId="0" xfId="0" applyFill="1" applyBorder="1" applyAlignment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0" fillId="0" borderId="3" xfId="0" applyBorder="1" applyAlignment="1" applyProtection="1">
      <alignment horizontal="center"/>
      <protection locked="0"/>
    </xf>
    <xf numFmtId="0" fontId="0" fillId="0" borderId="10" xfId="0" applyBorder="1"/>
    <xf numFmtId="0" fontId="0" fillId="0" borderId="6" xfId="0" applyBorder="1"/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/>
    <xf numFmtId="49" fontId="6" fillId="0" borderId="3" xfId="0" applyNumberFormat="1" applyFont="1" applyBorder="1" applyProtection="1">
      <protection locked="0"/>
    </xf>
    <xf numFmtId="49" fontId="8" fillId="0" borderId="3" xfId="0" applyNumberFormat="1" applyFont="1" applyBorder="1" applyProtection="1">
      <protection locked="0"/>
    </xf>
    <xf numFmtId="49" fontId="0" fillId="0" borderId="3" xfId="0" applyNumberFormat="1" applyBorder="1" applyProtection="1">
      <protection locked="0"/>
    </xf>
    <xf numFmtId="49" fontId="7" fillId="0" borderId="3" xfId="0" applyNumberFormat="1" applyFont="1" applyBorder="1" applyProtection="1">
      <protection locked="0"/>
    </xf>
    <xf numFmtId="49" fontId="1" fillId="0" borderId="3" xfId="1" applyNumberFormat="1" applyBorder="1" applyProtection="1">
      <protection locked="0"/>
    </xf>
    <xf numFmtId="49" fontId="0" fillId="0" borderId="3" xfId="0" applyNumberFormat="1" applyBorder="1" applyAlignment="1" applyProtection="1">
      <alignment horizontal="left" wrapText="1"/>
      <protection locked="0"/>
    </xf>
    <xf numFmtId="49" fontId="0" fillId="0" borderId="3" xfId="0" applyNumberFormat="1" applyFill="1" applyBorder="1" applyAlignment="1" applyProtection="1">
      <alignment wrapText="1"/>
      <protection locked="0"/>
    </xf>
    <xf numFmtId="49" fontId="0" fillId="0" borderId="3" xfId="0" applyNumberFormat="1" applyBorder="1" applyAlignment="1" applyProtection="1">
      <alignment wrapText="1"/>
      <protection locked="0"/>
    </xf>
    <xf numFmtId="0" fontId="0" fillId="0" borderId="3" xfId="0" quotePrefix="1" applyBorder="1" applyAlignment="1" applyProtection="1">
      <alignment horizontal="center"/>
    </xf>
    <xf numFmtId="0" fontId="0" fillId="0" borderId="3" xfId="0" quotePrefix="1" applyBorder="1" applyProtection="1"/>
    <xf numFmtId="0" fontId="0" fillId="0" borderId="3" xfId="0" applyBorder="1" applyProtection="1"/>
    <xf numFmtId="0" fontId="0" fillId="0" borderId="0" xfId="0" applyProtection="1"/>
    <xf numFmtId="0" fontId="5" fillId="0" borderId="0" xfId="0" applyFont="1" applyProtection="1"/>
    <xf numFmtId="0" fontId="4" fillId="0" borderId="0" xfId="0" applyFont="1" applyProtection="1"/>
    <xf numFmtId="0" fontId="0" fillId="0" borderId="0" xfId="0" applyFont="1" applyProtection="1"/>
    <xf numFmtId="0" fontId="2" fillId="0" borderId="0" xfId="0" applyFont="1" applyProtection="1"/>
    <xf numFmtId="0" fontId="0" fillId="0" borderId="0" xfId="0" applyBorder="1" applyAlignment="1" applyProtection="1">
      <alignment horizontal="left" wrapText="1"/>
    </xf>
    <xf numFmtId="0" fontId="8" fillId="0" borderId="3" xfId="0" applyFont="1" applyBorder="1" applyProtection="1">
      <protection locked="0"/>
    </xf>
    <xf numFmtId="0" fontId="0" fillId="0" borderId="4" xfId="0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left" wrapText="1"/>
      <protection locked="0"/>
    </xf>
    <xf numFmtId="49" fontId="0" fillId="0" borderId="7" xfId="0" applyNumberFormat="1" applyBorder="1" applyAlignment="1" applyProtection="1">
      <alignment horizontal="left" wrapText="1"/>
      <protection locked="0"/>
    </xf>
    <xf numFmtId="49" fontId="0" fillId="0" borderId="8" xfId="0" applyNumberFormat="1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DC95-E6D1-482A-A336-3F451411E7DB}">
  <dimension ref="A1:L98"/>
  <sheetViews>
    <sheetView tabSelected="1" topLeftCell="A49" zoomScale="90" zoomScaleNormal="90" workbookViewId="0">
      <selection activeCell="E64" sqref="E64"/>
    </sheetView>
  </sheetViews>
  <sheetFormatPr baseColWidth="10" defaultRowHeight="15" x14ac:dyDescent="0.25"/>
  <cols>
    <col min="1" max="1" width="43.42578125" customWidth="1"/>
    <col min="2" max="2" width="26.7109375" customWidth="1"/>
    <col min="3" max="3" width="15.85546875" customWidth="1"/>
    <col min="4" max="4" width="13" customWidth="1"/>
  </cols>
  <sheetData>
    <row r="1" spans="1:2" x14ac:dyDescent="0.25">
      <c r="A1" s="48" t="s">
        <v>0</v>
      </c>
    </row>
    <row r="2" spans="1:2" x14ac:dyDescent="0.25">
      <c r="A2" s="48"/>
    </row>
    <row r="3" spans="1:2" x14ac:dyDescent="0.25">
      <c r="A3" s="49" t="s">
        <v>49</v>
      </c>
      <c r="B3" s="54" t="s">
        <v>69</v>
      </c>
    </row>
    <row r="4" spans="1:2" x14ac:dyDescent="0.25">
      <c r="A4" s="48" t="s">
        <v>1</v>
      </c>
      <c r="B4" s="54" t="s">
        <v>70</v>
      </c>
    </row>
    <row r="5" spans="1:2" ht="17.25" x14ac:dyDescent="0.3">
      <c r="A5" s="48" t="s">
        <v>2</v>
      </c>
      <c r="B5" s="37" t="s">
        <v>71</v>
      </c>
    </row>
    <row r="6" spans="1:2" x14ac:dyDescent="0.25">
      <c r="A6" s="48" t="s">
        <v>3</v>
      </c>
      <c r="B6" s="38"/>
    </row>
    <row r="7" spans="1:2" x14ac:dyDescent="0.25">
      <c r="A7" s="48" t="s">
        <v>4</v>
      </c>
      <c r="B7" s="38"/>
    </row>
    <row r="8" spans="1:2" x14ac:dyDescent="0.25">
      <c r="A8" s="48" t="s">
        <v>5</v>
      </c>
      <c r="B8" s="39"/>
    </row>
    <row r="9" spans="1:2" x14ac:dyDescent="0.25">
      <c r="A9" s="48" t="s">
        <v>6</v>
      </c>
      <c r="B9" s="38"/>
    </row>
    <row r="10" spans="1:2" x14ac:dyDescent="0.25">
      <c r="A10" s="48" t="s">
        <v>7</v>
      </c>
      <c r="B10" s="38"/>
    </row>
    <row r="11" spans="1:2" x14ac:dyDescent="0.25">
      <c r="A11" s="48" t="s">
        <v>8</v>
      </c>
      <c r="B11" s="38"/>
    </row>
    <row r="12" spans="1:2" x14ac:dyDescent="0.25">
      <c r="A12" s="49" t="s">
        <v>9</v>
      </c>
    </row>
    <row r="13" spans="1:2" ht="17.25" x14ac:dyDescent="0.3">
      <c r="A13" s="48" t="s">
        <v>1</v>
      </c>
      <c r="B13" s="37" t="s">
        <v>72</v>
      </c>
    </row>
    <row r="14" spans="1:2" ht="17.25" x14ac:dyDescent="0.3">
      <c r="A14" s="48" t="s">
        <v>2</v>
      </c>
      <c r="B14" s="37"/>
    </row>
    <row r="15" spans="1:2" ht="17.25" x14ac:dyDescent="0.3">
      <c r="A15" s="48" t="s">
        <v>3</v>
      </c>
      <c r="B15" s="37"/>
    </row>
    <row r="16" spans="1:2" x14ac:dyDescent="0.25">
      <c r="A16" s="48" t="s">
        <v>4</v>
      </c>
      <c r="B16" s="39"/>
    </row>
    <row r="17" spans="1:7" ht="17.25" x14ac:dyDescent="0.3">
      <c r="A17" s="48" t="s">
        <v>5</v>
      </c>
      <c r="B17" s="37"/>
    </row>
    <row r="18" spans="1:7" ht="17.25" x14ac:dyDescent="0.3">
      <c r="A18" s="48" t="s">
        <v>6</v>
      </c>
      <c r="B18" s="40"/>
    </row>
    <row r="19" spans="1:7" x14ac:dyDescent="0.25">
      <c r="A19" s="48" t="s">
        <v>8</v>
      </c>
      <c r="B19" s="41"/>
    </row>
    <row r="20" spans="1:7" x14ac:dyDescent="0.25">
      <c r="A20" s="48" t="s">
        <v>51</v>
      </c>
      <c r="B20" s="11"/>
    </row>
    <row r="21" spans="1:7" x14ac:dyDescent="0.25">
      <c r="A21" s="48"/>
    </row>
    <row r="22" spans="1:7" x14ac:dyDescent="0.25">
      <c r="A22" s="48" t="s">
        <v>22</v>
      </c>
      <c r="B22" s="12">
        <v>44373</v>
      </c>
      <c r="C22" s="13">
        <f>B22</f>
        <v>44373</v>
      </c>
    </row>
    <row r="23" spans="1:7" x14ac:dyDescent="0.25">
      <c r="A23" s="48" t="s">
        <v>10</v>
      </c>
      <c r="B23" s="9">
        <f>IF(ISBLANK(B22),"",WORKDAY(B22,15))</f>
        <v>44393</v>
      </c>
      <c r="C23" s="9">
        <f>IF(ISBLANK(C22),B23,WORKDAY(C22,15))</f>
        <v>44393</v>
      </c>
    </row>
    <row r="24" spans="1:7" x14ac:dyDescent="0.25">
      <c r="A24" s="48"/>
    </row>
    <row r="25" spans="1:7" x14ac:dyDescent="0.25">
      <c r="A25" s="50" t="s">
        <v>23</v>
      </c>
    </row>
    <row r="26" spans="1:7" x14ac:dyDescent="0.25">
      <c r="A26" s="51" t="s">
        <v>53</v>
      </c>
      <c r="B26" s="38" t="s">
        <v>73</v>
      </c>
    </row>
    <row r="27" spans="1:7" x14ac:dyDescent="0.25">
      <c r="A27" s="51" t="s">
        <v>54</v>
      </c>
      <c r="B27" s="38" t="s">
        <v>74</v>
      </c>
    </row>
    <row r="28" spans="1:7" x14ac:dyDescent="0.25">
      <c r="A28" s="51" t="s">
        <v>55</v>
      </c>
      <c r="B28" s="38"/>
    </row>
    <row r="29" spans="1:7" x14ac:dyDescent="0.25">
      <c r="A29" s="48"/>
    </row>
    <row r="30" spans="1:7" x14ac:dyDescent="0.25">
      <c r="A30" s="52" t="s">
        <v>11</v>
      </c>
      <c r="B30" s="27"/>
      <c r="C30" s="27"/>
      <c r="D30" s="27"/>
      <c r="E30" s="27"/>
      <c r="F30" s="62" t="s">
        <v>66</v>
      </c>
      <c r="G30" s="63"/>
    </row>
    <row r="31" spans="1:7" ht="45" x14ac:dyDescent="0.25">
      <c r="A31" s="48"/>
      <c r="B31" s="6" t="s">
        <v>12</v>
      </c>
      <c r="C31" s="6" t="s">
        <v>13</v>
      </c>
      <c r="D31" s="6" t="s">
        <v>14</v>
      </c>
      <c r="E31" s="6" t="s">
        <v>15</v>
      </c>
      <c r="F31" s="17" t="s">
        <v>68</v>
      </c>
      <c r="G31" s="17" t="s">
        <v>67</v>
      </c>
    </row>
    <row r="32" spans="1:7" x14ac:dyDescent="0.25">
      <c r="A32" s="48" t="s">
        <v>16</v>
      </c>
      <c r="B32" s="31"/>
      <c r="C32" s="31"/>
      <c r="D32" s="31"/>
      <c r="E32" s="16"/>
      <c r="F32" s="19"/>
      <c r="G32" s="27"/>
    </row>
    <row r="33" spans="1:6" x14ac:dyDescent="0.25">
      <c r="A33" s="48" t="s">
        <v>17</v>
      </c>
      <c r="B33" s="1"/>
      <c r="C33" s="1"/>
      <c r="D33" s="14"/>
      <c r="E33" s="28"/>
      <c r="F33" s="23"/>
    </row>
    <row r="34" spans="1:6" x14ac:dyDescent="0.25">
      <c r="A34" s="48" t="s">
        <v>18</v>
      </c>
      <c r="B34" s="27"/>
      <c r="C34" s="27"/>
      <c r="D34" s="27"/>
      <c r="E34" s="28"/>
    </row>
    <row r="35" spans="1:6" x14ac:dyDescent="0.25">
      <c r="A35" s="48" t="s">
        <v>19</v>
      </c>
      <c r="B35" s="15"/>
      <c r="C35" s="15"/>
      <c r="D35" s="15"/>
      <c r="E35" s="28"/>
    </row>
    <row r="36" spans="1:6" x14ac:dyDescent="0.25">
      <c r="A36" s="48" t="s">
        <v>20</v>
      </c>
      <c r="B36" s="27"/>
      <c r="C36" s="27"/>
      <c r="D36" s="27"/>
      <c r="E36" s="28"/>
    </row>
    <row r="37" spans="1:6" x14ac:dyDescent="0.25">
      <c r="A37" s="48" t="s">
        <v>21</v>
      </c>
      <c r="B37" s="32"/>
      <c r="C37" s="32"/>
      <c r="D37" s="32"/>
      <c r="E37" s="28"/>
    </row>
    <row r="38" spans="1:6" x14ac:dyDescent="0.25">
      <c r="A38" s="48" t="s">
        <v>59</v>
      </c>
      <c r="B38" s="32"/>
      <c r="C38" s="32"/>
      <c r="D38" s="32"/>
      <c r="E38" s="29"/>
    </row>
    <row r="39" spans="1:6" x14ac:dyDescent="0.25">
      <c r="A39" s="48" t="s">
        <v>52</v>
      </c>
      <c r="B39" s="6">
        <v>0</v>
      </c>
      <c r="C39" s="6">
        <v>5600</v>
      </c>
      <c r="D39" s="6">
        <f t="shared" ref="D39" si="0">IF((3000*D35)&gt;15000,15000,3000*D35)</f>
        <v>0</v>
      </c>
      <c r="E39" s="6">
        <v>230</v>
      </c>
    </row>
    <row r="40" spans="1:6" x14ac:dyDescent="0.25">
      <c r="A40" s="48"/>
    </row>
    <row r="41" spans="1:6" x14ac:dyDescent="0.25">
      <c r="A41" s="48" t="s">
        <v>26</v>
      </c>
      <c r="B41" s="27"/>
    </row>
    <row r="42" spans="1:6" x14ac:dyDescent="0.25">
      <c r="A42" s="48" t="s">
        <v>25</v>
      </c>
      <c r="B42" s="27"/>
    </row>
    <row r="43" spans="1:6" x14ac:dyDescent="0.25">
      <c r="A43" s="48" t="s">
        <v>50</v>
      </c>
      <c r="B43" s="27"/>
    </row>
    <row r="44" spans="1:6" x14ac:dyDescent="0.25">
      <c r="A44" s="48" t="s">
        <v>24</v>
      </c>
      <c r="B44" s="27"/>
    </row>
    <row r="46" spans="1:6" x14ac:dyDescent="0.25">
      <c r="A46" s="2" t="s">
        <v>27</v>
      </c>
    </row>
    <row r="47" spans="1:6" ht="47.25" customHeight="1" x14ac:dyDescent="0.25">
      <c r="A47" s="56"/>
      <c r="B47" s="57"/>
      <c r="C47" s="57"/>
      <c r="D47" s="57"/>
      <c r="E47" s="57"/>
      <c r="F47" s="58"/>
    </row>
    <row r="49" spans="1:8" ht="63.75" customHeight="1" x14ac:dyDescent="0.25">
      <c r="A49" t="s">
        <v>28</v>
      </c>
      <c r="B49" s="56"/>
      <c r="C49" s="57"/>
      <c r="D49" s="57"/>
      <c r="E49" s="57"/>
      <c r="F49" s="58"/>
    </row>
    <row r="50" spans="1:8" ht="34.5" customHeight="1" x14ac:dyDescent="0.25">
      <c r="A50" t="s">
        <v>29</v>
      </c>
      <c r="B50" s="56"/>
      <c r="C50" s="57"/>
      <c r="D50" s="57"/>
      <c r="E50" s="57"/>
      <c r="F50" s="58"/>
    </row>
    <row r="51" spans="1:8" x14ac:dyDescent="0.25">
      <c r="A51" s="2" t="s">
        <v>30</v>
      </c>
    </row>
    <row r="52" spans="1:8" ht="31.5" customHeight="1" x14ac:dyDescent="0.25">
      <c r="A52" s="56"/>
      <c r="B52" s="57"/>
      <c r="C52" s="57"/>
      <c r="D52" s="57"/>
      <c r="E52" s="57"/>
      <c r="F52" s="58"/>
    </row>
    <row r="54" spans="1:8" x14ac:dyDescent="0.25">
      <c r="A54" s="2" t="s">
        <v>31</v>
      </c>
      <c r="E54" s="6" t="s">
        <v>35</v>
      </c>
    </row>
    <row r="55" spans="1:8" x14ac:dyDescent="0.25">
      <c r="A55" t="s">
        <v>32</v>
      </c>
      <c r="B55" s="10" t="str">
        <f>IF(ISBLANK(B35),"",IF(B35&lt;0.25,0,IF(AND(B35&gt;0.2499,(B35&lt;0.5)),"25 à 50 ares",IF(AND(B35&gt;=0.5,(B35&lt;0.99)),"50 à 99 ares","supérieur à 1 ha"))))</f>
        <v/>
      </c>
      <c r="C55" s="10" t="str">
        <f>IF(ISBLANK(C35),"",IF(C35&lt;0.25,0,IF(AND(C35&gt;0.2499,(C35&lt;0.5)),"25 à 50 ares",IF(AND(C35&gt;=0.5,(C35&lt;0.99)),"50 à 99 ares","supérieur à 1 ha"))))</f>
        <v/>
      </c>
      <c r="D55" s="10" t="str">
        <f>IF(ISBLANK(D35),"",IF(D35&lt;0.25,0,IF(AND(D35&gt;0.2499,(D35&lt;0.5)),"25 à 50 ares",IF(AND(D35&gt;=0.5,(D35&lt;0.99)),"50 à 99 ares","supérieur à 1 ha"))))</f>
        <v/>
      </c>
      <c r="E55" s="6"/>
    </row>
    <row r="56" spans="1:8" x14ac:dyDescent="0.25">
      <c r="A56" t="s">
        <v>33</v>
      </c>
      <c r="B56" s="27"/>
      <c r="C56" s="27"/>
      <c r="D56" s="27"/>
      <c r="E56" s="6">
        <f>IF(OR(B56="O",C56="O",D56="O"),2,0)</f>
        <v>0</v>
      </c>
    </row>
    <row r="57" spans="1:8" x14ac:dyDescent="0.25">
      <c r="A57" t="s">
        <v>34</v>
      </c>
      <c r="B57" s="27"/>
      <c r="C57" s="27"/>
      <c r="D57" s="27"/>
      <c r="E57" s="6">
        <f>IF(OR(B57="O",C57="O",D57="O"),1,0)</f>
        <v>0</v>
      </c>
      <c r="H57" s="8"/>
    </row>
    <row r="58" spans="1:8" ht="30" x14ac:dyDescent="0.25">
      <c r="A58" s="3" t="s">
        <v>61</v>
      </c>
      <c r="B58" s="35"/>
      <c r="C58" s="35"/>
      <c r="D58" s="35"/>
      <c r="E58" s="36">
        <f>IF(OR(B58="O",C58="O",D58="O"),1,0)</f>
        <v>0</v>
      </c>
    </row>
    <row r="59" spans="1:8" ht="30" x14ac:dyDescent="0.25">
      <c r="A59" s="3" t="s">
        <v>36</v>
      </c>
      <c r="B59" s="27"/>
      <c r="C59" s="27"/>
      <c r="D59" s="27"/>
      <c r="E59" s="6">
        <f>IF(OR(B59="O",C59="O",D59="O"),1,0)</f>
        <v>0</v>
      </c>
    </row>
    <row r="60" spans="1:8" x14ac:dyDescent="0.25">
      <c r="A60" s="3" t="s">
        <v>62</v>
      </c>
      <c r="B60" s="45" t="str">
        <f>IF(ISBLANK(B37),"",IF(AND(B37="O",B38="O"),"N",IF(B37="N","N","O")))</f>
        <v/>
      </c>
      <c r="C60" s="45" t="str">
        <f t="shared" ref="C60:D60" si="1">IF(ISBLANK(C37),"",IF(AND(C37="O",C38="O"),"N",IF(C37="N","N","O")))</f>
        <v/>
      </c>
      <c r="D60" s="45" t="str">
        <f t="shared" si="1"/>
        <v/>
      </c>
      <c r="E60" s="46">
        <f>IF(OR(B60="N",C60="N",D60="N"),1,0)</f>
        <v>0</v>
      </c>
    </row>
    <row r="61" spans="1:8" x14ac:dyDescent="0.25">
      <c r="A61" t="s">
        <v>37</v>
      </c>
      <c r="B61" s="33" t="str">
        <f>IF(ISBLANK(B36),"",B36)</f>
        <v/>
      </c>
      <c r="C61" s="33" t="str">
        <f t="shared" ref="C61:D61" si="2">IF(ISBLANK(C36),"",C36)</f>
        <v/>
      </c>
      <c r="D61" s="33" t="str">
        <f t="shared" si="2"/>
        <v/>
      </c>
      <c r="E61" s="47">
        <f>IF(OR(B61="O",C61="O",D61="O"),1,0)</f>
        <v>0</v>
      </c>
    </row>
    <row r="62" spans="1:8" ht="15.75" thickBot="1" x14ac:dyDescent="0.3">
      <c r="A62" t="s">
        <v>38</v>
      </c>
      <c r="B62" s="55" t="str">
        <f>IF(B30="X","N","")</f>
        <v/>
      </c>
      <c r="C62" s="55" t="str">
        <f>IF(C30="X","O","")</f>
        <v/>
      </c>
      <c r="D62" s="55" t="str">
        <f>IF(D30="X","O","")</f>
        <v/>
      </c>
      <c r="E62" s="16">
        <f>IF(OR(C62="O",D62="O"),1,0)</f>
        <v>0</v>
      </c>
    </row>
    <row r="63" spans="1:8" ht="15.75" thickBot="1" x14ac:dyDescent="0.3">
      <c r="A63" s="4" t="s">
        <v>39</v>
      </c>
      <c r="B63" s="5"/>
      <c r="C63" s="5"/>
      <c r="D63" s="5"/>
      <c r="E63" s="21">
        <v>8</v>
      </c>
      <c r="F63" s="20"/>
    </row>
    <row r="65" spans="1:12" x14ac:dyDescent="0.25">
      <c r="A65" s="2" t="s">
        <v>41</v>
      </c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t="s">
        <v>43</v>
      </c>
      <c r="C66" s="18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7" t="s">
        <v>48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t="s">
        <v>40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70" spans="1:12" x14ac:dyDescent="0.25">
      <c r="A70" s="2" t="s">
        <v>42</v>
      </c>
      <c r="D70" s="43"/>
      <c r="E70" s="44"/>
      <c r="F70" s="44"/>
      <c r="G70" s="44"/>
      <c r="H70" s="44"/>
      <c r="I70" s="44"/>
      <c r="J70" s="44"/>
      <c r="K70" s="44"/>
      <c r="L70" s="44"/>
    </row>
    <row r="71" spans="1:12" x14ac:dyDescent="0.25">
      <c r="A71" t="s">
        <v>60</v>
      </c>
      <c r="C71" s="18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7" t="s">
        <v>48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t="s">
        <v>44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2" ht="39.75" customHeight="1" x14ac:dyDescent="0.25">
      <c r="A75" t="s">
        <v>45</v>
      </c>
      <c r="B75" s="56"/>
      <c r="C75" s="57"/>
      <c r="D75" s="57"/>
      <c r="E75" s="57"/>
      <c r="F75" s="58"/>
      <c r="G75" s="22"/>
    </row>
    <row r="76" spans="1:12" ht="28.5" customHeight="1" x14ac:dyDescent="0.25">
      <c r="A76" t="s">
        <v>46</v>
      </c>
      <c r="B76" s="56"/>
      <c r="C76" s="57"/>
      <c r="D76" s="57"/>
      <c r="E76" s="57"/>
      <c r="F76" s="58"/>
      <c r="G76" s="22"/>
    </row>
    <row r="77" spans="1:12" x14ac:dyDescent="0.25">
      <c r="C77" s="22"/>
      <c r="D77" s="22"/>
      <c r="E77" s="22"/>
      <c r="F77" s="22"/>
      <c r="G77" s="22"/>
    </row>
    <row r="78" spans="1:12" x14ac:dyDescent="0.25">
      <c r="A78" t="s">
        <v>47</v>
      </c>
      <c r="B78" s="11"/>
      <c r="C78" s="25"/>
      <c r="D78" s="26"/>
      <c r="E78" s="26"/>
      <c r="F78" s="26"/>
      <c r="G78" s="26"/>
    </row>
    <row r="79" spans="1:12" ht="109.5" customHeight="1" x14ac:dyDescent="0.25">
      <c r="A79" s="56"/>
      <c r="B79" s="57"/>
      <c r="C79" s="57"/>
      <c r="D79" s="57"/>
      <c r="E79" s="57"/>
      <c r="F79" s="58"/>
    </row>
    <row r="80" spans="1:12" x14ac:dyDescent="0.25">
      <c r="A80" s="30"/>
      <c r="B80" s="30"/>
      <c r="C80" s="30"/>
      <c r="D80" s="30"/>
      <c r="E80" s="30"/>
      <c r="F80" s="30"/>
    </row>
    <row r="81" spans="1:6" x14ac:dyDescent="0.25">
      <c r="A81" s="53" t="s">
        <v>65</v>
      </c>
      <c r="B81" s="30"/>
      <c r="C81" s="30"/>
      <c r="D81" s="30"/>
      <c r="E81" s="30"/>
      <c r="F81" s="30"/>
    </row>
    <row r="82" spans="1:6" ht="30.75" customHeight="1" x14ac:dyDescent="0.25">
      <c r="A82" s="59"/>
      <c r="B82" s="60"/>
      <c r="C82" s="60"/>
      <c r="D82" s="60"/>
      <c r="E82" s="60"/>
      <c r="F82" s="61"/>
    </row>
    <row r="84" spans="1:6" x14ac:dyDescent="0.25">
      <c r="A84" t="s">
        <v>63</v>
      </c>
    </row>
    <row r="85" spans="1:6" ht="57" customHeight="1" x14ac:dyDescent="0.25">
      <c r="A85" s="56"/>
      <c r="B85" s="57"/>
      <c r="C85" s="57"/>
      <c r="D85" s="57"/>
      <c r="E85" s="57"/>
      <c r="F85" s="58"/>
    </row>
    <row r="87" spans="1:6" x14ac:dyDescent="0.25">
      <c r="A87" s="6" t="s">
        <v>56</v>
      </c>
      <c r="B87" s="27"/>
    </row>
    <row r="88" spans="1:6" x14ac:dyDescent="0.25">
      <c r="A88" s="6" t="s">
        <v>57</v>
      </c>
      <c r="B88" s="34"/>
    </row>
    <row r="89" spans="1:6" x14ac:dyDescent="0.25">
      <c r="A89" t="s">
        <v>64</v>
      </c>
    </row>
    <row r="90" spans="1:6" ht="38.25" customHeight="1" x14ac:dyDescent="0.25">
      <c r="A90" s="56"/>
      <c r="B90" s="57"/>
      <c r="C90" s="57"/>
      <c r="D90" s="57"/>
      <c r="E90" s="57"/>
      <c r="F90" s="58"/>
    </row>
    <row r="98" spans="1:1" x14ac:dyDescent="0.25">
      <c r="A98" t="s">
        <v>58</v>
      </c>
    </row>
  </sheetData>
  <sheetProtection formatColumns="0" formatRows="0" insertColumns="0"/>
  <mergeCells count="11">
    <mergeCell ref="F30:G30"/>
    <mergeCell ref="B49:F49"/>
    <mergeCell ref="B50:F50"/>
    <mergeCell ref="A47:F47"/>
    <mergeCell ref="B75:F75"/>
    <mergeCell ref="A79:F79"/>
    <mergeCell ref="A85:F85"/>
    <mergeCell ref="A90:F90"/>
    <mergeCell ref="A52:F52"/>
    <mergeCell ref="A82:F82"/>
    <mergeCell ref="B76:F76"/>
  </mergeCells>
  <phoneticPr fontId="3" type="noConversion"/>
  <conditionalFormatting sqref="B35">
    <cfRule type="cellIs" dxfId="13" priority="18" operator="between">
      <formula>0.001</formula>
      <formula>0.2499</formula>
    </cfRule>
  </conditionalFormatting>
  <conditionalFormatting sqref="C41">
    <cfRule type="containsText" dxfId="12" priority="17" operator="containsText" text="N">
      <formula>NOT(ISERROR(SEARCH("N",C41)))</formula>
    </cfRule>
  </conditionalFormatting>
  <conditionalFormatting sqref="B41">
    <cfRule type="containsText" dxfId="11" priority="16" operator="containsText" text="N">
      <formula>NOT(ISERROR(SEARCH("N",B41)))</formula>
    </cfRule>
  </conditionalFormatting>
  <conditionalFormatting sqref="D41">
    <cfRule type="containsText" dxfId="10" priority="15" operator="containsText" text="N">
      <formula>NOT(ISERROR(SEARCH("N",D41)))</formula>
    </cfRule>
  </conditionalFormatting>
  <conditionalFormatting sqref="B32:D32">
    <cfRule type="containsText" dxfId="9" priority="14" operator="containsText" text="N">
      <formula>NOT(ISERROR(SEARCH("N",B32)))</formula>
    </cfRule>
  </conditionalFormatting>
  <conditionalFormatting sqref="D33">
    <cfRule type="containsText" dxfId="8" priority="13" operator="containsText" text="N">
      <formula>NOT(ISERROR(SEARCH("N",D33)))</formula>
    </cfRule>
  </conditionalFormatting>
  <conditionalFormatting sqref="B34:D34">
    <cfRule type="containsText" dxfId="7" priority="12" operator="containsText" text="N">
      <formula>NOT(ISERROR(SEARCH("N",B34)))</formula>
    </cfRule>
  </conditionalFormatting>
  <conditionalFormatting sqref="B36:D36">
    <cfRule type="containsText" dxfId="6" priority="11" operator="containsText" text="N">
      <formula>NOT(ISERROR(SEARCH("N",B36)))</formula>
    </cfRule>
  </conditionalFormatting>
  <conditionalFormatting sqref="D35">
    <cfRule type="cellIs" dxfId="5" priority="9" operator="between">
      <formula>"0.001"</formula>
      <formula>"0.2499"</formula>
    </cfRule>
  </conditionalFormatting>
  <conditionalFormatting sqref="C66:C68">
    <cfRule type="cellIs" dxfId="4" priority="8" operator="equal">
      <formula>"N"</formula>
    </cfRule>
  </conditionalFormatting>
  <conditionalFormatting sqref="C71:C74 C77:C78">
    <cfRule type="cellIs" dxfId="3" priority="7" operator="equal">
      <formula>"N"</formula>
    </cfRule>
  </conditionalFormatting>
  <conditionalFormatting sqref="B43:D43 C44">
    <cfRule type="cellIs" dxfId="2" priority="4" operator="equal">
      <formula>"N"</formula>
    </cfRule>
  </conditionalFormatting>
  <conditionalFormatting sqref="C44">
    <cfRule type="cellIs" dxfId="1" priority="3" operator="equal">
      <formula>"N"</formula>
    </cfRule>
  </conditionalFormatting>
  <conditionalFormatting sqref="C35">
    <cfRule type="cellIs" dxfId="0" priority="2" operator="between">
      <formula>"0.001"</formula>
      <formula>"0.2499"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Georges PLETINCKX</cp:lastModifiedBy>
  <dcterms:created xsi:type="dcterms:W3CDTF">2021-05-03T06:53:41Z</dcterms:created>
  <dcterms:modified xsi:type="dcterms:W3CDTF">2021-07-16T15:38:06Z</dcterms:modified>
</cp:coreProperties>
</file>