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Geolab\COURS\"/>
    </mc:Choice>
  </mc:AlternateContent>
  <bookViews>
    <workbookView xWindow="0" yWindow="0" windowWidth="21525" windowHeight="11985"/>
  </bookViews>
  <sheets>
    <sheet name="Courbe" sheetId="1" r:id="rId1"/>
    <sheet name="Feuil5" sheetId="5" r:id="rId2"/>
    <sheet name="Feuil2" sheetId="2" r:id="rId3"/>
    <sheet name="Feuil3" sheetId="3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5" i="3" l="1"/>
  <c r="I15" i="3" s="1"/>
  <c r="J15" i="3" s="1"/>
  <c r="K15" i="3" s="1"/>
  <c r="G10" i="3"/>
  <c r="H10" i="3" s="1"/>
  <c r="I10" i="3" s="1"/>
  <c r="J10" i="3" s="1"/>
  <c r="K10" i="3" s="1"/>
  <c r="G21" i="3"/>
  <c r="G16" i="3"/>
  <c r="H16" i="3" s="1"/>
  <c r="I16" i="3" s="1"/>
  <c r="J16" i="3" s="1"/>
  <c r="K16" i="3" s="1"/>
  <c r="G18" i="3"/>
  <c r="H18" i="3" s="1"/>
  <c r="I18" i="3" s="1"/>
  <c r="J18" i="3" s="1"/>
  <c r="K18" i="3" s="1"/>
  <c r="G19" i="3"/>
  <c r="H19" i="3" s="1"/>
  <c r="I19" i="3" s="1"/>
  <c r="J19" i="3" s="1"/>
  <c r="K19" i="3" s="1"/>
  <c r="G20" i="3"/>
  <c r="H20" i="3" s="1"/>
  <c r="I20" i="3" s="1"/>
  <c r="J20" i="3" s="1"/>
  <c r="K20" i="3" s="1"/>
  <c r="G17" i="3"/>
  <c r="H17" i="3" s="1"/>
  <c r="I17" i="3" s="1"/>
  <c r="J17" i="3" s="1"/>
  <c r="K17" i="3" s="1"/>
  <c r="H11" i="3"/>
  <c r="I11" i="3" s="1"/>
  <c r="J11" i="3" s="1"/>
  <c r="K11" i="3" s="1"/>
  <c r="H12" i="3"/>
  <c r="I12" i="3" s="1"/>
  <c r="J12" i="3" s="1"/>
  <c r="K12" i="3" s="1"/>
  <c r="H13" i="3"/>
  <c r="I13" i="3" s="1"/>
  <c r="J13" i="3" s="1"/>
  <c r="K13" i="3" s="1"/>
  <c r="H14" i="3"/>
  <c r="I14" i="3" s="1"/>
  <c r="J14" i="3" s="1"/>
  <c r="K14" i="3" s="1"/>
  <c r="H21" i="3"/>
  <c r="I21" i="3" s="1"/>
  <c r="J21" i="3" s="1"/>
  <c r="K21" i="3" s="1"/>
  <c r="E39" i="2" l="1"/>
  <c r="C39" i="2"/>
  <c r="F39" i="2" s="1"/>
  <c r="J15" i="2" l="1"/>
  <c r="L27" i="2" s="1"/>
  <c r="M21" i="2" s="1"/>
  <c r="C15" i="2"/>
  <c r="F15" i="2" s="1"/>
  <c r="H15" i="2" s="1"/>
  <c r="K15" i="2" s="1"/>
  <c r="L23" i="2" l="1"/>
  <c r="L21" i="2"/>
  <c r="L29" i="2"/>
  <c r="N29" i="2" s="1"/>
  <c r="N27" i="2"/>
  <c r="P38" i="1"/>
  <c r="P31" i="1"/>
  <c r="P32" i="1"/>
  <c r="P33" i="1"/>
  <c r="P34" i="1"/>
  <c r="P35" i="1"/>
  <c r="P36" i="1"/>
  <c r="P37" i="1"/>
  <c r="P39" i="1"/>
  <c r="P40" i="1"/>
  <c r="P41" i="1"/>
  <c r="P42" i="1"/>
  <c r="P43" i="1"/>
  <c r="P44" i="1"/>
  <c r="P45" i="1"/>
  <c r="P46" i="1"/>
  <c r="Q46" i="1" s="1"/>
  <c r="P47" i="1"/>
  <c r="P48" i="1"/>
  <c r="P30" i="1"/>
  <c r="Q30" i="1" s="1"/>
  <c r="J31" i="1"/>
  <c r="K31" i="1" s="1"/>
  <c r="J32" i="1"/>
  <c r="J33" i="1"/>
  <c r="J34" i="1"/>
  <c r="J35" i="1"/>
  <c r="J36" i="1"/>
  <c r="J37" i="1"/>
  <c r="K37" i="1" s="1"/>
  <c r="J38" i="1"/>
  <c r="J39" i="1"/>
  <c r="J40" i="1"/>
  <c r="J41" i="1"/>
  <c r="J42" i="1"/>
  <c r="J43" i="1"/>
  <c r="J44" i="1"/>
  <c r="J45" i="1"/>
  <c r="K45" i="1" s="1"/>
  <c r="J46" i="1"/>
  <c r="K46" i="1" s="1"/>
  <c r="J47" i="1"/>
  <c r="K47" i="1" s="1"/>
  <c r="J48" i="1"/>
  <c r="J30" i="1"/>
  <c r="K30" i="1" s="1"/>
  <c r="D46" i="1"/>
  <c r="E46" i="1" s="1"/>
  <c r="D47" i="1"/>
  <c r="E47" i="1" s="1"/>
  <c r="Q47" i="1"/>
  <c r="Q31" i="1"/>
  <c r="D45" i="1"/>
  <c r="E45" i="1" s="1"/>
  <c r="Q45" i="1"/>
  <c r="L25" i="2" l="1"/>
  <c r="N25" i="2" s="1"/>
  <c r="N21" i="2"/>
  <c r="N23" i="2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K32" i="1"/>
  <c r="K33" i="1"/>
  <c r="K34" i="1"/>
  <c r="K35" i="1"/>
  <c r="K36" i="1"/>
  <c r="K38" i="1"/>
  <c r="K39" i="1"/>
  <c r="K40" i="1"/>
  <c r="K41" i="1"/>
  <c r="K42" i="1"/>
  <c r="K43" i="1"/>
  <c r="K44" i="1"/>
  <c r="K48" i="1"/>
  <c r="D32" i="1"/>
  <c r="E32" i="1" s="1"/>
  <c r="D33" i="1"/>
  <c r="E33" i="1" s="1"/>
  <c r="D34" i="1"/>
  <c r="E34" i="1" s="1"/>
  <c r="D35" i="1"/>
  <c r="E35" i="1" s="1"/>
  <c r="D36" i="1"/>
  <c r="E36" i="1" s="1"/>
  <c r="D37" i="1"/>
  <c r="E37" i="1" s="1"/>
  <c r="D38" i="1"/>
  <c r="E38" i="1" s="1"/>
  <c r="D39" i="1"/>
  <c r="E39" i="1" s="1"/>
  <c r="D40" i="1"/>
  <c r="E40" i="1" s="1"/>
  <c r="D41" i="1"/>
  <c r="E41" i="1" s="1"/>
  <c r="D42" i="1"/>
  <c r="E42" i="1" s="1"/>
  <c r="D43" i="1"/>
  <c r="E43" i="1" s="1"/>
  <c r="D44" i="1"/>
  <c r="E44" i="1" s="1"/>
  <c r="D48" i="1"/>
  <c r="E48" i="1" s="1"/>
  <c r="E49" i="1" s="1"/>
  <c r="D30" i="1"/>
  <c r="E30" i="1" s="1"/>
  <c r="D31" i="1"/>
  <c r="E31" i="1" s="1"/>
  <c r="C49" i="1"/>
  <c r="N34" i="2" l="1"/>
  <c r="D49" i="1"/>
  <c r="Q48" i="1"/>
</calcChain>
</file>

<file path=xl/sharedStrings.xml><?xml version="1.0" encoding="utf-8"?>
<sst xmlns="http://schemas.openxmlformats.org/spreadsheetml/2006/main" count="128" uniqueCount="112">
  <si>
    <t>PROJET</t>
  </si>
  <si>
    <t>module</t>
  </si>
  <si>
    <t>tamis (mm)</t>
  </si>
  <si>
    <t>Refus cumulés (g)</t>
  </si>
  <si>
    <t xml:space="preserve"> Refus cumulés (%)</t>
  </si>
  <si>
    <t>Tamisats cumulés (%)</t>
  </si>
  <si>
    <t>FOND</t>
  </si>
  <si>
    <t>MASSE SECHE (G)</t>
  </si>
  <si>
    <t>SABLE (0/1)</t>
  </si>
  <si>
    <t>GRAVIER 2 (12/25)</t>
  </si>
  <si>
    <t>A</t>
  </si>
  <si>
    <t>O</t>
  </si>
  <si>
    <t>B</t>
  </si>
  <si>
    <t>SMGC</t>
  </si>
  <si>
    <t>GRAVIER 1 (5/15)</t>
  </si>
  <si>
    <t>COURBE DE BRISURE</t>
  </si>
  <si>
    <t>POINTS</t>
  </si>
  <si>
    <t>COORDONNEES</t>
  </si>
  <si>
    <t>X</t>
  </si>
  <si>
    <t>Y</t>
  </si>
  <si>
    <t>Résultats</t>
  </si>
  <si>
    <t>Sable (0/1)</t>
  </si>
  <si>
    <t>(%)</t>
  </si>
  <si>
    <t>Gravier (12/25)</t>
  </si>
  <si>
    <t>C/E</t>
  </si>
  <si>
    <t>G'</t>
  </si>
  <si>
    <t xml:space="preserve">c </t>
  </si>
  <si>
    <t xml:space="preserve">E </t>
  </si>
  <si>
    <t>Correction</t>
  </si>
  <si>
    <t>Matériaux</t>
  </si>
  <si>
    <t>Gravier concassés 1</t>
  </si>
  <si>
    <t>Gravier concassés 2</t>
  </si>
  <si>
    <t>Sable</t>
  </si>
  <si>
    <t xml:space="preserve">ciment </t>
  </si>
  <si>
    <t>Classe</t>
  </si>
  <si>
    <t>12/25</t>
  </si>
  <si>
    <t>5/15</t>
  </si>
  <si>
    <t>0/1</t>
  </si>
  <si>
    <t>Eau de gachage</t>
  </si>
  <si>
    <t>% mélange</t>
  </si>
  <si>
    <t>Compacite</t>
  </si>
  <si>
    <t>C0</t>
  </si>
  <si>
    <t>C1</t>
  </si>
  <si>
    <t>C2</t>
  </si>
  <si>
    <t>C3</t>
  </si>
  <si>
    <t xml:space="preserve">C </t>
  </si>
  <si>
    <t>Compacité du béton</t>
  </si>
  <si>
    <t>Forspak 42,5</t>
  </si>
  <si>
    <t>Adjuvant</t>
  </si>
  <si>
    <t>Densité du béton</t>
  </si>
  <si>
    <t>Résistance en compresion (Mpa)</t>
  </si>
  <si>
    <t>Volumes (Kg/m3)</t>
  </si>
  <si>
    <t>Volumes corrigés (Kg/m3)</t>
  </si>
  <si>
    <r>
      <t>Fc</t>
    </r>
    <r>
      <rPr>
        <sz val="9"/>
        <color theme="1"/>
        <rFont val="Copperplate Gothic Bold"/>
        <family val="2"/>
      </rPr>
      <t xml:space="preserve">28 </t>
    </r>
  </si>
  <si>
    <r>
      <rPr>
        <sz val="20"/>
        <color theme="1"/>
        <rFont val="Copperplate Gothic Bold"/>
        <family val="2"/>
      </rPr>
      <t>σ'</t>
    </r>
    <r>
      <rPr>
        <sz val="9"/>
        <color theme="1"/>
        <rFont val="Copperplate Gothic Bold"/>
        <family val="2"/>
      </rPr>
      <t>28</t>
    </r>
  </si>
  <si>
    <r>
      <rPr>
        <sz val="20"/>
        <color theme="1"/>
        <rFont val="Copperplate Gothic Bold"/>
        <family val="2"/>
      </rPr>
      <t>σ'</t>
    </r>
    <r>
      <rPr>
        <sz val="9"/>
        <color theme="1"/>
        <rFont val="Copperplate Gothic Bold"/>
        <family val="2"/>
      </rPr>
      <t>C</t>
    </r>
  </si>
  <si>
    <r>
      <t xml:space="preserve">Volume  </t>
    </r>
    <r>
      <rPr>
        <b/>
        <sz val="14"/>
        <color theme="1"/>
        <rFont val="Calibri"/>
        <family val="2"/>
        <scheme val="minor"/>
      </rPr>
      <t>(l/m3)</t>
    </r>
  </si>
  <si>
    <r>
      <t xml:space="preserve">Poids  </t>
    </r>
    <r>
      <rPr>
        <b/>
        <sz val="14"/>
        <color theme="1"/>
        <rFont val="Calibri"/>
        <family val="2"/>
        <scheme val="minor"/>
      </rPr>
      <t>(kg/m3)</t>
    </r>
  </si>
  <si>
    <r>
      <t xml:space="preserve"> </t>
    </r>
    <r>
      <rPr>
        <b/>
        <sz val="16"/>
        <color theme="1"/>
        <rFont val="Calibri"/>
        <family val="2"/>
        <scheme val="minor"/>
      </rPr>
      <t xml:space="preserve">Ɣa </t>
    </r>
    <r>
      <rPr>
        <b/>
        <sz val="14"/>
        <color theme="1"/>
        <rFont val="Calibri"/>
        <family val="2"/>
        <scheme val="minor"/>
      </rPr>
      <t>(T/m3)</t>
    </r>
  </si>
  <si>
    <r>
      <t>Ɣ</t>
    </r>
    <r>
      <rPr>
        <b/>
        <sz val="16"/>
        <color theme="1"/>
        <rFont val="Calibri"/>
        <family val="2"/>
        <scheme val="minor"/>
      </rPr>
      <t xml:space="preserve">s </t>
    </r>
    <r>
      <rPr>
        <b/>
        <sz val="14"/>
        <color theme="1"/>
        <rFont val="Calibri"/>
        <family val="2"/>
        <scheme val="minor"/>
      </rPr>
      <t>(T/m3)</t>
    </r>
  </si>
  <si>
    <t>Roulé</t>
  </si>
  <si>
    <t>Concassé</t>
  </si>
  <si>
    <t>Excellente</t>
  </si>
  <si>
    <t>Bonne</t>
  </si>
  <si>
    <t>Passable</t>
  </si>
  <si>
    <t>Non exposé</t>
  </si>
  <si>
    <t>Exposé</t>
  </si>
  <si>
    <t>Agressif</t>
  </si>
  <si>
    <t>Non armé</t>
  </si>
  <si>
    <t>Béton armé</t>
  </si>
  <si>
    <t>béton précontraint</t>
  </si>
  <si>
    <t>Piquage</t>
  </si>
  <si>
    <t>Faible</t>
  </si>
  <si>
    <t>Normale</t>
  </si>
  <si>
    <t>Puissante</t>
  </si>
  <si>
    <t>gravillon (5/15)</t>
  </si>
  <si>
    <t>Superplastifiants-hauts réducteurs</t>
  </si>
  <si>
    <t>Plastifiants-réducteurs</t>
  </si>
  <si>
    <t>Accélérateur de durcissement</t>
  </si>
  <si>
    <t>Retardeurs de prise</t>
  </si>
  <si>
    <t>Entraineurs d'air</t>
  </si>
  <si>
    <t>Accélérateur de prise</t>
  </si>
  <si>
    <t>Hydrofuge de masse</t>
  </si>
  <si>
    <t>XO (Aucun risque de corrosion ou d’attaque)</t>
  </si>
  <si>
    <t>XC1 Carbonatation (Sec ou humide en permanence)</t>
  </si>
  <si>
    <t>32,5 R</t>
  </si>
  <si>
    <t>32,5 N</t>
  </si>
  <si>
    <t>32,5 L</t>
  </si>
  <si>
    <t>42,5 R</t>
  </si>
  <si>
    <t>42,5 N</t>
  </si>
  <si>
    <t>42,5 L</t>
  </si>
  <si>
    <t>52,5 R</t>
  </si>
  <si>
    <t>52,5 N</t>
  </si>
  <si>
    <t>52,5 L</t>
  </si>
  <si>
    <t>XC4 Carbonatation (Alternance d’humidité et de séchage)</t>
  </si>
  <si>
    <t>XC3 Carbonatation (Humidité modérée)</t>
  </si>
  <si>
    <t>XC2 Carbonatation (Humide, rarement sec)</t>
  </si>
  <si>
    <t>XD1 Chloration non marine (Humidité modérée)</t>
  </si>
  <si>
    <t>XD2 Chloration non marine (Humidité, rarement sec)</t>
  </si>
  <si>
    <t>XD3 Chloration non marine (Alternance d'humidité et de séchage)</t>
  </si>
  <si>
    <t>XS1Chloration  marine (Exposé à l'air marin)</t>
  </si>
  <si>
    <t>XS2 Chloration non marine (Immergé en permanence)</t>
  </si>
  <si>
    <t>XS3 Chloration non marine (Zone de marnage)</t>
  </si>
  <si>
    <t>XA1 attaques chimiques (Environnement à faible agressivité chimique)</t>
  </si>
  <si>
    <t>XA2 attaques chimiques (Environnement d'agressivité chimique modérée)</t>
  </si>
  <si>
    <t>XA3 attaques chimiques (Environnement à forte agressivité chimique)</t>
  </si>
  <si>
    <t>XF1 Gel/Dégel (Saturation modérée en eau sans agent de déverglacage)</t>
  </si>
  <si>
    <t>XF2 Gel/Dégel (Saturation modérée en eau avec agent de déverglacage)</t>
  </si>
  <si>
    <t>XF3 Gel/Dégel (Forte saturation en eau sans agent de déverglacage)</t>
  </si>
  <si>
    <t>XF4 Gel/Dégel (Forte saturation en eau avec agent de déverglacage)</t>
  </si>
  <si>
    <t>Lourds</t>
  </si>
  <si>
    <t>Légers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</si>
</sst>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25" x14ac:knownFonts="1">
    <font>
      <sz val="11"/>
      <color theme="1"/>
      <name val="Calibri"/>
      <family val="2"/>
      <scheme val="minor"/>
    </font>
    <font>
      <b/>
      <sz val="14"/>
      <color indexed="8"/>
      <name val="Copperplate Gothic Light"/>
      <family val="2"/>
    </font>
    <font>
      <b/>
      <sz val="9"/>
      <color indexed="8"/>
      <name val="Copperplate Gothic Bold"/>
      <family val="2"/>
    </font>
    <font>
      <sz val="14"/>
      <color theme="1"/>
      <name val="Copperplate Gothic Light"/>
      <family val="2"/>
    </font>
    <font>
      <sz val="11"/>
      <name val="Arial"/>
      <family val="2"/>
    </font>
    <font>
      <sz val="14"/>
      <color theme="1"/>
      <name val="Century Gothic"/>
      <family val="2"/>
    </font>
    <font>
      <b/>
      <sz val="18"/>
      <color indexed="8"/>
      <name val="Copperplate Gothic Bold"/>
      <family val="2"/>
    </font>
    <font>
      <sz val="18"/>
      <color theme="4" tint="-0.249977111117893"/>
      <name val="Copperplate Gothic Bold"/>
      <family val="2"/>
    </font>
    <font>
      <sz val="12"/>
      <name val="Copperplate Gothic Bold"/>
      <family val="2"/>
    </font>
    <font>
      <sz val="11"/>
      <color theme="1"/>
      <name val="Calibri"/>
      <family val="2"/>
      <scheme val="minor"/>
    </font>
    <font>
      <b/>
      <sz val="14"/>
      <color theme="1"/>
      <name val="Copperplate Gothic Light"/>
      <family val="2"/>
    </font>
    <font>
      <sz val="12"/>
      <color theme="1"/>
      <name val="Copperplate Gothic Light"/>
      <family val="2"/>
    </font>
    <font>
      <b/>
      <sz val="12"/>
      <color theme="1"/>
      <name val="Copperplate Gothic Light"/>
      <family val="2"/>
    </font>
    <font>
      <b/>
      <sz val="14"/>
      <color theme="1"/>
      <name val="Calibri"/>
      <family val="2"/>
      <scheme val="minor"/>
    </font>
    <font>
      <sz val="12"/>
      <color theme="1"/>
      <name val="Copperplate Gothic Bold"/>
      <family val="2"/>
    </font>
    <font>
      <sz val="14"/>
      <color theme="1"/>
      <name val="Copperplate Gothic Bold"/>
      <family val="2"/>
    </font>
    <font>
      <sz val="9"/>
      <color theme="1"/>
      <name val="Copperplate Gothic Bold"/>
      <family val="2"/>
    </font>
    <font>
      <sz val="20"/>
      <color theme="1"/>
      <name val="Copperplate Gothic Bold"/>
      <family val="2"/>
    </font>
    <font>
      <sz val="16"/>
      <color theme="1"/>
      <name val="Copperplate Gothic Bold"/>
      <family val="2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Copperplate Gothic Light"/>
      <family val="2"/>
    </font>
    <font>
      <b/>
      <sz val="14"/>
      <color theme="1"/>
      <name val="Century Gothic"/>
      <family val="2"/>
    </font>
    <font>
      <b/>
      <sz val="14"/>
      <name val="Century Gothic"/>
      <family val="2"/>
    </font>
    <font>
      <sz val="14"/>
      <name val="Century Gothic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4" fillId="0" borderId="0"/>
    <xf numFmtId="9" fontId="9" fillId="0" borderId="0" applyFont="0" applyFill="0" applyBorder="0" applyAlignment="0" applyProtection="0"/>
  </cellStyleXfs>
  <cellXfs count="75">
    <xf numFmtId="0" fontId="0" fillId="0" borderId="0" xfId="0"/>
    <xf numFmtId="0" fontId="1" fillId="2" borderId="0" xfId="0" applyFont="1" applyFill="1" applyBorder="1" applyAlignment="1" applyProtection="1">
      <alignment horizontal="center" vertical="center"/>
    </xf>
    <xf numFmtId="0" fontId="2" fillId="3" borderId="0" xfId="0" applyFont="1" applyFill="1" applyBorder="1" applyAlignment="1" applyProtection="1">
      <alignment vertical="center"/>
    </xf>
    <xf numFmtId="0" fontId="0" fillId="0" borderId="0" xfId="0" applyBorder="1"/>
    <xf numFmtId="1" fontId="5" fillId="0" borderId="1" xfId="0" applyNumberFormat="1" applyFont="1" applyBorder="1" applyAlignment="1">
      <alignment horizontal="center" vertical="center" wrapText="1"/>
    </xf>
    <xf numFmtId="2" fontId="5" fillId="0" borderId="1" xfId="0" applyNumberFormat="1" applyFont="1" applyBorder="1" applyAlignment="1">
      <alignment horizontal="center" vertical="center" wrapText="1"/>
    </xf>
    <xf numFmtId="2" fontId="5" fillId="0" borderId="1" xfId="0" applyNumberFormat="1" applyFont="1" applyBorder="1" applyAlignment="1">
      <alignment horizontal="center" vertical="center"/>
    </xf>
    <xf numFmtId="165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/>
    <xf numFmtId="2" fontId="8" fillId="0" borderId="0" xfId="0" applyNumberFormat="1" applyFont="1" applyFill="1" applyBorder="1" applyAlignment="1">
      <alignment vertical="center" wrapText="1"/>
    </xf>
    <xf numFmtId="0" fontId="3" fillId="0" borderId="0" xfId="0" applyFont="1"/>
    <xf numFmtId="0" fontId="10" fillId="0" borderId="0" xfId="0" applyFont="1"/>
    <xf numFmtId="0" fontId="11" fillId="0" borderId="0" xfId="0" applyFont="1"/>
    <xf numFmtId="0" fontId="12" fillId="0" borderId="0" xfId="0" applyFont="1"/>
    <xf numFmtId="0" fontId="14" fillId="4" borderId="0" xfId="0" applyFont="1" applyFill="1"/>
    <xf numFmtId="0" fontId="14" fillId="4" borderId="0" xfId="0" applyFont="1" applyFill="1" applyAlignment="1">
      <alignment vertical="center"/>
    </xf>
    <xf numFmtId="0" fontId="11" fillId="0" borderId="0" xfId="0" applyFont="1" applyAlignment="1">
      <alignment vertical="center"/>
    </xf>
    <xf numFmtId="2" fontId="11" fillId="0" borderId="0" xfId="0" applyNumberFormat="1" applyFont="1" applyBorder="1" applyAlignment="1">
      <alignment vertical="center"/>
    </xf>
    <xf numFmtId="0" fontId="11" fillId="0" borderId="0" xfId="0" applyFont="1" applyBorder="1" applyAlignment="1">
      <alignment vertical="center"/>
    </xf>
    <xf numFmtId="0" fontId="21" fillId="0" borderId="0" xfId="0" applyFont="1"/>
    <xf numFmtId="0" fontId="22" fillId="4" borderId="0" xfId="0" applyFont="1" applyFill="1" applyBorder="1" applyAlignment="1">
      <alignment horizontal="center" vertical="center"/>
    </xf>
    <xf numFmtId="2" fontId="23" fillId="0" borderId="0" xfId="0" applyNumberFormat="1" applyFont="1" applyBorder="1" applyAlignment="1">
      <alignment horizontal="center" vertical="center" wrapText="1"/>
    </xf>
    <xf numFmtId="164" fontId="22" fillId="3" borderId="1" xfId="0" applyNumberFormat="1" applyFont="1" applyFill="1" applyBorder="1" applyAlignment="1">
      <alignment horizontal="center" vertical="center"/>
    </xf>
    <xf numFmtId="0" fontId="22" fillId="3" borderId="1" xfId="0" applyFont="1" applyFill="1" applyBorder="1" applyAlignment="1">
      <alignment horizontal="center" vertical="center"/>
    </xf>
    <xf numFmtId="2" fontId="24" fillId="0" borderId="0" xfId="0" applyNumberFormat="1" applyFont="1" applyBorder="1" applyAlignment="1">
      <alignment horizontal="center" vertical="center" wrapText="1"/>
    </xf>
    <xf numFmtId="2" fontId="5" fillId="0" borderId="0" xfId="0" applyNumberFormat="1" applyFont="1" applyBorder="1" applyAlignment="1">
      <alignment horizontal="center" vertical="center" wrapText="1"/>
    </xf>
    <xf numFmtId="0" fontId="23" fillId="2" borderId="1" xfId="0" applyFont="1" applyFill="1" applyBorder="1" applyAlignment="1">
      <alignment horizontal="center" vertical="center"/>
    </xf>
    <xf numFmtId="164" fontId="23" fillId="2" borderId="1" xfId="0" applyNumberFormat="1" applyFont="1" applyFill="1" applyBorder="1" applyAlignment="1">
      <alignment horizontal="center" vertical="center"/>
    </xf>
    <xf numFmtId="2" fontId="23" fillId="2" borderId="1" xfId="0" applyNumberFormat="1" applyFont="1" applyFill="1" applyBorder="1" applyAlignment="1">
      <alignment horizontal="center" vertical="center"/>
    </xf>
    <xf numFmtId="0" fontId="5" fillId="0" borderId="0" xfId="0" applyFont="1" applyBorder="1"/>
    <xf numFmtId="2" fontId="24" fillId="0" borderId="1" xfId="0" applyNumberFormat="1" applyFont="1" applyBorder="1" applyAlignment="1">
      <alignment horizontal="center" vertical="center" wrapText="1"/>
    </xf>
    <xf numFmtId="0" fontId="23" fillId="0" borderId="0" xfId="0" applyFont="1" applyFill="1" applyBorder="1" applyAlignment="1">
      <alignment horizontal="center" vertical="center"/>
    </xf>
    <xf numFmtId="0" fontId="22" fillId="0" borderId="0" xfId="0" applyFont="1" applyBorder="1"/>
    <xf numFmtId="1" fontId="22" fillId="0" borderId="0" xfId="0" applyNumberFormat="1" applyFont="1"/>
    <xf numFmtId="0" fontId="22" fillId="0" borderId="0" xfId="0" applyFont="1" applyAlignment="1">
      <alignment horizontal="left"/>
    </xf>
    <xf numFmtId="0" fontId="5" fillId="0" borderId="1" xfId="0" applyFont="1" applyBorder="1" applyAlignment="1">
      <alignment horizontal="center" vertical="center"/>
    </xf>
    <xf numFmtId="1" fontId="24" fillId="0" borderId="1" xfId="0" applyNumberFormat="1" applyFont="1" applyBorder="1" applyAlignment="1">
      <alignment horizontal="center" vertical="center" wrapText="1"/>
    </xf>
    <xf numFmtId="164" fontId="24" fillId="0" borderId="1" xfId="0" applyNumberFormat="1" applyFont="1" applyBorder="1" applyAlignment="1">
      <alignment horizontal="center" vertical="center" wrapText="1"/>
    </xf>
    <xf numFmtId="2" fontId="24" fillId="0" borderId="1" xfId="0" applyNumberFormat="1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1" fillId="2" borderId="0" xfId="0" applyFont="1" applyFill="1" applyBorder="1" applyAlignment="1" applyProtection="1">
      <alignment horizontal="center" vertical="center"/>
    </xf>
    <xf numFmtId="0" fontId="6" fillId="3" borderId="0" xfId="0" applyFont="1" applyFill="1" applyBorder="1" applyAlignment="1" applyProtection="1">
      <alignment horizontal="center" vertical="center"/>
    </xf>
    <xf numFmtId="0" fontId="2" fillId="3" borderId="0" xfId="0" applyFont="1" applyFill="1" applyBorder="1" applyAlignment="1" applyProtection="1">
      <alignment horizontal="center" vertical="center"/>
    </xf>
    <xf numFmtId="2" fontId="23" fillId="0" borderId="1" xfId="0" applyNumberFormat="1" applyFont="1" applyBorder="1" applyAlignment="1">
      <alignment horizontal="center" vertical="center" wrapText="1"/>
    </xf>
    <xf numFmtId="2" fontId="23" fillId="0" borderId="0" xfId="0" applyNumberFormat="1" applyFont="1" applyBorder="1" applyAlignment="1">
      <alignment horizontal="center" vertical="center" wrapText="1"/>
    </xf>
    <xf numFmtId="2" fontId="23" fillId="0" borderId="0" xfId="0" applyNumberFormat="1" applyFont="1" applyBorder="1" applyAlignment="1">
      <alignment horizontal="left" vertical="center" wrapText="1"/>
    </xf>
    <xf numFmtId="1" fontId="23" fillId="5" borderId="0" xfId="0" applyNumberFormat="1" applyFont="1" applyFill="1" applyBorder="1" applyAlignment="1">
      <alignment horizontal="center" vertical="center" wrapText="1"/>
    </xf>
    <xf numFmtId="2" fontId="7" fillId="0" borderId="0" xfId="0" applyNumberFormat="1" applyFont="1" applyBorder="1" applyAlignment="1">
      <alignment horizontal="center" vertical="center" wrapText="1"/>
    </xf>
    <xf numFmtId="2" fontId="11" fillId="0" borderId="1" xfId="0" applyNumberFormat="1" applyFont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11" fillId="0" borderId="1" xfId="2" applyNumberFormat="1" applyFont="1" applyBorder="1" applyAlignment="1">
      <alignment horizontal="center" vertical="center"/>
    </xf>
    <xf numFmtId="165" fontId="11" fillId="0" borderId="1" xfId="0" applyNumberFormat="1" applyFont="1" applyBorder="1" applyAlignment="1">
      <alignment horizontal="center" vertical="center"/>
    </xf>
    <xf numFmtId="0" fontId="19" fillId="0" borderId="1" xfId="0" applyFont="1" applyBorder="1" applyAlignment="1">
      <alignment horizontal="center" vertical="center"/>
    </xf>
    <xf numFmtId="0" fontId="18" fillId="0" borderId="1" xfId="0" applyFont="1" applyBorder="1" applyAlignment="1">
      <alignment horizontal="center" vertical="center"/>
    </xf>
    <xf numFmtId="49" fontId="11" fillId="0" borderId="1" xfId="0" applyNumberFormat="1" applyFont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0" fontId="14" fillId="0" borderId="2" xfId="0" applyFont="1" applyBorder="1" applyAlignment="1">
      <alignment horizontal="center" vertical="center"/>
    </xf>
    <xf numFmtId="2" fontId="14" fillId="0" borderId="1" xfId="0" applyNumberFormat="1" applyFont="1" applyBorder="1" applyAlignment="1">
      <alignment horizontal="center" vertical="center"/>
    </xf>
    <xf numFmtId="2" fontId="12" fillId="0" borderId="1" xfId="2" applyNumberFormat="1" applyFont="1" applyBorder="1" applyAlignment="1">
      <alignment horizontal="center" vertical="center"/>
    </xf>
    <xf numFmtId="0" fontId="15" fillId="0" borderId="7" xfId="0" applyFont="1" applyBorder="1" applyAlignment="1">
      <alignment horizontal="center" vertical="center"/>
    </xf>
    <xf numFmtId="0" fontId="15" fillId="0" borderId="4" xfId="0" applyFont="1" applyBorder="1" applyAlignment="1">
      <alignment horizontal="center" vertical="center"/>
    </xf>
    <xf numFmtId="0" fontId="15" fillId="0" borderId="5" xfId="0" applyFont="1" applyBorder="1" applyAlignment="1">
      <alignment horizontal="center" vertical="center"/>
    </xf>
    <xf numFmtId="0" fontId="15" fillId="0" borderId="8" xfId="0" applyFont="1" applyBorder="1" applyAlignment="1">
      <alignment horizontal="center" vertical="center"/>
    </xf>
    <xf numFmtId="0" fontId="15" fillId="0" borderId="6" xfId="0" applyFont="1" applyBorder="1" applyAlignment="1">
      <alignment horizontal="center" vertical="center"/>
    </xf>
    <xf numFmtId="0" fontId="15" fillId="0" borderId="9" xfId="0" applyFont="1" applyBorder="1" applyAlignment="1">
      <alignment horizontal="center" vertical="center"/>
    </xf>
    <xf numFmtId="2" fontId="11" fillId="0" borderId="7" xfId="0" applyNumberFormat="1" applyFont="1" applyBorder="1" applyAlignment="1">
      <alignment horizontal="center" vertical="center"/>
    </xf>
    <xf numFmtId="2" fontId="11" fillId="0" borderId="5" xfId="0" applyNumberFormat="1" applyFont="1" applyBorder="1" applyAlignment="1">
      <alignment horizontal="center" vertical="center"/>
    </xf>
    <xf numFmtId="2" fontId="11" fillId="0" borderId="8" xfId="0" applyNumberFormat="1" applyFont="1" applyBorder="1" applyAlignment="1">
      <alignment horizontal="center" vertical="center"/>
    </xf>
    <xf numFmtId="2" fontId="11" fillId="0" borderId="9" xfId="0" applyNumberFormat="1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9" fontId="11" fillId="0" borderId="1" xfId="2" applyFont="1" applyBorder="1" applyAlignment="1">
      <alignment horizontal="center" vertical="center"/>
    </xf>
  </cellXfs>
  <cellStyles count="3">
    <cellStyle name="Normal" xfId="0" builtinId="0"/>
    <cellStyle name="Normale_Arpo_10" xfId="1"/>
    <cellStyle name="Pourcentage" xfId="2" builtinId="5"/>
  </cellStyles>
  <dxfs count="0"/>
  <tableStyles count="0" defaultTableStyle="TableStyleMedium2" defaultPivotStyle="PivotStyleLight16"/>
  <colors>
    <mruColors>
      <color rgb="FF20517E"/>
      <color rgb="FF15355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>
                <a:latin typeface="Century Gothic" panose="020B0502020202020204" pitchFamily="34" charset="0"/>
              </a:defRPr>
            </a:pPr>
            <a:r>
              <a:rPr lang="en-US" sz="1400" i="0">
                <a:latin typeface="Century Gothic" panose="020B0502020202020204" pitchFamily="34" charset="0"/>
              </a:rPr>
              <a:t>ANALYSE GRANULOMETRIQUE</a:t>
            </a:r>
            <a:r>
              <a:rPr lang="en-US" sz="1400" i="0" baseline="0">
                <a:latin typeface="Century Gothic" panose="020B0502020202020204" pitchFamily="34" charset="0"/>
              </a:rPr>
              <a:t> : Graviers concassés</a:t>
            </a:r>
            <a:endParaRPr lang="en-US" sz="1400" i="0">
              <a:latin typeface="Century Gothic" panose="020B0502020202020204" pitchFamily="34" charset="0"/>
            </a:endParaRPr>
          </a:p>
        </c:rich>
      </c:tx>
      <c:layout>
        <c:manualLayout>
          <c:xMode val="edge"/>
          <c:yMode val="edge"/>
          <c:x val="0.38624397025351331"/>
          <c:y val="3.9028697103244671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7.1873185521479477E-2"/>
          <c:y val="0.17982684601583737"/>
          <c:w val="0.8992145688996076"/>
          <c:h val="0.71725519663237369"/>
        </c:manualLayout>
      </c:layout>
      <c:scatterChart>
        <c:scatterStyle val="lineMarker"/>
        <c:varyColors val="0"/>
        <c:ser>
          <c:idx val="8"/>
          <c:order val="0"/>
          <c:tx>
            <c:v>Sable</c:v>
          </c:tx>
          <c:spPr>
            <a:ln w="41275">
              <a:solidFill>
                <a:schemeClr val="accent1">
                  <a:lumMod val="75000"/>
                </a:schemeClr>
              </a:solidFill>
            </a:ln>
          </c:spPr>
          <c:marker>
            <c:spPr>
              <a:ln>
                <a:solidFill>
                  <a:schemeClr val="accent1">
                    <a:lumMod val="75000"/>
                  </a:schemeClr>
                </a:solidFill>
              </a:ln>
            </c:spPr>
          </c:marker>
          <c:dPt>
            <c:idx val="4"/>
            <c:bubble3D val="0"/>
            <c:spPr>
              <a:ln w="31750">
                <a:solidFill>
                  <a:schemeClr val="accent1">
                    <a:lumMod val="75000"/>
                  </a:schemeClr>
                </a:solidFill>
              </a:ln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6AE0-4DD7-8344-C807A05CFDFA}"/>
              </c:ext>
            </c:extLst>
          </c:dPt>
          <c:xVal>
            <c:numRef>
              <c:f>Courbe!$A$43:$A$48</c:f>
              <c:numCache>
                <c:formatCode>General</c:formatCode>
                <c:ptCount val="6"/>
                <c:pt idx="0">
                  <c:v>35</c:v>
                </c:pt>
                <c:pt idx="1">
                  <c:v>32</c:v>
                </c:pt>
                <c:pt idx="2">
                  <c:v>29</c:v>
                </c:pt>
                <c:pt idx="3">
                  <c:v>26</c:v>
                </c:pt>
                <c:pt idx="4">
                  <c:v>23</c:v>
                </c:pt>
                <c:pt idx="5">
                  <c:v>20</c:v>
                </c:pt>
              </c:numCache>
            </c:numRef>
          </c:xVal>
          <c:yVal>
            <c:numRef>
              <c:f>Courbe!$E$43:$E$48</c:f>
              <c:numCache>
                <c:formatCode>0.00</c:formatCode>
                <c:ptCount val="6"/>
                <c:pt idx="0">
                  <c:v>100</c:v>
                </c:pt>
                <c:pt idx="1">
                  <c:v>99.737532808398953</c:v>
                </c:pt>
                <c:pt idx="2">
                  <c:v>95.669291338582681</c:v>
                </c:pt>
                <c:pt idx="3">
                  <c:v>82.152230971128603</c:v>
                </c:pt>
                <c:pt idx="4">
                  <c:v>21.784776902887131</c:v>
                </c:pt>
                <c:pt idx="5">
                  <c:v>2.2309711286089282</c:v>
                </c:pt>
              </c:numCache>
            </c:numRef>
          </c:y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0-FACE-40B7-AD24-76D7EDE3B3E4}"/>
            </c:ext>
          </c:extLst>
        </c:ser>
        <c:ser>
          <c:idx val="9"/>
          <c:order val="1"/>
          <c:tx>
            <c:v>Gravier1</c:v>
          </c:tx>
          <c:spPr>
            <a:ln w="31750">
              <a:solidFill>
                <a:srgbClr val="C00000"/>
              </a:solidFill>
            </a:ln>
          </c:spPr>
          <c:marker>
            <c:spPr>
              <a:ln>
                <a:solidFill>
                  <a:srgbClr val="C00000"/>
                </a:solidFill>
              </a:ln>
            </c:spPr>
          </c:marker>
          <c:xVal>
            <c:numRef>
              <c:f>Courbe!$G$38:$G$47</c:f>
              <c:numCache>
                <c:formatCode>General</c:formatCode>
                <c:ptCount val="10"/>
                <c:pt idx="0">
                  <c:v>44</c:v>
                </c:pt>
                <c:pt idx="1">
                  <c:v>43</c:v>
                </c:pt>
                <c:pt idx="2">
                  <c:v>42</c:v>
                </c:pt>
                <c:pt idx="3">
                  <c:v>41</c:v>
                </c:pt>
                <c:pt idx="4">
                  <c:v>40</c:v>
                </c:pt>
                <c:pt idx="5">
                  <c:v>39</c:v>
                </c:pt>
                <c:pt idx="6">
                  <c:v>38</c:v>
                </c:pt>
                <c:pt idx="7">
                  <c:v>37</c:v>
                </c:pt>
                <c:pt idx="8">
                  <c:v>36</c:v>
                </c:pt>
                <c:pt idx="9">
                  <c:v>35</c:v>
                </c:pt>
              </c:numCache>
            </c:numRef>
          </c:xVal>
          <c:yVal>
            <c:numRef>
              <c:f>Courbe!$K$38:$K$47</c:f>
              <c:numCache>
                <c:formatCode>0.00</c:formatCode>
                <c:ptCount val="10"/>
                <c:pt idx="0">
                  <c:v>100</c:v>
                </c:pt>
                <c:pt idx="1">
                  <c:v>99.238578680203048</c:v>
                </c:pt>
                <c:pt idx="2">
                  <c:v>85.076142131979694</c:v>
                </c:pt>
                <c:pt idx="3">
                  <c:v>57.512690355329951</c:v>
                </c:pt>
                <c:pt idx="4">
                  <c:v>33.857868020304565</c:v>
                </c:pt>
                <c:pt idx="5">
                  <c:v>16.040609137055839</c:v>
                </c:pt>
                <c:pt idx="6">
                  <c:v>7.2588832487309674</c:v>
                </c:pt>
                <c:pt idx="7">
                  <c:v>1.7258883248730967</c:v>
                </c:pt>
                <c:pt idx="8">
                  <c:v>0.55837563451777328</c:v>
                </c:pt>
                <c:pt idx="9">
                  <c:v>0.35532994923858041</c:v>
                </c:pt>
              </c:numCache>
            </c:numRef>
          </c:y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1-FACE-40B7-AD24-76D7EDE3B3E4}"/>
            </c:ext>
          </c:extLst>
        </c:ser>
        <c:ser>
          <c:idx val="10"/>
          <c:order val="2"/>
          <c:spPr>
            <a:ln w="31750">
              <a:solidFill>
                <a:schemeClr val="accent6">
                  <a:lumMod val="75000"/>
                </a:schemeClr>
              </a:solidFill>
            </a:ln>
          </c:spPr>
          <c:marker>
            <c:spPr>
              <a:ln>
                <a:solidFill>
                  <a:schemeClr val="accent6">
                    <a:lumMod val="75000"/>
                  </a:schemeClr>
                </a:solidFill>
              </a:ln>
            </c:spPr>
          </c:marker>
          <c:xVal>
            <c:numRef>
              <c:f>Courbe!$M$37:$M$43</c:f>
              <c:numCache>
                <c:formatCode>General</c:formatCode>
                <c:ptCount val="7"/>
                <c:pt idx="0">
                  <c:v>45</c:v>
                </c:pt>
                <c:pt idx="1">
                  <c:v>44</c:v>
                </c:pt>
                <c:pt idx="2">
                  <c:v>43</c:v>
                </c:pt>
                <c:pt idx="3">
                  <c:v>42</c:v>
                </c:pt>
                <c:pt idx="4">
                  <c:v>41</c:v>
                </c:pt>
                <c:pt idx="5">
                  <c:v>40</c:v>
                </c:pt>
                <c:pt idx="6">
                  <c:v>39</c:v>
                </c:pt>
              </c:numCache>
            </c:numRef>
          </c:xVal>
          <c:yVal>
            <c:numRef>
              <c:f>Courbe!$Q$37:$Q$43</c:f>
              <c:numCache>
                <c:formatCode>0.00</c:formatCode>
                <c:ptCount val="7"/>
                <c:pt idx="0">
                  <c:v>100</c:v>
                </c:pt>
                <c:pt idx="1">
                  <c:v>87.642857142857139</c:v>
                </c:pt>
                <c:pt idx="2">
                  <c:v>49.321428571428569</c:v>
                </c:pt>
                <c:pt idx="3">
                  <c:v>6.4285714285714306</c:v>
                </c:pt>
                <c:pt idx="4">
                  <c:v>0.7857142857142918</c:v>
                </c:pt>
                <c:pt idx="5">
                  <c:v>0.25</c:v>
                </c:pt>
                <c:pt idx="6">
                  <c:v>0.1071428571428612</c:v>
                </c:pt>
              </c:numCache>
            </c:numRef>
          </c:y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2-FACE-40B7-AD24-76D7EDE3B3E4}"/>
            </c:ext>
          </c:extLst>
        </c:ser>
        <c:ser>
          <c:idx val="11"/>
          <c:order val="4"/>
          <c:tx>
            <c:v>Courbe de brisure</c:v>
          </c:tx>
          <c:spPr>
            <a:ln>
              <a:solidFill>
                <a:sysClr val="windowText" lastClr="000000"/>
              </a:solidFill>
            </a:ln>
          </c:spPr>
          <c:marker>
            <c:spPr>
              <a:ln>
                <a:solidFill>
                  <a:sysClr val="windowText" lastClr="000000"/>
                </a:solidFill>
              </a:ln>
            </c:spPr>
          </c:marker>
          <c:dPt>
            <c:idx val="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3-FACE-40B7-AD24-76D7EDE3B3E4}"/>
              </c:ext>
            </c:extLst>
          </c:dPt>
          <c:dPt>
            <c:idx val="2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4-FACE-40B7-AD24-76D7EDE3B3E4}"/>
              </c:ext>
            </c:extLst>
          </c:dPt>
          <c:xVal>
            <c:numRef>
              <c:f>Courbe!$T$28:$T$30</c:f>
              <c:numCache>
                <c:formatCode>0</c:formatCode>
                <c:ptCount val="3"/>
                <c:pt idx="0">
                  <c:v>20</c:v>
                </c:pt>
                <c:pt idx="1">
                  <c:v>41.5</c:v>
                </c:pt>
                <c:pt idx="2">
                  <c:v>44</c:v>
                </c:pt>
              </c:numCache>
            </c:numRef>
          </c:xVal>
          <c:yVal>
            <c:numRef>
              <c:f>Courbe!$U$28:$U$30</c:f>
              <c:numCache>
                <c:formatCode>0.0</c:formatCode>
                <c:ptCount val="3"/>
                <c:pt idx="0" formatCode="0">
                  <c:v>0</c:v>
                </c:pt>
                <c:pt idx="1">
                  <c:v>44</c:v>
                </c:pt>
                <c:pt idx="2" formatCode="0">
                  <c:v>100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5-FACE-40B7-AD24-76D7EDE3B3E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30180720"/>
        <c:axId val="230224016"/>
      </c:scatterChart>
      <c:scatterChart>
        <c:scatterStyle val="lineMarker"/>
        <c:varyColors val="0"/>
        <c:ser>
          <c:idx val="0"/>
          <c:order val="3"/>
          <c:xVal>
            <c:numRef>
              <c:f>Courbe!$F$208:$F$211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xVal>
          <c:yVal>
            <c:numRef>
              <c:f>Courbe!$G$208:$G$211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6-FACE-40B7-AD24-76D7EDE3B3E4}"/>
            </c:ext>
          </c:extLst>
        </c:ser>
        <c:ser>
          <c:idx val="1"/>
          <c:order val="5"/>
          <c:tx>
            <c:v>5</c:v>
          </c:tx>
          <c:xVal>
            <c:numRef>
              <c:f>Courbe!$T$53:$T$83</c:f>
              <c:numCache>
                <c:formatCode>General</c:formatCode>
                <c:ptCount val="31"/>
                <c:pt idx="0">
                  <c:v>20</c:v>
                </c:pt>
                <c:pt idx="1">
                  <c:v>21</c:v>
                </c:pt>
                <c:pt idx="2">
                  <c:v>22</c:v>
                </c:pt>
                <c:pt idx="3">
                  <c:v>23</c:v>
                </c:pt>
                <c:pt idx="4">
                  <c:v>24</c:v>
                </c:pt>
                <c:pt idx="5">
                  <c:v>25</c:v>
                </c:pt>
                <c:pt idx="6">
                  <c:v>26</c:v>
                </c:pt>
                <c:pt idx="7">
                  <c:v>27</c:v>
                </c:pt>
                <c:pt idx="8">
                  <c:v>28</c:v>
                </c:pt>
                <c:pt idx="9">
                  <c:v>29</c:v>
                </c:pt>
                <c:pt idx="10">
                  <c:v>30</c:v>
                </c:pt>
                <c:pt idx="11">
                  <c:v>31</c:v>
                </c:pt>
                <c:pt idx="12">
                  <c:v>32</c:v>
                </c:pt>
                <c:pt idx="13">
                  <c:v>33</c:v>
                </c:pt>
                <c:pt idx="14">
                  <c:v>34</c:v>
                </c:pt>
                <c:pt idx="15">
                  <c:v>35</c:v>
                </c:pt>
                <c:pt idx="16">
                  <c:v>36</c:v>
                </c:pt>
                <c:pt idx="17">
                  <c:v>37</c:v>
                </c:pt>
                <c:pt idx="18">
                  <c:v>38</c:v>
                </c:pt>
                <c:pt idx="19">
                  <c:v>39</c:v>
                </c:pt>
                <c:pt idx="20">
                  <c:v>40</c:v>
                </c:pt>
                <c:pt idx="21">
                  <c:v>41</c:v>
                </c:pt>
                <c:pt idx="22">
                  <c:v>42</c:v>
                </c:pt>
                <c:pt idx="23">
                  <c:v>43</c:v>
                </c:pt>
                <c:pt idx="24">
                  <c:v>44</c:v>
                </c:pt>
                <c:pt idx="25">
                  <c:v>45</c:v>
                </c:pt>
                <c:pt idx="26">
                  <c:v>46</c:v>
                </c:pt>
                <c:pt idx="27">
                  <c:v>47</c:v>
                </c:pt>
                <c:pt idx="28">
                  <c:v>48</c:v>
                </c:pt>
                <c:pt idx="29">
                  <c:v>49</c:v>
                </c:pt>
                <c:pt idx="30">
                  <c:v>50</c:v>
                </c:pt>
              </c:numCache>
            </c:numRef>
          </c:xVal>
          <c:yVal>
            <c:numRef>
              <c:f>Courbe!$V$53:$V$83</c:f>
              <c:numCache>
                <c:formatCode>General</c:formatCode>
                <c:ptCount val="31"/>
                <c:pt idx="0">
                  <c:v>95</c:v>
                </c:pt>
                <c:pt idx="1">
                  <c:v>95</c:v>
                </c:pt>
                <c:pt idx="2">
                  <c:v>95</c:v>
                </c:pt>
                <c:pt idx="3">
                  <c:v>95</c:v>
                </c:pt>
                <c:pt idx="4">
                  <c:v>95</c:v>
                </c:pt>
                <c:pt idx="5">
                  <c:v>95</c:v>
                </c:pt>
                <c:pt idx="6">
                  <c:v>95</c:v>
                </c:pt>
                <c:pt idx="7">
                  <c:v>95</c:v>
                </c:pt>
                <c:pt idx="8">
                  <c:v>95</c:v>
                </c:pt>
                <c:pt idx="9">
                  <c:v>95</c:v>
                </c:pt>
                <c:pt idx="10">
                  <c:v>95</c:v>
                </c:pt>
                <c:pt idx="11">
                  <c:v>95</c:v>
                </c:pt>
                <c:pt idx="12">
                  <c:v>95</c:v>
                </c:pt>
                <c:pt idx="13">
                  <c:v>95</c:v>
                </c:pt>
                <c:pt idx="14">
                  <c:v>95</c:v>
                </c:pt>
                <c:pt idx="15">
                  <c:v>95</c:v>
                </c:pt>
                <c:pt idx="16">
                  <c:v>95</c:v>
                </c:pt>
                <c:pt idx="17">
                  <c:v>95</c:v>
                </c:pt>
                <c:pt idx="18">
                  <c:v>95</c:v>
                </c:pt>
                <c:pt idx="19">
                  <c:v>95</c:v>
                </c:pt>
                <c:pt idx="20">
                  <c:v>95</c:v>
                </c:pt>
                <c:pt idx="21">
                  <c:v>95</c:v>
                </c:pt>
                <c:pt idx="22">
                  <c:v>95</c:v>
                </c:pt>
                <c:pt idx="23">
                  <c:v>95</c:v>
                </c:pt>
                <c:pt idx="24">
                  <c:v>95</c:v>
                </c:pt>
                <c:pt idx="25">
                  <c:v>95</c:v>
                </c:pt>
                <c:pt idx="26">
                  <c:v>95</c:v>
                </c:pt>
                <c:pt idx="27">
                  <c:v>95</c:v>
                </c:pt>
                <c:pt idx="28">
                  <c:v>95</c:v>
                </c:pt>
                <c:pt idx="29">
                  <c:v>95</c:v>
                </c:pt>
                <c:pt idx="30">
                  <c:v>95</c:v>
                </c:pt>
              </c:numCache>
            </c:numRef>
          </c:yVal>
          <c:smooth val="0"/>
        </c:ser>
        <c:ser>
          <c:idx val="2"/>
          <c:order val="6"/>
          <c:tx>
            <c:v>95</c:v>
          </c:tx>
          <c:xVal>
            <c:numRef>
              <c:f>Courbe!$T$53:$T$83</c:f>
              <c:numCache>
                <c:formatCode>General</c:formatCode>
                <c:ptCount val="31"/>
                <c:pt idx="0">
                  <c:v>20</c:v>
                </c:pt>
                <c:pt idx="1">
                  <c:v>21</c:v>
                </c:pt>
                <c:pt idx="2">
                  <c:v>22</c:v>
                </c:pt>
                <c:pt idx="3">
                  <c:v>23</c:v>
                </c:pt>
                <c:pt idx="4">
                  <c:v>24</c:v>
                </c:pt>
                <c:pt idx="5">
                  <c:v>25</c:v>
                </c:pt>
                <c:pt idx="6">
                  <c:v>26</c:v>
                </c:pt>
                <c:pt idx="7">
                  <c:v>27</c:v>
                </c:pt>
                <c:pt idx="8">
                  <c:v>28</c:v>
                </c:pt>
                <c:pt idx="9">
                  <c:v>29</c:v>
                </c:pt>
                <c:pt idx="10">
                  <c:v>30</c:v>
                </c:pt>
                <c:pt idx="11">
                  <c:v>31</c:v>
                </c:pt>
                <c:pt idx="12">
                  <c:v>32</c:v>
                </c:pt>
                <c:pt idx="13">
                  <c:v>33</c:v>
                </c:pt>
                <c:pt idx="14">
                  <c:v>34</c:v>
                </c:pt>
                <c:pt idx="15">
                  <c:v>35</c:v>
                </c:pt>
                <c:pt idx="16">
                  <c:v>36</c:v>
                </c:pt>
                <c:pt idx="17">
                  <c:v>37</c:v>
                </c:pt>
                <c:pt idx="18">
                  <c:v>38</c:v>
                </c:pt>
                <c:pt idx="19">
                  <c:v>39</c:v>
                </c:pt>
                <c:pt idx="20">
                  <c:v>40</c:v>
                </c:pt>
                <c:pt idx="21">
                  <c:v>41</c:v>
                </c:pt>
                <c:pt idx="22">
                  <c:v>42</c:v>
                </c:pt>
                <c:pt idx="23">
                  <c:v>43</c:v>
                </c:pt>
                <c:pt idx="24">
                  <c:v>44</c:v>
                </c:pt>
                <c:pt idx="25">
                  <c:v>45</c:v>
                </c:pt>
                <c:pt idx="26">
                  <c:v>46</c:v>
                </c:pt>
                <c:pt idx="27">
                  <c:v>47</c:v>
                </c:pt>
                <c:pt idx="28">
                  <c:v>48</c:v>
                </c:pt>
                <c:pt idx="29">
                  <c:v>49</c:v>
                </c:pt>
                <c:pt idx="30">
                  <c:v>50</c:v>
                </c:pt>
              </c:numCache>
            </c:numRef>
          </c:xVal>
          <c:yVal>
            <c:numRef>
              <c:f>Courbe!$U$53:$U$82</c:f>
              <c:numCache>
                <c:formatCode>General</c:formatCode>
                <c:ptCount val="30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  <c:pt idx="12">
                  <c:v>5</c:v>
                </c:pt>
                <c:pt idx="13">
                  <c:v>5</c:v>
                </c:pt>
                <c:pt idx="14">
                  <c:v>5</c:v>
                </c:pt>
                <c:pt idx="15">
                  <c:v>5</c:v>
                </c:pt>
                <c:pt idx="16">
                  <c:v>5</c:v>
                </c:pt>
                <c:pt idx="17">
                  <c:v>5</c:v>
                </c:pt>
                <c:pt idx="18">
                  <c:v>5</c:v>
                </c:pt>
                <c:pt idx="19">
                  <c:v>5</c:v>
                </c:pt>
                <c:pt idx="20">
                  <c:v>5</c:v>
                </c:pt>
                <c:pt idx="21">
                  <c:v>5</c:v>
                </c:pt>
                <c:pt idx="22">
                  <c:v>5</c:v>
                </c:pt>
                <c:pt idx="23">
                  <c:v>5</c:v>
                </c:pt>
                <c:pt idx="24">
                  <c:v>5</c:v>
                </c:pt>
                <c:pt idx="25">
                  <c:v>5</c:v>
                </c:pt>
                <c:pt idx="26">
                  <c:v>5</c:v>
                </c:pt>
                <c:pt idx="27">
                  <c:v>5</c:v>
                </c:pt>
                <c:pt idx="28">
                  <c:v>5</c:v>
                </c:pt>
                <c:pt idx="29">
                  <c:v>5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30224784"/>
        <c:axId val="230224400"/>
      </c:scatterChart>
      <c:valAx>
        <c:axId val="230180720"/>
        <c:scaling>
          <c:orientation val="minMax"/>
          <c:max val="50"/>
          <c:min val="20"/>
        </c:scaling>
        <c:delete val="0"/>
        <c:axPos val="b"/>
        <c:majorGridlines/>
        <c:title>
          <c:tx>
            <c:rich>
              <a:bodyPr/>
              <a:lstStyle/>
              <a:p>
                <a:pPr>
                  <a:defRPr sz="1400">
                    <a:latin typeface="Copperplate Gothic Light" panose="020E0507020206020404" pitchFamily="34" charset="0"/>
                  </a:defRPr>
                </a:pPr>
                <a:r>
                  <a:rPr lang="en-US" sz="800">
                    <a:latin typeface="Copperplate Gothic Light" panose="020E0507020206020404" pitchFamily="34" charset="0"/>
                  </a:rPr>
                  <a:t>MODULE</a:t>
                </a:r>
              </a:p>
            </c:rich>
          </c:tx>
          <c:layout>
            <c:manualLayout>
              <c:xMode val="edge"/>
              <c:yMode val="edge"/>
              <c:x val="7.3097009633099411E-3"/>
              <c:y val="0.9168283021776521"/>
            </c:manualLayout>
          </c:layout>
          <c:overlay val="0"/>
        </c:title>
        <c:numFmt formatCode="General" sourceLinked="1"/>
        <c:majorTickMark val="none"/>
        <c:minorTickMark val="none"/>
        <c:tickLblPos val="nextTo"/>
        <c:spPr>
          <a:ln>
            <a:solidFill>
              <a:srgbClr val="4F81BD"/>
            </a:solidFill>
            <a:tailEnd type="triangle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Copperplate Gothic Light" panose="020E0507020206020404" pitchFamily="34" charset="0"/>
                <a:ea typeface="Calibri"/>
                <a:cs typeface="Calibri"/>
              </a:defRPr>
            </a:pPr>
            <a:endParaRPr lang="fr-FR"/>
          </a:p>
        </c:txPr>
        <c:crossAx val="230224016"/>
        <c:crossesAt val="0"/>
        <c:crossBetween val="midCat"/>
        <c:majorUnit val="1"/>
      </c:valAx>
      <c:valAx>
        <c:axId val="230224016"/>
        <c:scaling>
          <c:orientation val="minMax"/>
          <c:max val="100"/>
        </c:scaling>
        <c:delete val="0"/>
        <c:axPos val="l"/>
        <c:majorGridlines>
          <c:spPr>
            <a:ln>
              <a:solidFill>
                <a:srgbClr val="4F81BD"/>
              </a:solidFill>
            </a:ln>
          </c:spPr>
        </c:majorGridlines>
        <c:minorGridlines/>
        <c:title>
          <c:tx>
            <c:rich>
              <a:bodyPr/>
              <a:lstStyle/>
              <a:p>
                <a:pPr>
                  <a:defRPr>
                    <a:latin typeface="Century Gothic" panose="020B0502020202020204" pitchFamily="34" charset="0"/>
                  </a:defRPr>
                </a:pPr>
                <a:r>
                  <a:rPr lang="en-US" sz="1400">
                    <a:latin typeface="Century Gothic" panose="020B0502020202020204" pitchFamily="34" charset="0"/>
                  </a:rPr>
                  <a:t>TAMISATS (%)</a:t>
                </a:r>
              </a:p>
            </c:rich>
          </c:tx>
          <c:layout>
            <c:manualLayout>
              <c:xMode val="edge"/>
              <c:yMode val="edge"/>
              <c:x val="9.2491822724056188E-3"/>
              <c:y val="0.40518109445538364"/>
            </c:manualLayout>
          </c:layout>
          <c:overlay val="0"/>
        </c:title>
        <c:numFmt formatCode="#,##0" sourceLinked="0"/>
        <c:majorTickMark val="out"/>
        <c:minorTickMark val="none"/>
        <c:tickLblPos val="nextTo"/>
        <c:spPr>
          <a:ln cap="sq">
            <a:tailEnd type="triangle"/>
          </a:ln>
        </c:spPr>
        <c:txPr>
          <a:bodyPr/>
          <a:lstStyle/>
          <a:p>
            <a:pPr>
              <a:defRPr sz="1200">
                <a:latin typeface="Copperplate Gothic Light" panose="020E0507020206020404" pitchFamily="34" charset="0"/>
              </a:defRPr>
            </a:pPr>
            <a:endParaRPr lang="fr-FR"/>
          </a:p>
        </c:txPr>
        <c:crossAx val="230180720"/>
        <c:crosses val="autoZero"/>
        <c:crossBetween val="midCat"/>
      </c:valAx>
      <c:valAx>
        <c:axId val="230224400"/>
        <c:scaling>
          <c:orientation val="maxMin"/>
          <c:max val="100"/>
        </c:scaling>
        <c:delete val="0"/>
        <c:axPos val="r"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1200"/>
            </a:pPr>
            <a:endParaRPr lang="fr-FR"/>
          </a:p>
        </c:txPr>
        <c:crossAx val="230224784"/>
        <c:crosses val="max"/>
        <c:crossBetween val="midCat"/>
      </c:valAx>
      <c:valAx>
        <c:axId val="230224784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230224400"/>
        <c:crosses val="max"/>
        <c:crossBetween val="midCat"/>
      </c:valAx>
      <c:spPr>
        <a:noFill/>
        <a:ln>
          <a:solidFill>
            <a:schemeClr val="accent1"/>
          </a:solidFill>
        </a:ln>
      </c:spPr>
    </c:plotArea>
    <c:plotVisOnly val="1"/>
    <c:dispBlanksAs val="gap"/>
    <c:showDLblsOverMax val="0"/>
  </c:chart>
  <c:printSettings>
    <c:headerFooter/>
    <c:pageMargins b="0.75000000000000044" l="0.7000000000000004" r="0.7000000000000004" t="0.75000000000000044" header="0.30000000000000021" footer="0.30000000000000021"/>
    <c:pageSetup paperSize="9" orientation="landscape" horizontalDpi="1200" verticalDpi="1200"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0033361683448112"/>
          <c:y val="0.10679548492021318"/>
          <c:w val="0.47972143725936695"/>
          <c:h val="0.81734159825766439"/>
        </c:manualLayout>
      </c:layout>
      <c:scatterChart>
        <c:scatterStyle val="smoothMarker"/>
        <c:varyColors val="0"/>
        <c:ser>
          <c:idx val="0"/>
          <c:order val="0"/>
          <c:spPr>
            <a:ln w="19050" cap="rnd">
              <a:noFill/>
              <a:round/>
            </a:ln>
            <a:effectLst/>
          </c:spPr>
          <c:marker>
            <c:symbol val="none"/>
          </c:marker>
          <c:xVal>
            <c:numRef>
              <c:f>Feuil3!$E$10:$E$21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xVal>
          <c:yVal>
            <c:numRef>
              <c:f>Feuil3!$D$10:$D$21</c:f>
              <c:numCache>
                <c:formatCode>General</c:formatCode>
                <c:ptCount val="12"/>
                <c:pt idx="0">
                  <c:v>0.8</c:v>
                </c:pt>
                <c:pt idx="1">
                  <c:v>1</c:v>
                </c:pt>
                <c:pt idx="2">
                  <c:v>1.2</c:v>
                </c:pt>
                <c:pt idx="3">
                  <c:v>1.4</c:v>
                </c:pt>
                <c:pt idx="4">
                  <c:v>1.6</c:v>
                </c:pt>
                <c:pt idx="5">
                  <c:v>1.8</c:v>
                </c:pt>
                <c:pt idx="6">
                  <c:v>2</c:v>
                </c:pt>
                <c:pt idx="7">
                  <c:v>2.2000000000000002</c:v>
                </c:pt>
                <c:pt idx="8">
                  <c:v>2.4</c:v>
                </c:pt>
                <c:pt idx="9">
                  <c:v>2.6</c:v>
                </c:pt>
                <c:pt idx="10">
                  <c:v>2.6</c:v>
                </c:pt>
                <c:pt idx="11">
                  <c:v>2.6</c:v>
                </c:pt>
              </c:numCache>
            </c:numRef>
          </c:y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0-C2A7-43CB-9534-A5113AC56310}"/>
            </c:ext>
          </c:extLst>
        </c:ser>
        <c:ser>
          <c:idx val="1"/>
          <c:order val="1"/>
          <c:spPr>
            <a:ln w="25400" cap="rnd">
              <a:solidFill>
                <a:schemeClr val="tx1"/>
              </a:solidFill>
              <a:round/>
            </a:ln>
            <a:effectLst/>
          </c:spPr>
          <c:marker>
            <c:symbol val="none"/>
          </c:marker>
          <c:xVal>
            <c:numRef>
              <c:f>Feuil3!$E$10:$E$21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xVal>
          <c:yVal>
            <c:numRef>
              <c:f>Feuil3!$F$10:$F$21</c:f>
              <c:numCache>
                <c:formatCode>General</c:formatCode>
                <c:ptCount val="12"/>
                <c:pt idx="0">
                  <c:v>1.18</c:v>
                </c:pt>
                <c:pt idx="1">
                  <c:v>1.1299999999999999</c:v>
                </c:pt>
                <c:pt idx="2">
                  <c:v>1.0900000000000001</c:v>
                </c:pt>
                <c:pt idx="3">
                  <c:v>1.05</c:v>
                </c:pt>
                <c:pt idx="4">
                  <c:v>1.02</c:v>
                </c:pt>
                <c:pt idx="5">
                  <c:v>0.995</c:v>
                </c:pt>
                <c:pt idx="6">
                  <c:v>0.97499999999999998</c:v>
                </c:pt>
                <c:pt idx="7">
                  <c:v>0.96</c:v>
                </c:pt>
                <c:pt idx="8">
                  <c:v>0.95</c:v>
                </c:pt>
                <c:pt idx="9">
                  <c:v>0.94</c:v>
                </c:pt>
                <c:pt idx="10">
                  <c:v>0.93</c:v>
                </c:pt>
                <c:pt idx="11">
                  <c:v>0.92</c:v>
                </c:pt>
              </c:numCache>
            </c:numRef>
          </c:y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1-C2A7-43CB-9534-A5113AC56310}"/>
            </c:ext>
          </c:extLst>
        </c:ser>
        <c:ser>
          <c:idx val="2"/>
          <c:order val="2"/>
          <c:spPr>
            <a:ln w="25400" cap="rnd">
              <a:solidFill>
                <a:schemeClr val="tx1"/>
              </a:solidFill>
              <a:round/>
            </a:ln>
            <a:effectLst/>
          </c:spPr>
          <c:marker>
            <c:symbol val="none"/>
          </c:marker>
          <c:xVal>
            <c:numRef>
              <c:f>Feuil3!$E$10:$E$21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xVal>
          <c:yVal>
            <c:numRef>
              <c:f>Feuil3!$G$10:$G$21</c:f>
              <c:numCache>
                <c:formatCode>General</c:formatCode>
                <c:ptCount val="12"/>
                <c:pt idx="0">
                  <c:v>1.46</c:v>
                </c:pt>
                <c:pt idx="1">
                  <c:v>1.4</c:v>
                </c:pt>
                <c:pt idx="2">
                  <c:v>1.35</c:v>
                </c:pt>
                <c:pt idx="3">
                  <c:v>1.3</c:v>
                </c:pt>
                <c:pt idx="4">
                  <c:v>1.25</c:v>
                </c:pt>
                <c:pt idx="5">
                  <c:v>1.22</c:v>
                </c:pt>
                <c:pt idx="6">
                  <c:v>1.1950000000000001</c:v>
                </c:pt>
                <c:pt idx="7">
                  <c:v>1.18</c:v>
                </c:pt>
                <c:pt idx="8">
                  <c:v>1.17</c:v>
                </c:pt>
                <c:pt idx="9">
                  <c:v>1.1599999999999999</c:v>
                </c:pt>
                <c:pt idx="10">
                  <c:v>1.1500000000000001</c:v>
                </c:pt>
                <c:pt idx="11">
                  <c:v>1.1400000000000001</c:v>
                </c:pt>
              </c:numCache>
            </c:numRef>
          </c:y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2-C2A7-43CB-9534-A5113AC56310}"/>
            </c:ext>
          </c:extLst>
        </c:ser>
        <c:ser>
          <c:idx val="3"/>
          <c:order val="3"/>
          <c:spPr>
            <a:ln w="25400" cap="rnd">
              <a:solidFill>
                <a:schemeClr val="tx1"/>
              </a:solidFill>
              <a:round/>
            </a:ln>
            <a:effectLst/>
          </c:spPr>
          <c:marker>
            <c:symbol val="none"/>
          </c:marker>
          <c:xVal>
            <c:numRef>
              <c:f>Feuil3!$E$10:$E$21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xVal>
          <c:yVal>
            <c:numRef>
              <c:f>Feuil3!$H$10:$H$21</c:f>
              <c:numCache>
                <c:formatCode>General</c:formatCode>
                <c:ptCount val="12"/>
                <c:pt idx="0">
                  <c:v>1.78</c:v>
                </c:pt>
                <c:pt idx="1">
                  <c:v>1.72</c:v>
                </c:pt>
                <c:pt idx="2">
                  <c:v>1.6700000000000002</c:v>
                </c:pt>
                <c:pt idx="3">
                  <c:v>1.62</c:v>
                </c:pt>
                <c:pt idx="4">
                  <c:v>1.57</c:v>
                </c:pt>
                <c:pt idx="5">
                  <c:v>1.54</c:v>
                </c:pt>
                <c:pt idx="6">
                  <c:v>1.5150000000000001</c:v>
                </c:pt>
                <c:pt idx="7">
                  <c:v>1.5</c:v>
                </c:pt>
                <c:pt idx="8">
                  <c:v>1.49</c:v>
                </c:pt>
                <c:pt idx="9">
                  <c:v>1.48</c:v>
                </c:pt>
                <c:pt idx="10">
                  <c:v>1.4700000000000002</c:v>
                </c:pt>
                <c:pt idx="11">
                  <c:v>1.4600000000000002</c:v>
                </c:pt>
              </c:numCache>
            </c:numRef>
          </c:y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3-C2A7-43CB-9534-A5113AC56310}"/>
            </c:ext>
          </c:extLst>
        </c:ser>
        <c:ser>
          <c:idx val="4"/>
          <c:order val="4"/>
          <c:spPr>
            <a:ln w="25400" cap="rnd">
              <a:solidFill>
                <a:schemeClr val="tx1"/>
              </a:solidFill>
              <a:round/>
            </a:ln>
            <a:effectLst/>
          </c:spPr>
          <c:marker>
            <c:symbol val="none"/>
          </c:marker>
          <c:xVal>
            <c:numRef>
              <c:f>Feuil3!$E$10:$E$21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xVal>
          <c:yVal>
            <c:numRef>
              <c:f>Feuil3!$I$10:$I$21</c:f>
              <c:numCache>
                <c:formatCode>General</c:formatCode>
                <c:ptCount val="12"/>
                <c:pt idx="0">
                  <c:v>2.0499999999999998</c:v>
                </c:pt>
                <c:pt idx="1">
                  <c:v>1.99</c:v>
                </c:pt>
                <c:pt idx="2">
                  <c:v>1.9400000000000002</c:v>
                </c:pt>
                <c:pt idx="3">
                  <c:v>1.8900000000000001</c:v>
                </c:pt>
                <c:pt idx="4">
                  <c:v>1.84</c:v>
                </c:pt>
                <c:pt idx="5">
                  <c:v>1.81</c:v>
                </c:pt>
                <c:pt idx="6">
                  <c:v>1.7850000000000001</c:v>
                </c:pt>
                <c:pt idx="7">
                  <c:v>1.77</c:v>
                </c:pt>
                <c:pt idx="8">
                  <c:v>1.76</c:v>
                </c:pt>
                <c:pt idx="9">
                  <c:v>1.75</c:v>
                </c:pt>
                <c:pt idx="10">
                  <c:v>1.7400000000000002</c:v>
                </c:pt>
                <c:pt idx="11">
                  <c:v>1.7300000000000002</c:v>
                </c:pt>
              </c:numCache>
            </c:numRef>
          </c:y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4-C2A7-43CB-9534-A5113AC56310}"/>
            </c:ext>
          </c:extLst>
        </c:ser>
        <c:ser>
          <c:idx val="5"/>
          <c:order val="5"/>
          <c:spPr>
            <a:ln w="25400" cap="rnd">
              <a:solidFill>
                <a:schemeClr val="tx1"/>
              </a:solidFill>
              <a:round/>
            </a:ln>
            <a:effectLst/>
          </c:spPr>
          <c:marker>
            <c:symbol val="none"/>
          </c:marker>
          <c:xVal>
            <c:numRef>
              <c:f>Feuil3!$E$10:$E$21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xVal>
          <c:yVal>
            <c:numRef>
              <c:f>Feuil3!$J$10:$J$21</c:f>
              <c:numCache>
                <c:formatCode>General</c:formatCode>
                <c:ptCount val="12"/>
                <c:pt idx="0">
                  <c:v>2.3499999999999996</c:v>
                </c:pt>
                <c:pt idx="1">
                  <c:v>2.29</c:v>
                </c:pt>
                <c:pt idx="2">
                  <c:v>2.2400000000000002</c:v>
                </c:pt>
                <c:pt idx="3">
                  <c:v>2.19</c:v>
                </c:pt>
                <c:pt idx="4">
                  <c:v>2.14</c:v>
                </c:pt>
                <c:pt idx="5">
                  <c:v>2.11</c:v>
                </c:pt>
                <c:pt idx="6">
                  <c:v>2.085</c:v>
                </c:pt>
                <c:pt idx="7">
                  <c:v>2.0699999999999998</c:v>
                </c:pt>
                <c:pt idx="8">
                  <c:v>2.06</c:v>
                </c:pt>
                <c:pt idx="9">
                  <c:v>2.0499999999999998</c:v>
                </c:pt>
                <c:pt idx="10">
                  <c:v>2.04</c:v>
                </c:pt>
                <c:pt idx="11">
                  <c:v>2.0300000000000002</c:v>
                </c:pt>
              </c:numCache>
            </c:numRef>
          </c:y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5-C2A7-43CB-9534-A5113AC56310}"/>
            </c:ext>
          </c:extLst>
        </c:ser>
        <c:ser>
          <c:idx val="6"/>
          <c:order val="6"/>
          <c:tx>
            <c:strRef>
              <c:f>Feuil3!$E$10:$E$21</c:f>
              <c:strCach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strCache>
            </c:strRef>
          </c:tx>
          <c:spPr>
            <a:ln w="25400" cap="rnd">
              <a:solidFill>
                <a:schemeClr val="tx1"/>
              </a:solidFill>
              <a:round/>
            </a:ln>
            <a:effectLst/>
          </c:spPr>
          <c:marker>
            <c:symbol val="none"/>
          </c:marker>
          <c:xVal>
            <c:numRef>
              <c:f>Feuil3!$E$10:$E$21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xVal>
          <c:yVal>
            <c:numRef>
              <c:f>Feuil3!$K$10:$K$21</c:f>
              <c:numCache>
                <c:formatCode>General</c:formatCode>
                <c:ptCount val="12"/>
                <c:pt idx="0">
                  <c:v>2.5999999999999996</c:v>
                </c:pt>
                <c:pt idx="1">
                  <c:v>2.54</c:v>
                </c:pt>
                <c:pt idx="2">
                  <c:v>2.4900000000000002</c:v>
                </c:pt>
                <c:pt idx="3">
                  <c:v>2.44</c:v>
                </c:pt>
                <c:pt idx="4">
                  <c:v>2.39</c:v>
                </c:pt>
                <c:pt idx="5">
                  <c:v>2.36</c:v>
                </c:pt>
                <c:pt idx="6">
                  <c:v>2.335</c:v>
                </c:pt>
                <c:pt idx="7">
                  <c:v>2.3199999999999998</c:v>
                </c:pt>
                <c:pt idx="8">
                  <c:v>2.31</c:v>
                </c:pt>
                <c:pt idx="9">
                  <c:v>2.2999999999999998</c:v>
                </c:pt>
                <c:pt idx="10">
                  <c:v>2.29</c:v>
                </c:pt>
                <c:pt idx="11">
                  <c:v>2.2800000000000002</c:v>
                </c:pt>
              </c:numCache>
            </c:numRef>
          </c:y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6-C2A7-43CB-9534-A5113AC5631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30493056"/>
        <c:axId val="230038184"/>
      </c:scatterChart>
      <c:valAx>
        <c:axId val="230493056"/>
        <c:scaling>
          <c:orientation val="minMax"/>
          <c:max val="12"/>
        </c:scaling>
        <c:delete val="0"/>
        <c:axPos val="b"/>
        <c:majorGridlines>
          <c:spPr>
            <a:ln w="1587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1587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out"/>
        <c:minorTickMark val="none"/>
        <c:tickLblPos val="nextTo"/>
        <c:spPr>
          <a:noFill/>
          <a:ln w="25400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0038184"/>
        <c:crosses val="autoZero"/>
        <c:crossBetween val="midCat"/>
        <c:majorUnit val="2"/>
        <c:minorUnit val="1"/>
      </c:valAx>
      <c:valAx>
        <c:axId val="230038184"/>
        <c:scaling>
          <c:orientation val="minMax"/>
          <c:max val="2.6"/>
          <c:min val="0.8"/>
        </c:scaling>
        <c:delete val="0"/>
        <c:axPos val="l"/>
        <c:majorGridlines>
          <c:spPr>
            <a:ln w="1587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1587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out"/>
        <c:minorTickMark val="none"/>
        <c:tickLblPos val="nextTo"/>
        <c:spPr>
          <a:noFill/>
          <a:ln w="25400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0493056"/>
        <c:crosses val="autoZero"/>
        <c:crossBetween val="midCat"/>
        <c:minorUnit val="0.1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5000"/>
          <a:lumOff val="9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1.e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15</xdr:col>
      <xdr:colOff>595311</xdr:colOff>
      <xdr:row>8</xdr:row>
      <xdr:rowOff>11906</xdr:rowOff>
    </xdr:to>
    <xdr:pic>
      <xdr:nvPicPr>
        <xdr:cNvPr id="87" name="Image 86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b="53061"/>
        <a:stretch/>
      </xdr:blipFill>
      <xdr:spPr bwMode="auto">
        <a:xfrm>
          <a:off x="0" y="0"/>
          <a:ext cx="14335124" cy="153590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952500</xdr:colOff>
      <xdr:row>50</xdr:row>
      <xdr:rowOff>27313</xdr:rowOff>
    </xdr:from>
    <xdr:to>
      <xdr:col>17</xdr:col>
      <xdr:colOff>346683</xdr:colOff>
      <xdr:row>91</xdr:row>
      <xdr:rowOff>163286</xdr:rowOff>
    </xdr:to>
    <xdr:graphicFrame macro="">
      <xdr:nvGraphicFramePr>
        <xdr:cNvPr id="94" name="Graphique 1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523875</xdr:colOff>
      <xdr:row>10</xdr:row>
      <xdr:rowOff>95251</xdr:rowOff>
    </xdr:from>
    <xdr:to>
      <xdr:col>14</xdr:col>
      <xdr:colOff>427041</xdr:colOff>
      <xdr:row>13</xdr:row>
      <xdr:rowOff>69275</xdr:rowOff>
    </xdr:to>
    <xdr:sp macro="" textlink="">
      <xdr:nvSpPr>
        <xdr:cNvPr id="6" name="Rounded Rectangle 6"/>
        <xdr:cNvSpPr/>
      </xdr:nvSpPr>
      <xdr:spPr>
        <a:xfrm>
          <a:off x="1547813" y="2000251"/>
          <a:ext cx="11571291" cy="545524"/>
        </a:xfrm>
        <a:prstGeom prst="roundRect">
          <a:avLst/>
        </a:prstGeom>
        <a:noFill/>
        <a:ln w="381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en-US" sz="2000" b="0">
              <a:solidFill>
                <a:sysClr val="windowText" lastClr="000000"/>
              </a:solidFill>
              <a:latin typeface="Copperplate Gothic Bold" panose="020E0705020206020404" pitchFamily="34" charset="0"/>
            </a:rPr>
            <a:t>ANALYSE GRANULOMETRIQUE PAR TAMISAGE </a:t>
          </a:r>
          <a:r>
            <a:rPr lang="en-US" sz="2000" b="1">
              <a:solidFill>
                <a:sysClr val="windowText" lastClr="000000"/>
              </a:solidFill>
              <a:latin typeface="Copperplate Gothic Bold" panose="020E0705020206020404" pitchFamily="34" charset="0"/>
            </a:rPr>
            <a:t>NF P 94 - 056</a:t>
          </a:r>
          <a:endParaRPr lang="en-US" sz="2000" b="1">
            <a:latin typeface="Copperplate Gothic Bold" panose="020E0705020206020404" pitchFamily="34" charset="0"/>
          </a:endParaRPr>
        </a:p>
      </xdr:txBody>
    </xdr:sp>
    <xdr:clientData/>
  </xdr:twoCellAnchor>
  <xdr:oneCellAnchor>
    <xdr:from>
      <xdr:col>14</xdr:col>
      <xdr:colOff>316359</xdr:colOff>
      <xdr:row>81</xdr:row>
      <xdr:rowOff>168392</xdr:rowOff>
    </xdr:from>
    <xdr:ext cx="2667000" cy="941412"/>
    <xdr:sp macro="" textlink="">
      <xdr:nvSpPr>
        <xdr:cNvPr id="2" name="ZoneTexte 1"/>
        <xdr:cNvSpPr txBox="1"/>
      </xdr:nvSpPr>
      <xdr:spPr>
        <a:xfrm>
          <a:off x="13011823" y="19300035"/>
          <a:ext cx="2667000" cy="941412"/>
        </a:xfrm>
        <a:prstGeom prst="rect">
          <a:avLst/>
        </a:prstGeom>
        <a:solidFill>
          <a:schemeClr val="bg1"/>
        </a:solidFill>
        <a:ln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800" b="1">
              <a:latin typeface="Century Gothic" panose="020B0502020202020204" pitchFamily="34" charset="0"/>
            </a:rPr>
            <a:t>SABLE</a:t>
          </a:r>
          <a:r>
            <a:rPr lang="fr-FR" sz="1800" b="1" baseline="0">
              <a:latin typeface="Century Gothic" panose="020B0502020202020204" pitchFamily="34" charset="0"/>
            </a:rPr>
            <a:t>    0/1    =   34%</a:t>
          </a:r>
        </a:p>
        <a:p>
          <a:r>
            <a:rPr lang="fr-FR" sz="1800" b="1" baseline="0">
              <a:latin typeface="Century Gothic" panose="020B0502020202020204" pitchFamily="34" charset="0"/>
            </a:rPr>
            <a:t>gravillon 5/15  =   16%</a:t>
          </a:r>
        </a:p>
        <a:p>
          <a:r>
            <a:rPr lang="fr-FR" sz="1800" b="1" baseline="0">
              <a:latin typeface="Century Gothic" panose="020B0502020202020204" pitchFamily="34" charset="0"/>
            </a:rPr>
            <a:t>Gravier 12/25 =   50%</a:t>
          </a:r>
          <a:endParaRPr lang="fr-FR" sz="1800" b="1">
            <a:latin typeface="Century Gothic" panose="020B0502020202020204" pitchFamily="34" charset="0"/>
          </a:endParaRPr>
        </a:p>
      </xdr:txBody>
    </xdr:sp>
    <xdr:clientData/>
  </xdr:one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0.00762</cdr:x>
      <cdr:y>0.94431</cdr:y>
    </cdr:from>
    <cdr:to>
      <cdr:x>0.04455</cdr:x>
      <cdr:y>0.97787</cdr:y>
    </cdr:to>
    <cdr:sp macro="" textlink="">
      <cdr:nvSpPr>
        <cdr:cNvPr id="2" name="ZoneTexte 34"/>
        <cdr:cNvSpPr txBox="1"/>
      </cdr:nvSpPr>
      <cdr:spPr>
        <a:xfrm xmlns:a="http://schemas.openxmlformats.org/drawingml/2006/main">
          <a:off x="118035" y="6169213"/>
          <a:ext cx="571823" cy="219227"/>
        </a:xfrm>
        <a:prstGeom xmlns:a="http://schemas.openxmlformats.org/drawingml/2006/main" prst="rect">
          <a:avLst/>
        </a:prstGeom>
        <a:noFill xmlns:a="http://schemas.openxmlformats.org/drawingml/2006/main"/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tx1"/>
        </a:fontRef>
      </cdr:style>
      <cdr:txBody>
        <a:bodyPr xmlns:a="http://schemas.openxmlformats.org/drawingml/2006/main" wrap="none" rtlCol="0" anchor="t">
          <a:spAutoFit/>
        </a:bodyPr>
        <a:lstStyle xmlns:a="http://schemas.openxmlformats.org/drawingml/2006/main">
          <a:lvl1pPr marL="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900" b="1">
              <a:latin typeface="Copperplate Gothic Light" pitchFamily="34" charset="0"/>
            </a:rPr>
            <a:t>TAMIS</a:t>
          </a:r>
        </a:p>
      </cdr:txBody>
    </cdr:sp>
  </cdr:relSizeAnchor>
  <cdr:relSizeAnchor xmlns:cdr="http://schemas.openxmlformats.org/drawingml/2006/chartDrawing">
    <cdr:from>
      <cdr:x>0.06147</cdr:x>
      <cdr:y>0.9434</cdr:y>
    </cdr:from>
    <cdr:to>
      <cdr:x>0.98288</cdr:x>
      <cdr:y>0.98508</cdr:y>
    </cdr:to>
    <cdr:grpSp>
      <cdr:nvGrpSpPr>
        <cdr:cNvPr id="3" name="Groupe 2"/>
        <cdr:cNvGrpSpPr/>
      </cdr:nvGrpSpPr>
      <cdr:grpSpPr>
        <a:xfrm xmlns:a="http://schemas.openxmlformats.org/drawingml/2006/main">
          <a:off x="936366" y="7496703"/>
          <a:ext cx="14035744" cy="331209"/>
          <a:chOff x="564931" y="0"/>
          <a:chExt cx="9869596" cy="306377"/>
        </a:xfrm>
      </cdr:grpSpPr>
      <cdr:sp macro="" textlink="">
        <cdr:nvSpPr>
          <cdr:cNvPr id="4" name="ZoneTexte 35"/>
          <cdr:cNvSpPr txBox="1"/>
        </cdr:nvSpPr>
        <cdr:spPr>
          <a:xfrm xmlns:a="http://schemas.openxmlformats.org/drawingml/2006/main">
            <a:off x="564931" y="0"/>
            <a:ext cx="286318" cy="279966"/>
          </a:xfrm>
          <a:prstGeom xmlns:a="http://schemas.openxmlformats.org/drawingml/2006/main" prst="rect">
            <a:avLst/>
          </a:prstGeom>
          <a:noFill xmlns:a="http://schemas.openxmlformats.org/drawingml/2006/main"/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tx1"/>
          </a:fontRef>
        </cdr:style>
        <cdr:txBody>
          <a:bodyPr xmlns:a="http://schemas.openxmlformats.org/drawingml/2006/main" wrap="none" rtlCol="0" anchor="t">
            <a:spAutoFit/>
          </a:bodyPr>
          <a:lstStyle xmlns:a="http://schemas.openxmlformats.org/drawingml/2006/main">
            <a:lvl1pPr marL="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1000" b="1"/>
              <a:t>0.08</a:t>
            </a:r>
          </a:p>
        </cdr:txBody>
      </cdr:sp>
      <cdr:sp macro="" textlink="">
        <cdr:nvSpPr>
          <cdr:cNvPr id="5" name="ZoneTexte 36"/>
          <cdr:cNvSpPr txBox="1"/>
        </cdr:nvSpPr>
        <cdr:spPr>
          <a:xfrm xmlns:a="http://schemas.openxmlformats.org/drawingml/2006/main">
            <a:off x="899787" y="7547"/>
            <a:ext cx="241348" cy="279966"/>
          </a:xfrm>
          <a:prstGeom xmlns:a="http://schemas.openxmlformats.org/drawingml/2006/main" prst="rect">
            <a:avLst/>
          </a:prstGeom>
          <a:noFill xmlns:a="http://schemas.openxmlformats.org/drawingml/2006/main"/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tx1"/>
          </a:fontRef>
        </cdr:style>
        <cdr:txBody>
          <a:bodyPr xmlns:a="http://schemas.openxmlformats.org/drawingml/2006/main" wrap="none" rtlCol="0" anchor="t">
            <a:spAutoFit/>
          </a:bodyPr>
          <a:lstStyle xmlns:a="http://schemas.openxmlformats.org/drawingml/2006/main">
            <a:lvl1pPr marL="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1000" b="1"/>
              <a:t>0.1</a:t>
            </a:r>
          </a:p>
        </cdr:txBody>
      </cdr:sp>
      <cdr:sp macro="" textlink="">
        <cdr:nvSpPr>
          <cdr:cNvPr id="6" name="ZoneTexte 37"/>
          <cdr:cNvSpPr txBox="1"/>
        </cdr:nvSpPr>
        <cdr:spPr>
          <a:xfrm xmlns:a="http://schemas.openxmlformats.org/drawingml/2006/main">
            <a:off x="1195401" y="2514"/>
            <a:ext cx="286318" cy="279966"/>
          </a:xfrm>
          <a:prstGeom xmlns:a="http://schemas.openxmlformats.org/drawingml/2006/main" prst="rect">
            <a:avLst/>
          </a:prstGeom>
          <a:noFill xmlns:a="http://schemas.openxmlformats.org/drawingml/2006/main"/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tx1"/>
          </a:fontRef>
        </cdr:style>
        <cdr:txBody>
          <a:bodyPr xmlns:a="http://schemas.openxmlformats.org/drawingml/2006/main" wrap="none" rtlCol="0" anchor="t">
            <a:spAutoFit/>
          </a:bodyPr>
          <a:lstStyle xmlns:a="http://schemas.openxmlformats.org/drawingml/2006/main">
            <a:lvl1pPr marL="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1000" b="1"/>
              <a:t>0.12</a:t>
            </a:r>
          </a:p>
        </cdr:txBody>
      </cdr:sp>
      <cdr:sp macro="" textlink="">
        <cdr:nvSpPr>
          <cdr:cNvPr id="7" name="ZoneTexte 38"/>
          <cdr:cNvSpPr txBox="1"/>
        </cdr:nvSpPr>
        <cdr:spPr>
          <a:xfrm xmlns:a="http://schemas.openxmlformats.org/drawingml/2006/main">
            <a:off x="1515870" y="2514"/>
            <a:ext cx="286318" cy="279966"/>
          </a:xfrm>
          <a:prstGeom xmlns:a="http://schemas.openxmlformats.org/drawingml/2006/main" prst="rect">
            <a:avLst/>
          </a:prstGeom>
          <a:noFill xmlns:a="http://schemas.openxmlformats.org/drawingml/2006/main"/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tx1"/>
          </a:fontRef>
        </cdr:style>
        <cdr:txBody>
          <a:bodyPr xmlns:a="http://schemas.openxmlformats.org/drawingml/2006/main" wrap="none" rtlCol="0" anchor="t">
            <a:spAutoFit/>
          </a:bodyPr>
          <a:lstStyle xmlns:a="http://schemas.openxmlformats.org/drawingml/2006/main">
            <a:lvl1pPr marL="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1000" b="1"/>
              <a:t>0.16</a:t>
            </a:r>
          </a:p>
        </cdr:txBody>
      </cdr:sp>
      <cdr:sp macro="" textlink="">
        <cdr:nvSpPr>
          <cdr:cNvPr id="8" name="ZoneTexte 39"/>
          <cdr:cNvSpPr txBox="1"/>
        </cdr:nvSpPr>
        <cdr:spPr>
          <a:xfrm xmlns:a="http://schemas.openxmlformats.org/drawingml/2006/main">
            <a:off x="1829798" y="2514"/>
            <a:ext cx="286318" cy="279966"/>
          </a:xfrm>
          <a:prstGeom xmlns:a="http://schemas.openxmlformats.org/drawingml/2006/main" prst="rect">
            <a:avLst/>
          </a:prstGeom>
          <a:noFill xmlns:a="http://schemas.openxmlformats.org/drawingml/2006/main"/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tx1"/>
          </a:fontRef>
        </cdr:style>
        <cdr:txBody>
          <a:bodyPr xmlns:a="http://schemas.openxmlformats.org/drawingml/2006/main" wrap="none" rtlCol="0" anchor="t">
            <a:spAutoFit/>
          </a:bodyPr>
          <a:lstStyle xmlns:a="http://schemas.openxmlformats.org/drawingml/2006/main">
            <a:lvl1pPr marL="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1000" b="1"/>
              <a:t>0.20</a:t>
            </a:r>
          </a:p>
        </cdr:txBody>
      </cdr:sp>
      <cdr:sp macro="" textlink="">
        <cdr:nvSpPr>
          <cdr:cNvPr id="9" name="ZoneTexte 40"/>
          <cdr:cNvSpPr txBox="1"/>
        </cdr:nvSpPr>
        <cdr:spPr>
          <a:xfrm xmlns:a="http://schemas.openxmlformats.org/drawingml/2006/main">
            <a:off x="2163346" y="8805"/>
            <a:ext cx="286318" cy="279966"/>
          </a:xfrm>
          <a:prstGeom xmlns:a="http://schemas.openxmlformats.org/drawingml/2006/main" prst="rect">
            <a:avLst/>
          </a:prstGeom>
          <a:noFill xmlns:a="http://schemas.openxmlformats.org/drawingml/2006/main"/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tx1"/>
          </a:fontRef>
        </cdr:style>
        <cdr:txBody>
          <a:bodyPr xmlns:a="http://schemas.openxmlformats.org/drawingml/2006/main" wrap="none" rtlCol="0" anchor="t">
            <a:spAutoFit/>
          </a:bodyPr>
          <a:lstStyle xmlns:a="http://schemas.openxmlformats.org/drawingml/2006/main">
            <a:lvl1pPr marL="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1000" b="1"/>
              <a:t>0.25</a:t>
            </a:r>
          </a:p>
        </cdr:txBody>
      </cdr:sp>
      <cdr:sp macro="" textlink="">
        <cdr:nvSpPr>
          <cdr:cNvPr id="10" name="ZoneTexte 41"/>
          <cdr:cNvSpPr txBox="1"/>
        </cdr:nvSpPr>
        <cdr:spPr>
          <a:xfrm xmlns:a="http://schemas.openxmlformats.org/drawingml/2006/main">
            <a:off x="2477274" y="8805"/>
            <a:ext cx="286318" cy="279966"/>
          </a:xfrm>
          <a:prstGeom xmlns:a="http://schemas.openxmlformats.org/drawingml/2006/main" prst="rect">
            <a:avLst/>
          </a:prstGeom>
          <a:noFill xmlns:a="http://schemas.openxmlformats.org/drawingml/2006/main"/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tx1"/>
          </a:fontRef>
        </cdr:style>
        <cdr:txBody>
          <a:bodyPr xmlns:a="http://schemas.openxmlformats.org/drawingml/2006/main" wrap="none" rtlCol="0" anchor="t">
            <a:spAutoFit/>
          </a:bodyPr>
          <a:lstStyle xmlns:a="http://schemas.openxmlformats.org/drawingml/2006/main">
            <a:lvl1pPr marL="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1000" b="1"/>
              <a:t>0.31</a:t>
            </a:r>
          </a:p>
        </cdr:txBody>
      </cdr:sp>
      <cdr:sp macro="" textlink="">
        <cdr:nvSpPr>
          <cdr:cNvPr id="11" name="ZoneTexte 42"/>
          <cdr:cNvSpPr txBox="1"/>
        </cdr:nvSpPr>
        <cdr:spPr>
          <a:xfrm xmlns:a="http://schemas.openxmlformats.org/drawingml/2006/main">
            <a:off x="2791202" y="8805"/>
            <a:ext cx="286318" cy="279966"/>
          </a:xfrm>
          <a:prstGeom xmlns:a="http://schemas.openxmlformats.org/drawingml/2006/main" prst="rect">
            <a:avLst/>
          </a:prstGeom>
          <a:noFill xmlns:a="http://schemas.openxmlformats.org/drawingml/2006/main"/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tx1"/>
          </a:fontRef>
        </cdr:style>
        <cdr:txBody>
          <a:bodyPr xmlns:a="http://schemas.openxmlformats.org/drawingml/2006/main" wrap="none" rtlCol="0" anchor="t">
            <a:spAutoFit/>
          </a:bodyPr>
          <a:lstStyle xmlns:a="http://schemas.openxmlformats.org/drawingml/2006/main">
            <a:lvl1pPr marL="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1000" b="1"/>
              <a:t>0.40</a:t>
            </a:r>
          </a:p>
        </cdr:txBody>
      </cdr:sp>
      <cdr:sp macro="" textlink="">
        <cdr:nvSpPr>
          <cdr:cNvPr id="12" name="ZoneTexte 43"/>
          <cdr:cNvSpPr txBox="1"/>
        </cdr:nvSpPr>
        <cdr:spPr>
          <a:xfrm xmlns:a="http://schemas.openxmlformats.org/drawingml/2006/main">
            <a:off x="3118210" y="8805"/>
            <a:ext cx="286318" cy="279966"/>
          </a:xfrm>
          <a:prstGeom xmlns:a="http://schemas.openxmlformats.org/drawingml/2006/main" prst="rect">
            <a:avLst/>
          </a:prstGeom>
          <a:noFill xmlns:a="http://schemas.openxmlformats.org/drawingml/2006/main"/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tx1"/>
          </a:fontRef>
        </cdr:style>
        <cdr:txBody>
          <a:bodyPr xmlns:a="http://schemas.openxmlformats.org/drawingml/2006/main" wrap="none" rtlCol="0" anchor="t">
            <a:spAutoFit/>
          </a:bodyPr>
          <a:lstStyle xmlns:a="http://schemas.openxmlformats.org/drawingml/2006/main">
            <a:lvl1pPr marL="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1000" b="1"/>
              <a:t>0.50</a:t>
            </a:r>
          </a:p>
        </cdr:txBody>
      </cdr:sp>
      <cdr:sp macro="" textlink="">
        <cdr:nvSpPr>
          <cdr:cNvPr id="13" name="ZoneTexte 44"/>
          <cdr:cNvSpPr txBox="1"/>
        </cdr:nvSpPr>
        <cdr:spPr>
          <a:xfrm xmlns:a="http://schemas.openxmlformats.org/drawingml/2006/main">
            <a:off x="3432138" y="8805"/>
            <a:ext cx="286318" cy="279966"/>
          </a:xfrm>
          <a:prstGeom xmlns:a="http://schemas.openxmlformats.org/drawingml/2006/main" prst="rect">
            <a:avLst/>
          </a:prstGeom>
          <a:noFill xmlns:a="http://schemas.openxmlformats.org/drawingml/2006/main"/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tx1"/>
          </a:fontRef>
        </cdr:style>
        <cdr:txBody>
          <a:bodyPr xmlns:a="http://schemas.openxmlformats.org/drawingml/2006/main" wrap="none" rtlCol="0" anchor="t">
            <a:spAutoFit/>
          </a:bodyPr>
          <a:lstStyle xmlns:a="http://schemas.openxmlformats.org/drawingml/2006/main">
            <a:lvl1pPr marL="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1000" b="1"/>
              <a:t>0.63</a:t>
            </a:r>
          </a:p>
        </cdr:txBody>
      </cdr:sp>
      <cdr:sp macro="" textlink="">
        <cdr:nvSpPr>
          <cdr:cNvPr id="14" name="ZoneTexte 45"/>
          <cdr:cNvSpPr txBox="1"/>
        </cdr:nvSpPr>
        <cdr:spPr>
          <a:xfrm xmlns:a="http://schemas.openxmlformats.org/drawingml/2006/main">
            <a:off x="3759147" y="8805"/>
            <a:ext cx="286318" cy="279966"/>
          </a:xfrm>
          <a:prstGeom xmlns:a="http://schemas.openxmlformats.org/drawingml/2006/main" prst="rect">
            <a:avLst/>
          </a:prstGeom>
          <a:noFill xmlns:a="http://schemas.openxmlformats.org/drawingml/2006/main"/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tx1"/>
          </a:fontRef>
        </cdr:style>
        <cdr:txBody>
          <a:bodyPr xmlns:a="http://schemas.openxmlformats.org/drawingml/2006/main" wrap="none" rtlCol="0" anchor="t">
            <a:spAutoFit/>
          </a:bodyPr>
          <a:lstStyle xmlns:a="http://schemas.openxmlformats.org/drawingml/2006/main">
            <a:lvl1pPr marL="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1000" b="1"/>
              <a:t>0.80</a:t>
            </a:r>
          </a:p>
        </cdr:txBody>
      </cdr:sp>
      <cdr:sp macro="" textlink="">
        <cdr:nvSpPr>
          <cdr:cNvPr id="15" name="ZoneTexte 46"/>
          <cdr:cNvSpPr txBox="1"/>
        </cdr:nvSpPr>
        <cdr:spPr>
          <a:xfrm xmlns:a="http://schemas.openxmlformats.org/drawingml/2006/main">
            <a:off x="4168551" y="12579"/>
            <a:ext cx="172696" cy="279966"/>
          </a:xfrm>
          <a:prstGeom xmlns:a="http://schemas.openxmlformats.org/drawingml/2006/main" prst="rect">
            <a:avLst/>
          </a:prstGeom>
          <a:noFill xmlns:a="http://schemas.openxmlformats.org/drawingml/2006/main"/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tx1"/>
          </a:fontRef>
        </cdr:style>
        <cdr:txBody>
          <a:bodyPr xmlns:a="http://schemas.openxmlformats.org/drawingml/2006/main" wrap="none" rtlCol="0" anchor="t">
            <a:spAutoFit/>
          </a:bodyPr>
          <a:lstStyle xmlns:a="http://schemas.openxmlformats.org/drawingml/2006/main">
            <a:lvl1pPr marL="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1000" b="1"/>
              <a:t>1</a:t>
            </a:r>
          </a:p>
        </cdr:txBody>
      </cdr:sp>
      <cdr:sp macro="" textlink="">
        <cdr:nvSpPr>
          <cdr:cNvPr id="16" name="ZoneTexte 47"/>
          <cdr:cNvSpPr txBox="1"/>
        </cdr:nvSpPr>
        <cdr:spPr>
          <a:xfrm xmlns:a="http://schemas.openxmlformats.org/drawingml/2006/main">
            <a:off x="4398764" y="20126"/>
            <a:ext cx="286318" cy="279966"/>
          </a:xfrm>
          <a:prstGeom xmlns:a="http://schemas.openxmlformats.org/drawingml/2006/main" prst="rect">
            <a:avLst/>
          </a:prstGeom>
          <a:noFill xmlns:a="http://schemas.openxmlformats.org/drawingml/2006/main"/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tx1"/>
          </a:fontRef>
        </cdr:style>
        <cdr:txBody>
          <a:bodyPr xmlns:a="http://schemas.openxmlformats.org/drawingml/2006/main" wrap="none" rtlCol="0" anchor="t">
            <a:spAutoFit/>
          </a:bodyPr>
          <a:lstStyle xmlns:a="http://schemas.openxmlformats.org/drawingml/2006/main">
            <a:lvl1pPr marL="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1000" b="1"/>
              <a:t>1.25</a:t>
            </a:r>
          </a:p>
        </cdr:txBody>
      </cdr:sp>
      <cdr:sp macro="" textlink="">
        <cdr:nvSpPr>
          <cdr:cNvPr id="17" name="ZoneTexte 48"/>
          <cdr:cNvSpPr txBox="1"/>
        </cdr:nvSpPr>
        <cdr:spPr>
          <a:xfrm xmlns:a="http://schemas.openxmlformats.org/drawingml/2006/main">
            <a:off x="4738852" y="20126"/>
            <a:ext cx="286318" cy="279966"/>
          </a:xfrm>
          <a:prstGeom xmlns:a="http://schemas.openxmlformats.org/drawingml/2006/main" prst="rect">
            <a:avLst/>
          </a:prstGeom>
          <a:noFill xmlns:a="http://schemas.openxmlformats.org/drawingml/2006/main"/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tx1"/>
          </a:fontRef>
        </cdr:style>
        <cdr:txBody>
          <a:bodyPr xmlns:a="http://schemas.openxmlformats.org/drawingml/2006/main" wrap="none" rtlCol="0" anchor="t">
            <a:spAutoFit/>
          </a:bodyPr>
          <a:lstStyle xmlns:a="http://schemas.openxmlformats.org/drawingml/2006/main">
            <a:lvl1pPr marL="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1000" b="1"/>
              <a:t>1.60</a:t>
            </a:r>
          </a:p>
        </cdr:txBody>
      </cdr:sp>
      <cdr:sp macro="" textlink="">
        <cdr:nvSpPr>
          <cdr:cNvPr id="18" name="ZoneTexte 49"/>
          <cdr:cNvSpPr txBox="1"/>
        </cdr:nvSpPr>
        <cdr:spPr>
          <a:xfrm xmlns:a="http://schemas.openxmlformats.org/drawingml/2006/main">
            <a:off x="5112949" y="15093"/>
            <a:ext cx="172696" cy="279966"/>
          </a:xfrm>
          <a:prstGeom xmlns:a="http://schemas.openxmlformats.org/drawingml/2006/main" prst="rect">
            <a:avLst/>
          </a:prstGeom>
          <a:noFill xmlns:a="http://schemas.openxmlformats.org/drawingml/2006/main"/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tx1"/>
          </a:fontRef>
        </cdr:style>
        <cdr:txBody>
          <a:bodyPr xmlns:a="http://schemas.openxmlformats.org/drawingml/2006/main" wrap="none" rtlCol="0" anchor="t">
            <a:spAutoFit/>
          </a:bodyPr>
          <a:lstStyle xmlns:a="http://schemas.openxmlformats.org/drawingml/2006/main">
            <a:lvl1pPr marL="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1000" b="1"/>
              <a:t>2</a:t>
            </a:r>
          </a:p>
        </cdr:txBody>
      </cdr:sp>
      <cdr:sp macro="" textlink="">
        <cdr:nvSpPr>
          <cdr:cNvPr id="19" name="ZoneTexte 50"/>
          <cdr:cNvSpPr txBox="1"/>
        </cdr:nvSpPr>
        <cdr:spPr>
          <a:xfrm xmlns:a="http://schemas.openxmlformats.org/drawingml/2006/main">
            <a:off x="5400716" y="15093"/>
            <a:ext cx="241348" cy="279966"/>
          </a:xfrm>
          <a:prstGeom xmlns:a="http://schemas.openxmlformats.org/drawingml/2006/main" prst="rect">
            <a:avLst/>
          </a:prstGeom>
          <a:noFill xmlns:a="http://schemas.openxmlformats.org/drawingml/2006/main"/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tx1"/>
          </a:fontRef>
        </cdr:style>
        <cdr:txBody>
          <a:bodyPr xmlns:a="http://schemas.openxmlformats.org/drawingml/2006/main" wrap="none" rtlCol="0" anchor="t">
            <a:spAutoFit/>
          </a:bodyPr>
          <a:lstStyle xmlns:a="http://schemas.openxmlformats.org/drawingml/2006/main">
            <a:lvl1pPr marL="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1000" b="1"/>
              <a:t>2.5</a:t>
            </a:r>
          </a:p>
        </cdr:txBody>
      </cdr:sp>
      <cdr:sp macro="" textlink="">
        <cdr:nvSpPr>
          <cdr:cNvPr id="20" name="ZoneTexte 51"/>
          <cdr:cNvSpPr txBox="1"/>
        </cdr:nvSpPr>
        <cdr:spPr>
          <a:xfrm xmlns:a="http://schemas.openxmlformats.org/drawingml/2006/main">
            <a:off x="5695024" y="15093"/>
            <a:ext cx="286318" cy="279966"/>
          </a:xfrm>
          <a:prstGeom xmlns:a="http://schemas.openxmlformats.org/drawingml/2006/main" prst="rect">
            <a:avLst/>
          </a:prstGeom>
          <a:noFill xmlns:a="http://schemas.openxmlformats.org/drawingml/2006/main"/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tx1"/>
          </a:fontRef>
        </cdr:style>
        <cdr:txBody>
          <a:bodyPr xmlns:a="http://schemas.openxmlformats.org/drawingml/2006/main" wrap="none" rtlCol="0" anchor="t">
            <a:spAutoFit/>
          </a:bodyPr>
          <a:lstStyle xmlns:a="http://schemas.openxmlformats.org/drawingml/2006/main">
            <a:lvl1pPr marL="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1000" b="1"/>
              <a:t>3.15</a:t>
            </a:r>
          </a:p>
        </cdr:txBody>
      </cdr:sp>
      <cdr:sp macro="" textlink="">
        <cdr:nvSpPr>
          <cdr:cNvPr id="21" name="ZoneTexte 52"/>
          <cdr:cNvSpPr txBox="1"/>
        </cdr:nvSpPr>
        <cdr:spPr>
          <a:xfrm xmlns:a="http://schemas.openxmlformats.org/drawingml/2006/main">
            <a:off x="6076960" y="23895"/>
            <a:ext cx="172696" cy="279966"/>
          </a:xfrm>
          <a:prstGeom xmlns:a="http://schemas.openxmlformats.org/drawingml/2006/main" prst="rect">
            <a:avLst/>
          </a:prstGeom>
          <a:noFill xmlns:a="http://schemas.openxmlformats.org/drawingml/2006/main"/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tx1"/>
          </a:fontRef>
        </cdr:style>
        <cdr:txBody>
          <a:bodyPr xmlns:a="http://schemas.openxmlformats.org/drawingml/2006/main" wrap="none" rtlCol="0" anchor="t">
            <a:spAutoFit/>
          </a:bodyPr>
          <a:lstStyle xmlns:a="http://schemas.openxmlformats.org/drawingml/2006/main">
            <a:lvl1pPr marL="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1000" b="1"/>
              <a:t>4</a:t>
            </a:r>
          </a:p>
        </cdr:txBody>
      </cdr:sp>
      <cdr:sp macro="" textlink="">
        <cdr:nvSpPr>
          <cdr:cNvPr id="22" name="ZoneTexte 53"/>
          <cdr:cNvSpPr txBox="1"/>
        </cdr:nvSpPr>
        <cdr:spPr>
          <a:xfrm xmlns:a="http://schemas.openxmlformats.org/drawingml/2006/main">
            <a:off x="6403968" y="23895"/>
            <a:ext cx="172696" cy="279966"/>
          </a:xfrm>
          <a:prstGeom xmlns:a="http://schemas.openxmlformats.org/drawingml/2006/main" prst="rect">
            <a:avLst/>
          </a:prstGeom>
          <a:noFill xmlns:a="http://schemas.openxmlformats.org/drawingml/2006/main"/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tx1"/>
          </a:fontRef>
        </cdr:style>
        <cdr:txBody>
          <a:bodyPr xmlns:a="http://schemas.openxmlformats.org/drawingml/2006/main" wrap="none" rtlCol="0" anchor="t">
            <a:spAutoFit/>
          </a:bodyPr>
          <a:lstStyle xmlns:a="http://schemas.openxmlformats.org/drawingml/2006/main">
            <a:lvl1pPr marL="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1000" b="1"/>
              <a:t>5</a:t>
            </a:r>
          </a:p>
        </cdr:txBody>
      </cdr:sp>
      <cdr:sp macro="" textlink="">
        <cdr:nvSpPr>
          <cdr:cNvPr id="23" name="ZoneTexte 54"/>
          <cdr:cNvSpPr txBox="1"/>
        </cdr:nvSpPr>
        <cdr:spPr>
          <a:xfrm xmlns:a="http://schemas.openxmlformats.org/drawingml/2006/main">
            <a:off x="6685195" y="23895"/>
            <a:ext cx="241348" cy="279966"/>
          </a:xfrm>
          <a:prstGeom xmlns:a="http://schemas.openxmlformats.org/drawingml/2006/main" prst="rect">
            <a:avLst/>
          </a:prstGeom>
          <a:noFill xmlns:a="http://schemas.openxmlformats.org/drawingml/2006/main"/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tx1"/>
          </a:fontRef>
        </cdr:style>
        <cdr:txBody>
          <a:bodyPr xmlns:a="http://schemas.openxmlformats.org/drawingml/2006/main" wrap="none" rtlCol="0" anchor="t">
            <a:spAutoFit/>
          </a:bodyPr>
          <a:lstStyle xmlns:a="http://schemas.openxmlformats.org/drawingml/2006/main">
            <a:lvl1pPr marL="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1000" b="1"/>
              <a:t>6.3</a:t>
            </a:r>
          </a:p>
        </cdr:txBody>
      </cdr:sp>
      <cdr:sp macro="" textlink="">
        <cdr:nvSpPr>
          <cdr:cNvPr id="24" name="ZoneTexte 55"/>
          <cdr:cNvSpPr txBox="1"/>
        </cdr:nvSpPr>
        <cdr:spPr>
          <a:xfrm xmlns:a="http://schemas.openxmlformats.org/drawingml/2006/main">
            <a:off x="7052752" y="25152"/>
            <a:ext cx="172696" cy="279966"/>
          </a:xfrm>
          <a:prstGeom xmlns:a="http://schemas.openxmlformats.org/drawingml/2006/main" prst="rect">
            <a:avLst/>
          </a:prstGeom>
          <a:noFill xmlns:a="http://schemas.openxmlformats.org/drawingml/2006/main"/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tx1"/>
          </a:fontRef>
        </cdr:style>
        <cdr:txBody>
          <a:bodyPr xmlns:a="http://schemas.openxmlformats.org/drawingml/2006/main" wrap="none" rtlCol="0" anchor="t">
            <a:spAutoFit/>
          </a:bodyPr>
          <a:lstStyle xmlns:a="http://schemas.openxmlformats.org/drawingml/2006/main">
            <a:lvl1pPr marL="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1000" b="1"/>
              <a:t>8</a:t>
            </a:r>
          </a:p>
        </cdr:txBody>
      </cdr:sp>
      <cdr:sp macro="" textlink="">
        <cdr:nvSpPr>
          <cdr:cNvPr id="25" name="ZoneTexte 59"/>
          <cdr:cNvSpPr txBox="1"/>
        </cdr:nvSpPr>
        <cdr:spPr>
          <a:xfrm xmlns:a="http://schemas.openxmlformats.org/drawingml/2006/main">
            <a:off x="7341827" y="20120"/>
            <a:ext cx="217666" cy="279967"/>
          </a:xfrm>
          <a:prstGeom xmlns:a="http://schemas.openxmlformats.org/drawingml/2006/main" prst="rect">
            <a:avLst/>
          </a:prstGeom>
          <a:noFill xmlns:a="http://schemas.openxmlformats.org/drawingml/2006/main"/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tx1"/>
          </a:fontRef>
        </cdr:style>
        <cdr:txBody>
          <a:bodyPr xmlns:a="http://schemas.openxmlformats.org/drawingml/2006/main" wrap="none" rtlCol="0" anchor="t">
            <a:spAutoFit/>
          </a:bodyPr>
          <a:lstStyle xmlns:a="http://schemas.openxmlformats.org/drawingml/2006/main">
            <a:lvl1pPr marL="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1000" b="1"/>
              <a:t>10</a:t>
            </a:r>
          </a:p>
        </cdr:txBody>
      </cdr:sp>
      <cdr:sp macro="" textlink="">
        <cdr:nvSpPr>
          <cdr:cNvPr id="26" name="ZoneTexte 60"/>
          <cdr:cNvSpPr txBox="1"/>
        </cdr:nvSpPr>
        <cdr:spPr>
          <a:xfrm xmlns:a="http://schemas.openxmlformats.org/drawingml/2006/main">
            <a:off x="7611281" y="21377"/>
            <a:ext cx="286318" cy="279967"/>
          </a:xfrm>
          <a:prstGeom xmlns:a="http://schemas.openxmlformats.org/drawingml/2006/main" prst="rect">
            <a:avLst/>
          </a:prstGeom>
          <a:noFill xmlns:a="http://schemas.openxmlformats.org/drawingml/2006/main"/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tx1"/>
          </a:fontRef>
        </cdr:style>
        <cdr:txBody>
          <a:bodyPr xmlns:a="http://schemas.openxmlformats.org/drawingml/2006/main" wrap="none" rtlCol="0" anchor="t">
            <a:spAutoFit/>
          </a:bodyPr>
          <a:lstStyle xmlns:a="http://schemas.openxmlformats.org/drawingml/2006/main">
            <a:lvl1pPr marL="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1000" b="1"/>
              <a:t>12.5</a:t>
            </a:r>
          </a:p>
        </cdr:txBody>
      </cdr:sp>
      <cdr:sp macro="" textlink="">
        <cdr:nvSpPr>
          <cdr:cNvPr id="27" name="ZoneTexte 61"/>
          <cdr:cNvSpPr txBox="1"/>
        </cdr:nvSpPr>
        <cdr:spPr>
          <a:xfrm xmlns:a="http://schemas.openxmlformats.org/drawingml/2006/main">
            <a:off x="7980133" y="23896"/>
            <a:ext cx="217666" cy="279967"/>
          </a:xfrm>
          <a:prstGeom xmlns:a="http://schemas.openxmlformats.org/drawingml/2006/main" prst="rect">
            <a:avLst/>
          </a:prstGeom>
          <a:noFill xmlns:a="http://schemas.openxmlformats.org/drawingml/2006/main"/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tx1"/>
          </a:fontRef>
        </cdr:style>
        <cdr:txBody>
          <a:bodyPr xmlns:a="http://schemas.openxmlformats.org/drawingml/2006/main" wrap="none" rtlCol="0" anchor="t">
            <a:spAutoFit/>
          </a:bodyPr>
          <a:lstStyle xmlns:a="http://schemas.openxmlformats.org/drawingml/2006/main">
            <a:lvl1pPr marL="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1000" b="1"/>
              <a:t>16</a:t>
            </a:r>
          </a:p>
        </cdr:txBody>
      </cdr:sp>
      <cdr:sp macro="" textlink="">
        <cdr:nvSpPr>
          <cdr:cNvPr id="28" name="ZoneTexte 62"/>
          <cdr:cNvSpPr txBox="1"/>
        </cdr:nvSpPr>
        <cdr:spPr>
          <a:xfrm xmlns:a="http://schemas.openxmlformats.org/drawingml/2006/main">
            <a:off x="8314988" y="18865"/>
            <a:ext cx="217666" cy="279967"/>
          </a:xfrm>
          <a:prstGeom xmlns:a="http://schemas.openxmlformats.org/drawingml/2006/main" prst="rect">
            <a:avLst/>
          </a:prstGeom>
          <a:noFill xmlns:a="http://schemas.openxmlformats.org/drawingml/2006/main"/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tx1"/>
          </a:fontRef>
        </cdr:style>
        <cdr:txBody>
          <a:bodyPr xmlns:a="http://schemas.openxmlformats.org/drawingml/2006/main" wrap="none" rtlCol="0" anchor="t">
            <a:spAutoFit/>
          </a:bodyPr>
          <a:lstStyle xmlns:a="http://schemas.openxmlformats.org/drawingml/2006/main">
            <a:lvl1pPr marL="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1000" b="1"/>
              <a:t>20</a:t>
            </a:r>
          </a:p>
        </cdr:txBody>
      </cdr:sp>
      <cdr:sp macro="" textlink="">
        <cdr:nvSpPr>
          <cdr:cNvPr id="29" name="ZoneTexte 63"/>
          <cdr:cNvSpPr txBox="1"/>
        </cdr:nvSpPr>
        <cdr:spPr>
          <a:xfrm xmlns:a="http://schemas.openxmlformats.org/drawingml/2006/main">
            <a:off x="8634147" y="17607"/>
            <a:ext cx="217666" cy="279967"/>
          </a:xfrm>
          <a:prstGeom xmlns:a="http://schemas.openxmlformats.org/drawingml/2006/main" prst="rect">
            <a:avLst/>
          </a:prstGeom>
          <a:noFill xmlns:a="http://schemas.openxmlformats.org/drawingml/2006/main"/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tx1"/>
          </a:fontRef>
        </cdr:style>
        <cdr:txBody>
          <a:bodyPr xmlns:a="http://schemas.openxmlformats.org/drawingml/2006/main" wrap="none" rtlCol="0" anchor="t">
            <a:spAutoFit/>
          </a:bodyPr>
          <a:lstStyle xmlns:a="http://schemas.openxmlformats.org/drawingml/2006/main">
            <a:lvl1pPr marL="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1000" b="1"/>
              <a:t>25</a:t>
            </a:r>
          </a:p>
        </cdr:txBody>
      </cdr:sp>
      <cdr:sp macro="" textlink="">
        <cdr:nvSpPr>
          <cdr:cNvPr id="30" name="ZoneTexte 64"/>
          <cdr:cNvSpPr txBox="1"/>
        </cdr:nvSpPr>
        <cdr:spPr>
          <a:xfrm xmlns:a="http://schemas.openxmlformats.org/drawingml/2006/main">
            <a:off x="8910141" y="25152"/>
            <a:ext cx="286318" cy="279967"/>
          </a:xfrm>
          <a:prstGeom xmlns:a="http://schemas.openxmlformats.org/drawingml/2006/main" prst="rect">
            <a:avLst/>
          </a:prstGeom>
          <a:noFill xmlns:a="http://schemas.openxmlformats.org/drawingml/2006/main"/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tx1"/>
          </a:fontRef>
        </cdr:style>
        <cdr:txBody>
          <a:bodyPr xmlns:a="http://schemas.openxmlformats.org/drawingml/2006/main" wrap="none" rtlCol="0" anchor="t">
            <a:spAutoFit/>
          </a:bodyPr>
          <a:lstStyle xmlns:a="http://schemas.openxmlformats.org/drawingml/2006/main">
            <a:lvl1pPr marL="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1000" b="1"/>
              <a:t>31.5</a:t>
            </a:r>
          </a:p>
        </cdr:txBody>
      </cdr:sp>
      <cdr:sp macro="" textlink="">
        <cdr:nvSpPr>
          <cdr:cNvPr id="31" name="ZoneTexte 65"/>
          <cdr:cNvSpPr txBox="1"/>
        </cdr:nvSpPr>
        <cdr:spPr>
          <a:xfrm xmlns:a="http://schemas.openxmlformats.org/drawingml/2006/main">
            <a:off x="9258077" y="26410"/>
            <a:ext cx="217666" cy="279967"/>
          </a:xfrm>
          <a:prstGeom xmlns:a="http://schemas.openxmlformats.org/drawingml/2006/main" prst="rect">
            <a:avLst/>
          </a:prstGeom>
          <a:noFill xmlns:a="http://schemas.openxmlformats.org/drawingml/2006/main"/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tx1"/>
          </a:fontRef>
        </cdr:style>
        <cdr:txBody>
          <a:bodyPr xmlns:a="http://schemas.openxmlformats.org/drawingml/2006/main" wrap="none" rtlCol="0" anchor="t">
            <a:spAutoFit/>
          </a:bodyPr>
          <a:lstStyle xmlns:a="http://schemas.openxmlformats.org/drawingml/2006/main">
            <a:lvl1pPr marL="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1000" b="1"/>
              <a:t>40</a:t>
            </a:r>
          </a:p>
        </cdr:txBody>
      </cdr:sp>
      <cdr:sp macro="" textlink="">
        <cdr:nvSpPr>
          <cdr:cNvPr id="32" name="ZoneTexte 66"/>
          <cdr:cNvSpPr txBox="1"/>
        </cdr:nvSpPr>
        <cdr:spPr>
          <a:xfrm xmlns:a="http://schemas.openxmlformats.org/drawingml/2006/main">
            <a:off x="9611246" y="26410"/>
            <a:ext cx="217666" cy="279967"/>
          </a:xfrm>
          <a:prstGeom xmlns:a="http://schemas.openxmlformats.org/drawingml/2006/main" prst="rect">
            <a:avLst/>
          </a:prstGeom>
          <a:noFill xmlns:a="http://schemas.openxmlformats.org/drawingml/2006/main"/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tx1"/>
          </a:fontRef>
        </cdr:style>
        <cdr:txBody>
          <a:bodyPr xmlns:a="http://schemas.openxmlformats.org/drawingml/2006/main" wrap="none" rtlCol="0" anchor="t">
            <a:spAutoFit/>
          </a:bodyPr>
          <a:lstStyle xmlns:a="http://schemas.openxmlformats.org/drawingml/2006/main">
            <a:lvl1pPr marL="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1000" b="1"/>
              <a:t>50</a:t>
            </a:r>
          </a:p>
        </cdr:txBody>
      </cdr:sp>
      <cdr:sp macro="" textlink="">
        <cdr:nvSpPr>
          <cdr:cNvPr id="33" name="ZoneTexte 67"/>
          <cdr:cNvSpPr txBox="1"/>
        </cdr:nvSpPr>
        <cdr:spPr>
          <a:xfrm xmlns:a="http://schemas.openxmlformats.org/drawingml/2006/main">
            <a:off x="9909474" y="26410"/>
            <a:ext cx="217666" cy="279967"/>
          </a:xfrm>
          <a:prstGeom xmlns:a="http://schemas.openxmlformats.org/drawingml/2006/main" prst="rect">
            <a:avLst/>
          </a:prstGeom>
          <a:noFill xmlns:a="http://schemas.openxmlformats.org/drawingml/2006/main"/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tx1"/>
          </a:fontRef>
        </cdr:style>
        <cdr:txBody>
          <a:bodyPr xmlns:a="http://schemas.openxmlformats.org/drawingml/2006/main" wrap="none" rtlCol="0" anchor="t">
            <a:spAutoFit/>
          </a:bodyPr>
          <a:lstStyle xmlns:a="http://schemas.openxmlformats.org/drawingml/2006/main">
            <a:lvl1pPr marL="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1000" b="1"/>
              <a:t>63</a:t>
            </a:r>
          </a:p>
        </cdr:txBody>
      </cdr:sp>
      <cdr:sp macro="" textlink="">
        <cdr:nvSpPr>
          <cdr:cNvPr id="34" name="ZoneTexte 68"/>
          <cdr:cNvSpPr txBox="1"/>
        </cdr:nvSpPr>
        <cdr:spPr>
          <a:xfrm xmlns:a="http://schemas.openxmlformats.org/drawingml/2006/main">
            <a:off x="10216861" y="26410"/>
            <a:ext cx="217666" cy="279967"/>
          </a:xfrm>
          <a:prstGeom xmlns:a="http://schemas.openxmlformats.org/drawingml/2006/main" prst="rect">
            <a:avLst/>
          </a:prstGeom>
          <a:noFill xmlns:a="http://schemas.openxmlformats.org/drawingml/2006/main"/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tx1"/>
          </a:fontRef>
        </cdr:style>
        <cdr:txBody>
          <a:bodyPr xmlns:a="http://schemas.openxmlformats.org/drawingml/2006/main" wrap="none" rtlCol="0" anchor="t">
            <a:spAutoFit/>
          </a:bodyPr>
          <a:lstStyle xmlns:a="http://schemas.openxmlformats.org/drawingml/2006/main">
            <a:lvl1pPr marL="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1000" b="1"/>
              <a:t>80</a:t>
            </a:r>
          </a:p>
        </cdr:txBody>
      </cdr:sp>
    </cdr:grpSp>
  </cdr:relSizeAnchor>
  <cdr:relSizeAnchor xmlns:cdr="http://schemas.openxmlformats.org/drawingml/2006/chartDrawing">
    <cdr:from>
      <cdr:x>0.01816</cdr:x>
      <cdr:y>0.09354</cdr:y>
    </cdr:from>
    <cdr:to>
      <cdr:x>0.06855</cdr:x>
      <cdr:y>0.16697</cdr:y>
    </cdr:to>
    <cdr:sp macro="" textlink="">
      <cdr:nvSpPr>
        <cdr:cNvPr id="55" name="Rectangle 54"/>
        <cdr:cNvSpPr/>
      </cdr:nvSpPr>
      <cdr:spPr>
        <a:xfrm xmlns:a="http://schemas.openxmlformats.org/drawingml/2006/main">
          <a:off x="277019" y="670107"/>
          <a:ext cx="768586" cy="526101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12700">
          <a:solidFill>
            <a:schemeClr val="tx1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rtlCol="0" anchor="ctr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en-US"/>
            <a:t>a</a:t>
          </a:r>
        </a:p>
      </cdr:txBody>
    </cdr:sp>
  </cdr:relSizeAnchor>
  <cdr:relSizeAnchor xmlns:cdr="http://schemas.openxmlformats.org/drawingml/2006/chartDrawing">
    <cdr:from>
      <cdr:x>0.07025</cdr:x>
      <cdr:y>0.09373</cdr:y>
    </cdr:from>
    <cdr:to>
      <cdr:x>0.48844</cdr:x>
      <cdr:y>0.13063</cdr:y>
    </cdr:to>
    <cdr:sp macro="" textlink="">
      <cdr:nvSpPr>
        <cdr:cNvPr id="56" name="Rectangle 55"/>
        <cdr:cNvSpPr/>
      </cdr:nvSpPr>
      <cdr:spPr>
        <a:xfrm xmlns:a="http://schemas.openxmlformats.org/drawingml/2006/main">
          <a:off x="1071608" y="671507"/>
          <a:ext cx="6378684" cy="264361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12700">
          <a:solidFill>
            <a:schemeClr val="tx1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rtlCol="0" anchor="ctr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endParaRPr lang="en-US"/>
        </a:p>
      </cdr:txBody>
    </cdr:sp>
  </cdr:relSizeAnchor>
  <cdr:relSizeAnchor xmlns:cdr="http://schemas.openxmlformats.org/drawingml/2006/chartDrawing">
    <cdr:from>
      <cdr:x>0.49205</cdr:x>
      <cdr:y>0.09216</cdr:y>
    </cdr:from>
    <cdr:to>
      <cdr:x>0.93594</cdr:x>
      <cdr:y>0.12906</cdr:y>
    </cdr:to>
    <cdr:sp macro="" textlink="">
      <cdr:nvSpPr>
        <cdr:cNvPr id="57" name="Rectangle 56"/>
        <cdr:cNvSpPr/>
      </cdr:nvSpPr>
      <cdr:spPr>
        <a:xfrm xmlns:a="http://schemas.openxmlformats.org/drawingml/2006/main">
          <a:off x="7505394" y="660211"/>
          <a:ext cx="6770670" cy="264362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12700">
          <a:solidFill>
            <a:schemeClr val="tx1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rtlCol="0" anchor="ctr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endParaRPr lang="en-US"/>
        </a:p>
      </cdr:txBody>
    </cdr:sp>
  </cdr:relSizeAnchor>
  <cdr:relSizeAnchor xmlns:cdr="http://schemas.openxmlformats.org/drawingml/2006/chartDrawing">
    <cdr:from>
      <cdr:x>0.07034</cdr:x>
      <cdr:y>0.13591</cdr:y>
    </cdr:from>
    <cdr:to>
      <cdr:x>0.18949</cdr:x>
      <cdr:y>0.16779</cdr:y>
    </cdr:to>
    <cdr:sp macro="" textlink="">
      <cdr:nvSpPr>
        <cdr:cNvPr id="58" name="Rectangle 57"/>
        <cdr:cNvSpPr/>
      </cdr:nvSpPr>
      <cdr:spPr>
        <a:xfrm xmlns:a="http://schemas.openxmlformats.org/drawingml/2006/main">
          <a:off x="1072908" y="973694"/>
          <a:ext cx="1817390" cy="228349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12700">
          <a:solidFill>
            <a:schemeClr val="tx1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rtlCol="0" anchor="ctr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endParaRPr lang="en-US"/>
        </a:p>
      </cdr:txBody>
    </cdr:sp>
  </cdr:relSizeAnchor>
  <cdr:relSizeAnchor xmlns:cdr="http://schemas.openxmlformats.org/drawingml/2006/chartDrawing">
    <cdr:from>
      <cdr:x>0.19301</cdr:x>
      <cdr:y>0.1369</cdr:y>
    </cdr:from>
    <cdr:to>
      <cdr:x>0.33786</cdr:x>
      <cdr:y>0.16905</cdr:y>
    </cdr:to>
    <cdr:sp macro="" textlink="">
      <cdr:nvSpPr>
        <cdr:cNvPr id="59" name="Rectangle 58"/>
        <cdr:cNvSpPr/>
      </cdr:nvSpPr>
      <cdr:spPr>
        <a:xfrm xmlns:a="http://schemas.openxmlformats.org/drawingml/2006/main">
          <a:off x="2944079" y="980785"/>
          <a:ext cx="2209376" cy="230324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12700">
          <a:solidFill>
            <a:schemeClr val="tx1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rtlCol="0" anchor="ctr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endParaRPr lang="en-US"/>
        </a:p>
      </cdr:txBody>
    </cdr:sp>
  </cdr:relSizeAnchor>
  <cdr:relSizeAnchor xmlns:cdr="http://schemas.openxmlformats.org/drawingml/2006/chartDrawing">
    <cdr:from>
      <cdr:x>0.34127</cdr:x>
      <cdr:y>0.13887</cdr:y>
    </cdr:from>
    <cdr:to>
      <cdr:x>0.48845</cdr:x>
      <cdr:y>0.17102</cdr:y>
    </cdr:to>
    <cdr:sp macro="" textlink="">
      <cdr:nvSpPr>
        <cdr:cNvPr id="60" name="Rectangle 59"/>
        <cdr:cNvSpPr/>
      </cdr:nvSpPr>
      <cdr:spPr>
        <a:xfrm xmlns:a="http://schemas.openxmlformats.org/drawingml/2006/main">
          <a:off x="5205482" y="994883"/>
          <a:ext cx="2245011" cy="230324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12700">
          <a:solidFill>
            <a:schemeClr val="tx1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rtlCol="0" anchor="ctr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endParaRPr lang="en-US"/>
        </a:p>
      </cdr:txBody>
    </cdr:sp>
  </cdr:relSizeAnchor>
  <cdr:relSizeAnchor xmlns:cdr="http://schemas.openxmlformats.org/drawingml/2006/chartDrawing">
    <cdr:from>
      <cdr:x>0.49188</cdr:x>
      <cdr:y>0.1373</cdr:y>
    </cdr:from>
    <cdr:to>
      <cdr:x>0.63673</cdr:x>
      <cdr:y>0.16945</cdr:y>
    </cdr:to>
    <cdr:sp macro="" textlink="">
      <cdr:nvSpPr>
        <cdr:cNvPr id="61" name="Rectangle 60"/>
        <cdr:cNvSpPr/>
      </cdr:nvSpPr>
      <cdr:spPr>
        <a:xfrm xmlns:a="http://schemas.openxmlformats.org/drawingml/2006/main">
          <a:off x="7502803" y="983587"/>
          <a:ext cx="2209377" cy="230323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12700">
          <a:solidFill>
            <a:schemeClr val="tx1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rtlCol="0" anchor="ctr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endParaRPr lang="en-US"/>
        </a:p>
      </cdr:txBody>
    </cdr:sp>
  </cdr:relSizeAnchor>
  <cdr:relSizeAnchor xmlns:cdr="http://schemas.openxmlformats.org/drawingml/2006/chartDrawing">
    <cdr:from>
      <cdr:x>0.63901</cdr:x>
      <cdr:y>0.13749</cdr:y>
    </cdr:from>
    <cdr:to>
      <cdr:x>0.78619</cdr:x>
      <cdr:y>0.16964</cdr:y>
    </cdr:to>
    <cdr:sp macro="" textlink="">
      <cdr:nvSpPr>
        <cdr:cNvPr id="62" name="Rectangle 61"/>
        <cdr:cNvSpPr/>
      </cdr:nvSpPr>
      <cdr:spPr>
        <a:xfrm xmlns:a="http://schemas.openxmlformats.org/drawingml/2006/main">
          <a:off x="9746929" y="984988"/>
          <a:ext cx="2245012" cy="230323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12700">
          <a:solidFill>
            <a:schemeClr val="tx1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rtlCol="0" anchor="ctr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endParaRPr lang="en-US"/>
        </a:p>
      </cdr:txBody>
    </cdr:sp>
  </cdr:relSizeAnchor>
  <cdr:relSizeAnchor xmlns:cdr="http://schemas.openxmlformats.org/drawingml/2006/chartDrawing">
    <cdr:from>
      <cdr:x>0.78994</cdr:x>
      <cdr:y>0.13508</cdr:y>
    </cdr:from>
    <cdr:to>
      <cdr:x>0.93615</cdr:x>
      <cdr:y>0.16984</cdr:y>
    </cdr:to>
    <cdr:sp macro="" textlink="">
      <cdr:nvSpPr>
        <cdr:cNvPr id="63" name="Rectangle 62"/>
        <cdr:cNvSpPr/>
      </cdr:nvSpPr>
      <cdr:spPr>
        <a:xfrm xmlns:a="http://schemas.openxmlformats.org/drawingml/2006/main">
          <a:off x="12049045" y="967684"/>
          <a:ext cx="2230236" cy="249028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12700">
          <a:solidFill>
            <a:schemeClr val="tx1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rtlCol="0" anchor="ctr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endParaRPr lang="en-US"/>
        </a:p>
      </cdr:txBody>
    </cdr:sp>
  </cdr:relSizeAnchor>
  <cdr:relSizeAnchor xmlns:cdr="http://schemas.openxmlformats.org/drawingml/2006/chartDrawing">
    <cdr:from>
      <cdr:x>0.93983</cdr:x>
      <cdr:y>0.09019</cdr:y>
    </cdr:from>
    <cdr:to>
      <cdr:x>0.9959</cdr:x>
      <cdr:y>0.17056</cdr:y>
    </cdr:to>
    <cdr:sp macro="" textlink="">
      <cdr:nvSpPr>
        <cdr:cNvPr id="64" name="Rectangle 63"/>
        <cdr:cNvSpPr/>
      </cdr:nvSpPr>
      <cdr:spPr>
        <a:xfrm xmlns:a="http://schemas.openxmlformats.org/drawingml/2006/main">
          <a:off x="14335446" y="646112"/>
          <a:ext cx="855242" cy="575810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12700">
          <a:solidFill>
            <a:schemeClr val="tx1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rtlCol="0" anchor="ctr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endParaRPr lang="en-US"/>
        </a:p>
      </cdr:txBody>
    </cdr:sp>
  </cdr:relSizeAnchor>
  <cdr:relSizeAnchor xmlns:cdr="http://schemas.openxmlformats.org/drawingml/2006/chartDrawing">
    <cdr:from>
      <cdr:x>0.02441</cdr:x>
      <cdr:y>0.11512</cdr:y>
    </cdr:from>
    <cdr:to>
      <cdr:x>0.06306</cdr:x>
      <cdr:y>0.1545</cdr:y>
    </cdr:to>
    <cdr:sp macro="" textlink="">
      <cdr:nvSpPr>
        <cdr:cNvPr id="65" name="ZoneTexte 1"/>
        <cdr:cNvSpPr txBox="1"/>
      </cdr:nvSpPr>
      <cdr:spPr>
        <a:xfrm xmlns:a="http://schemas.openxmlformats.org/drawingml/2006/main">
          <a:off x="372269" y="824707"/>
          <a:ext cx="589575" cy="282104"/>
        </a:xfrm>
        <a:prstGeom xmlns:a="http://schemas.openxmlformats.org/drawingml/2006/main" prst="rect">
          <a:avLst/>
        </a:prstGeom>
        <a:noFill xmlns:a="http://schemas.openxmlformats.org/drawingml/2006/main"/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tx1"/>
        </a:fontRef>
      </cdr:style>
      <cdr:txBody>
        <a:bodyPr xmlns:a="http://schemas.openxmlformats.org/drawingml/2006/main" wrap="none" rtlCol="0" anchor="t">
          <a:spAutoFit/>
        </a:bodyPr>
        <a:lstStyle xmlns:a="http://schemas.openxmlformats.org/drawingml/2006/main">
          <a:lvl1pPr marL="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/>
            <a:t>ARGILE</a:t>
          </a:r>
        </a:p>
      </cdr:txBody>
    </cdr:sp>
  </cdr:relSizeAnchor>
  <cdr:relSizeAnchor xmlns:cdr="http://schemas.openxmlformats.org/drawingml/2006/chartDrawing">
    <cdr:from>
      <cdr:x>0.24297</cdr:x>
      <cdr:y>0.09517</cdr:y>
    </cdr:from>
    <cdr:to>
      <cdr:x>0.27775</cdr:x>
      <cdr:y>0.13455</cdr:y>
    </cdr:to>
    <cdr:sp macro="" textlink="">
      <cdr:nvSpPr>
        <cdr:cNvPr id="66" name="ZoneTexte 15"/>
        <cdr:cNvSpPr txBox="1"/>
      </cdr:nvSpPr>
      <cdr:spPr>
        <a:xfrm xmlns:a="http://schemas.openxmlformats.org/drawingml/2006/main">
          <a:off x="3706018" y="681831"/>
          <a:ext cx="530610" cy="282103"/>
        </a:xfrm>
        <a:prstGeom xmlns:a="http://schemas.openxmlformats.org/drawingml/2006/main" prst="rect">
          <a:avLst/>
        </a:prstGeom>
        <a:noFill xmlns:a="http://schemas.openxmlformats.org/drawingml/2006/main"/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tx1"/>
        </a:fontRef>
      </cdr:style>
      <cdr:txBody>
        <a:bodyPr xmlns:a="http://schemas.openxmlformats.org/drawingml/2006/main" wrap="none" rtlCol="0" anchor="t">
          <a:spAutoFit/>
        </a:bodyPr>
        <a:lstStyle xmlns:a="http://schemas.openxmlformats.org/drawingml/2006/main">
          <a:lvl1pPr marL="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/>
            <a:t>SABLE</a:t>
          </a:r>
        </a:p>
      </cdr:txBody>
    </cdr:sp>
  </cdr:relSizeAnchor>
  <cdr:relSizeAnchor xmlns:cdr="http://schemas.openxmlformats.org/drawingml/2006/chartDrawing">
    <cdr:from>
      <cdr:x>0.6918</cdr:x>
      <cdr:y>0.09517</cdr:y>
    </cdr:from>
    <cdr:to>
      <cdr:x>0.72949</cdr:x>
      <cdr:y>0.13455</cdr:y>
    </cdr:to>
    <cdr:sp macro="" textlink="">
      <cdr:nvSpPr>
        <cdr:cNvPr id="67" name="ZoneTexte 16"/>
        <cdr:cNvSpPr txBox="1"/>
      </cdr:nvSpPr>
      <cdr:spPr>
        <a:xfrm xmlns:a="http://schemas.openxmlformats.org/drawingml/2006/main">
          <a:off x="10552113" y="681832"/>
          <a:ext cx="574914" cy="282104"/>
        </a:xfrm>
        <a:prstGeom xmlns:a="http://schemas.openxmlformats.org/drawingml/2006/main" prst="rect">
          <a:avLst/>
        </a:prstGeom>
        <a:noFill xmlns:a="http://schemas.openxmlformats.org/drawingml/2006/main"/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tx1"/>
        </a:fontRef>
      </cdr:style>
      <cdr:txBody>
        <a:bodyPr xmlns:a="http://schemas.openxmlformats.org/drawingml/2006/main" wrap="none" rtlCol="0" anchor="t">
          <a:spAutoFit/>
        </a:bodyPr>
        <a:lstStyle xmlns:a="http://schemas.openxmlformats.org/drawingml/2006/main">
          <a:lvl1pPr marL="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/>
            <a:t>GRAVE</a:t>
          </a:r>
        </a:p>
      </cdr:txBody>
    </cdr:sp>
  </cdr:relSizeAnchor>
  <cdr:relSizeAnchor xmlns:cdr="http://schemas.openxmlformats.org/drawingml/2006/chartDrawing">
    <cdr:from>
      <cdr:x>0.11807</cdr:x>
      <cdr:y>0.13672</cdr:y>
    </cdr:from>
    <cdr:to>
      <cdr:x>0.14248</cdr:x>
      <cdr:y>0.1761</cdr:y>
    </cdr:to>
    <cdr:sp macro="" textlink="">
      <cdr:nvSpPr>
        <cdr:cNvPr id="68" name="ZoneTexte 25"/>
        <cdr:cNvSpPr txBox="1"/>
      </cdr:nvSpPr>
      <cdr:spPr>
        <a:xfrm xmlns:a="http://schemas.openxmlformats.org/drawingml/2006/main">
          <a:off x="1801019" y="979488"/>
          <a:ext cx="372254" cy="282104"/>
        </a:xfrm>
        <a:prstGeom xmlns:a="http://schemas.openxmlformats.org/drawingml/2006/main" prst="rect">
          <a:avLst/>
        </a:prstGeom>
        <a:noFill xmlns:a="http://schemas.openxmlformats.org/drawingml/2006/main"/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tx1"/>
        </a:fontRef>
      </cdr:style>
      <cdr:txBody>
        <a:bodyPr xmlns:a="http://schemas.openxmlformats.org/drawingml/2006/main" wrap="none" rtlCol="0" anchor="t">
          <a:spAutoFit/>
        </a:bodyPr>
        <a:lstStyle xmlns:a="http://schemas.openxmlformats.org/drawingml/2006/main">
          <a:lvl1pPr marL="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/>
            <a:t>FIN</a:t>
          </a:r>
        </a:p>
      </cdr:txBody>
    </cdr:sp>
  </cdr:relSizeAnchor>
  <cdr:relSizeAnchor xmlns:cdr="http://schemas.openxmlformats.org/drawingml/2006/chartDrawing">
    <cdr:from>
      <cdr:x>0.24453</cdr:x>
      <cdr:y>0.13506</cdr:y>
    </cdr:from>
    <cdr:to>
      <cdr:x>0.28524</cdr:x>
      <cdr:y>0.17444</cdr:y>
    </cdr:to>
    <cdr:sp macro="" textlink="">
      <cdr:nvSpPr>
        <cdr:cNvPr id="69" name="ZoneTexte 26"/>
        <cdr:cNvSpPr txBox="1"/>
      </cdr:nvSpPr>
      <cdr:spPr>
        <a:xfrm xmlns:a="http://schemas.openxmlformats.org/drawingml/2006/main">
          <a:off x="3729831" y="967582"/>
          <a:ext cx="620992" cy="282104"/>
        </a:xfrm>
        <a:prstGeom xmlns:a="http://schemas.openxmlformats.org/drawingml/2006/main" prst="rect">
          <a:avLst/>
        </a:prstGeom>
        <a:noFill xmlns:a="http://schemas.openxmlformats.org/drawingml/2006/main"/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tx1"/>
        </a:fontRef>
      </cdr:style>
      <cdr:txBody>
        <a:bodyPr xmlns:a="http://schemas.openxmlformats.org/drawingml/2006/main" wrap="none" rtlCol="0" anchor="t">
          <a:spAutoFit/>
        </a:bodyPr>
        <a:lstStyle xmlns:a="http://schemas.openxmlformats.org/drawingml/2006/main">
          <a:lvl1pPr marL="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/>
            <a:t>MOYEN</a:t>
          </a:r>
        </a:p>
      </cdr:txBody>
    </cdr:sp>
  </cdr:relSizeAnchor>
  <cdr:relSizeAnchor xmlns:cdr="http://schemas.openxmlformats.org/drawingml/2006/chartDrawing">
    <cdr:from>
      <cdr:x>0.69258</cdr:x>
      <cdr:y>0.13506</cdr:y>
    </cdr:from>
    <cdr:to>
      <cdr:x>0.73329</cdr:x>
      <cdr:y>0.17444</cdr:y>
    </cdr:to>
    <cdr:sp macro="" textlink="">
      <cdr:nvSpPr>
        <cdr:cNvPr id="70" name="ZoneTexte 26"/>
        <cdr:cNvSpPr txBox="1"/>
      </cdr:nvSpPr>
      <cdr:spPr>
        <a:xfrm xmlns:a="http://schemas.openxmlformats.org/drawingml/2006/main">
          <a:off x="10564019" y="967581"/>
          <a:ext cx="620992" cy="282104"/>
        </a:xfrm>
        <a:prstGeom xmlns:a="http://schemas.openxmlformats.org/drawingml/2006/main" prst="rect">
          <a:avLst/>
        </a:prstGeom>
        <a:noFill xmlns:a="http://schemas.openxmlformats.org/drawingml/2006/main"/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tx1"/>
        </a:fontRef>
      </cdr:style>
      <cdr:txBody>
        <a:bodyPr xmlns:a="http://schemas.openxmlformats.org/drawingml/2006/main" wrap="none" rtlCol="0" anchor="t">
          <a:spAutoFit/>
        </a:bodyPr>
        <a:lstStyle xmlns:a="http://schemas.openxmlformats.org/drawingml/2006/main">
          <a:lvl1pPr marL="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/>
            <a:t>MOYEN</a:t>
          </a:r>
        </a:p>
      </cdr:txBody>
    </cdr:sp>
  </cdr:relSizeAnchor>
  <cdr:relSizeAnchor xmlns:cdr="http://schemas.openxmlformats.org/drawingml/2006/chartDrawing">
    <cdr:from>
      <cdr:x>0.39908</cdr:x>
      <cdr:y>0.13839</cdr:y>
    </cdr:from>
    <cdr:to>
      <cdr:x>0.43208</cdr:x>
      <cdr:y>0.17776</cdr:y>
    </cdr:to>
    <cdr:sp macro="" textlink="">
      <cdr:nvSpPr>
        <cdr:cNvPr id="71" name="ZoneTexte 27"/>
        <cdr:cNvSpPr txBox="1"/>
      </cdr:nvSpPr>
      <cdr:spPr>
        <a:xfrm xmlns:a="http://schemas.openxmlformats.org/drawingml/2006/main">
          <a:off x="6087269" y="991393"/>
          <a:ext cx="503383" cy="282104"/>
        </a:xfrm>
        <a:prstGeom xmlns:a="http://schemas.openxmlformats.org/drawingml/2006/main" prst="rect">
          <a:avLst/>
        </a:prstGeom>
        <a:noFill xmlns:a="http://schemas.openxmlformats.org/drawingml/2006/main"/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tx1"/>
        </a:fontRef>
      </cdr:style>
      <cdr:txBody>
        <a:bodyPr xmlns:a="http://schemas.openxmlformats.org/drawingml/2006/main" wrap="none" rtlCol="0" anchor="t">
          <a:spAutoFit/>
        </a:bodyPr>
        <a:lstStyle xmlns:a="http://schemas.openxmlformats.org/drawingml/2006/main">
          <a:lvl1pPr marL="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/>
            <a:t>GROS</a:t>
          </a:r>
        </a:p>
      </cdr:txBody>
    </cdr:sp>
  </cdr:relSizeAnchor>
  <cdr:relSizeAnchor xmlns:cdr="http://schemas.openxmlformats.org/drawingml/2006/chartDrawing">
    <cdr:from>
      <cdr:x>0.84713</cdr:x>
      <cdr:y>0.13672</cdr:y>
    </cdr:from>
    <cdr:to>
      <cdr:x>0.88013</cdr:x>
      <cdr:y>0.1761</cdr:y>
    </cdr:to>
    <cdr:sp macro="" textlink="">
      <cdr:nvSpPr>
        <cdr:cNvPr id="72" name="ZoneTexte 27"/>
        <cdr:cNvSpPr txBox="1"/>
      </cdr:nvSpPr>
      <cdr:spPr>
        <a:xfrm xmlns:a="http://schemas.openxmlformats.org/drawingml/2006/main">
          <a:off x="12921457" y="979487"/>
          <a:ext cx="503383" cy="282104"/>
        </a:xfrm>
        <a:prstGeom xmlns:a="http://schemas.openxmlformats.org/drawingml/2006/main" prst="rect">
          <a:avLst/>
        </a:prstGeom>
        <a:noFill xmlns:a="http://schemas.openxmlformats.org/drawingml/2006/main"/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tx1"/>
        </a:fontRef>
      </cdr:style>
      <cdr:txBody>
        <a:bodyPr xmlns:a="http://schemas.openxmlformats.org/drawingml/2006/main" wrap="none" rtlCol="0" anchor="t">
          <a:spAutoFit/>
        </a:bodyPr>
        <a:lstStyle xmlns:a="http://schemas.openxmlformats.org/drawingml/2006/main">
          <a:lvl1pPr marL="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/>
            <a:t>GROS</a:t>
          </a:r>
        </a:p>
      </cdr:txBody>
    </cdr:sp>
  </cdr:relSizeAnchor>
  <cdr:relSizeAnchor xmlns:cdr="http://schemas.openxmlformats.org/drawingml/2006/chartDrawing">
    <cdr:from>
      <cdr:x>0.54973</cdr:x>
      <cdr:y>0.13506</cdr:y>
    </cdr:from>
    <cdr:to>
      <cdr:x>0.58214</cdr:x>
      <cdr:y>0.17444</cdr:y>
    </cdr:to>
    <cdr:sp macro="" textlink="">
      <cdr:nvSpPr>
        <cdr:cNvPr id="73" name="ZoneTexte 33"/>
        <cdr:cNvSpPr txBox="1"/>
      </cdr:nvSpPr>
      <cdr:spPr>
        <a:xfrm xmlns:a="http://schemas.openxmlformats.org/drawingml/2006/main">
          <a:off x="8385175" y="967581"/>
          <a:ext cx="494369" cy="282104"/>
        </a:xfrm>
        <a:prstGeom xmlns:a="http://schemas.openxmlformats.org/drawingml/2006/main" prst="rect">
          <a:avLst/>
        </a:prstGeom>
        <a:noFill xmlns:a="http://schemas.openxmlformats.org/drawingml/2006/main"/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tx1"/>
        </a:fontRef>
      </cdr:style>
      <cdr:txBody>
        <a:bodyPr xmlns:a="http://schemas.openxmlformats.org/drawingml/2006/main" wrap="none" rtlCol="0" anchor="t">
          <a:spAutoFit/>
        </a:bodyPr>
        <a:lstStyle xmlns:a="http://schemas.openxmlformats.org/drawingml/2006/main">
          <a:lvl1pPr marL="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/>
            <a:t>PETIT</a:t>
          </a:r>
        </a:p>
      </cdr:txBody>
    </cdr:sp>
  </cdr:relSizeAnchor>
  <cdr:relSizeAnchor xmlns:cdr="http://schemas.openxmlformats.org/drawingml/2006/chartDrawing">
    <cdr:from>
      <cdr:x>0.94236</cdr:x>
      <cdr:y>0.11512</cdr:y>
    </cdr:from>
    <cdr:to>
      <cdr:x>0.99122</cdr:x>
      <cdr:y>0.1545</cdr:y>
    </cdr:to>
    <cdr:sp macro="" textlink="">
      <cdr:nvSpPr>
        <cdr:cNvPr id="74" name="ZoneTexte 17"/>
        <cdr:cNvSpPr txBox="1"/>
      </cdr:nvSpPr>
      <cdr:spPr>
        <a:xfrm xmlns:a="http://schemas.openxmlformats.org/drawingml/2006/main">
          <a:off x="14374019" y="824707"/>
          <a:ext cx="745204" cy="282104"/>
        </a:xfrm>
        <a:prstGeom xmlns:a="http://schemas.openxmlformats.org/drawingml/2006/main" prst="rect">
          <a:avLst/>
        </a:prstGeom>
        <a:noFill xmlns:a="http://schemas.openxmlformats.org/drawingml/2006/main"/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tx1"/>
        </a:fontRef>
      </cdr:style>
      <cdr:txBody>
        <a:bodyPr xmlns:a="http://schemas.openxmlformats.org/drawingml/2006/main" wrap="none" rtlCol="0" anchor="t">
          <a:spAutoFit/>
        </a:bodyPr>
        <a:lstStyle xmlns:a="http://schemas.openxmlformats.org/drawingml/2006/main">
          <a:lvl1pPr marL="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/>
            <a:t>CAILLOUX</a:t>
          </a:r>
        </a:p>
      </cdr:txBody>
    </cdr:sp>
  </cdr:relSizeAnchor>
  <cdr:relSizeAnchor xmlns:cdr="http://schemas.openxmlformats.org/drawingml/2006/chartDrawing">
    <cdr:from>
      <cdr:x>0.17054</cdr:x>
      <cdr:y>0.26414</cdr:y>
    </cdr:from>
    <cdr:to>
      <cdr:x>0.2409</cdr:x>
      <cdr:y>0.31024</cdr:y>
    </cdr:to>
    <cdr:sp macro="" textlink="">
      <cdr:nvSpPr>
        <cdr:cNvPr id="75" name="ZoneTexte 74"/>
        <cdr:cNvSpPr txBox="1"/>
      </cdr:nvSpPr>
      <cdr:spPr>
        <a:xfrm xmlns:a="http://schemas.openxmlformats.org/drawingml/2006/main">
          <a:off x="2597888" y="1841996"/>
          <a:ext cx="1071787" cy="321482"/>
        </a:xfrm>
        <a:prstGeom xmlns:a="http://schemas.openxmlformats.org/drawingml/2006/main" prst="rect">
          <a:avLst/>
        </a:prstGeom>
        <a:solidFill xmlns:a="http://schemas.openxmlformats.org/drawingml/2006/main">
          <a:schemeClr val="bg1"/>
        </a:solidFill>
        <a:ln xmlns:a="http://schemas.openxmlformats.org/drawingml/2006/main">
          <a:solidFill>
            <a:schemeClr val="accent1"/>
          </a:solidFill>
        </a:ln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800">
              <a:solidFill>
                <a:schemeClr val="accent1">
                  <a:lumMod val="75000"/>
                </a:schemeClr>
              </a:solidFill>
              <a:latin typeface="Copperplate Gothic Bold" panose="020E0705020206020404" pitchFamily="34" charset="0"/>
            </a:rPr>
            <a:t>S</a:t>
          </a:r>
          <a:r>
            <a:rPr lang="fr-FR" sz="1800" baseline="0">
              <a:solidFill>
                <a:schemeClr val="accent1">
                  <a:lumMod val="75000"/>
                </a:schemeClr>
              </a:solidFill>
              <a:latin typeface="Copperplate Gothic Bold" panose="020E0705020206020404" pitchFamily="34" charset="0"/>
            </a:rPr>
            <a:t> (0/1)</a:t>
          </a:r>
          <a:endParaRPr lang="fr-FR" sz="1800">
            <a:solidFill>
              <a:schemeClr val="accent1">
                <a:lumMod val="75000"/>
              </a:schemeClr>
            </a:solidFill>
            <a:latin typeface="Copperplate Gothic Bold" panose="020E0705020206020404" pitchFamily="34" charset="0"/>
          </a:endParaRPr>
        </a:p>
      </cdr:txBody>
    </cdr:sp>
  </cdr:relSizeAnchor>
  <cdr:relSizeAnchor xmlns:cdr="http://schemas.openxmlformats.org/drawingml/2006/chartDrawing">
    <cdr:from>
      <cdr:x>0.61929</cdr:x>
      <cdr:y>0.26655</cdr:y>
    </cdr:from>
    <cdr:to>
      <cdr:x>0.71545</cdr:x>
      <cdr:y>0.32706</cdr:y>
    </cdr:to>
    <cdr:sp macro="" textlink="">
      <cdr:nvSpPr>
        <cdr:cNvPr id="76" name="ZoneTexte 1"/>
        <cdr:cNvSpPr txBox="1"/>
      </cdr:nvSpPr>
      <cdr:spPr>
        <a:xfrm xmlns:a="http://schemas.openxmlformats.org/drawingml/2006/main">
          <a:off x="9433542" y="1858794"/>
          <a:ext cx="1464795" cy="421970"/>
        </a:xfrm>
        <a:prstGeom xmlns:a="http://schemas.openxmlformats.org/drawingml/2006/main" prst="rect">
          <a:avLst/>
        </a:prstGeom>
        <a:solidFill xmlns:a="http://schemas.openxmlformats.org/drawingml/2006/main">
          <a:schemeClr val="bg1"/>
        </a:solidFill>
        <a:ln xmlns:a="http://schemas.openxmlformats.org/drawingml/2006/main">
          <a:solidFill>
            <a:schemeClr val="accent1"/>
          </a:solidFill>
        </a:ln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800" baseline="0">
              <a:solidFill>
                <a:srgbClr val="C00000"/>
              </a:solidFill>
              <a:latin typeface="Copperplate Gothic Bold" panose="020E0705020206020404" pitchFamily="34" charset="0"/>
            </a:rPr>
            <a:t>G1 (5/15)</a:t>
          </a:r>
          <a:endParaRPr lang="fr-FR" sz="1800">
            <a:solidFill>
              <a:srgbClr val="C00000"/>
            </a:solidFill>
            <a:latin typeface="Copperplate Gothic Bold" panose="020E0705020206020404" pitchFamily="34" charset="0"/>
          </a:endParaRPr>
        </a:p>
      </cdr:txBody>
    </cdr:sp>
  </cdr:relSizeAnchor>
  <cdr:relSizeAnchor xmlns:cdr="http://schemas.openxmlformats.org/drawingml/2006/chartDrawing">
    <cdr:from>
      <cdr:x>0.77451</cdr:x>
      <cdr:y>0.48364</cdr:y>
    </cdr:from>
    <cdr:to>
      <cdr:x>0.87828</cdr:x>
      <cdr:y>0.5339</cdr:y>
    </cdr:to>
    <cdr:sp macro="" textlink="">
      <cdr:nvSpPr>
        <cdr:cNvPr id="77" name="ZoneTexte 1"/>
        <cdr:cNvSpPr txBox="1"/>
      </cdr:nvSpPr>
      <cdr:spPr>
        <a:xfrm xmlns:a="http://schemas.openxmlformats.org/drawingml/2006/main">
          <a:off x="11798027" y="3372666"/>
          <a:ext cx="1580718" cy="350491"/>
        </a:xfrm>
        <a:prstGeom xmlns:a="http://schemas.openxmlformats.org/drawingml/2006/main" prst="rect">
          <a:avLst/>
        </a:prstGeom>
        <a:solidFill xmlns:a="http://schemas.openxmlformats.org/drawingml/2006/main">
          <a:schemeClr val="bg1"/>
        </a:solidFill>
        <a:ln xmlns:a="http://schemas.openxmlformats.org/drawingml/2006/main">
          <a:solidFill>
            <a:schemeClr val="accent1"/>
          </a:solidFill>
        </a:ln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800" baseline="0">
              <a:solidFill>
                <a:schemeClr val="accent6">
                  <a:lumMod val="75000"/>
                </a:schemeClr>
              </a:solidFill>
              <a:latin typeface="Copperplate Gothic Bold" panose="020E0705020206020404" pitchFamily="34" charset="0"/>
            </a:rPr>
            <a:t>G2 (12/25)</a:t>
          </a:r>
          <a:endParaRPr lang="fr-FR" sz="1800">
            <a:solidFill>
              <a:schemeClr val="accent6">
                <a:lumMod val="75000"/>
              </a:schemeClr>
            </a:solidFill>
            <a:latin typeface="Copperplate Gothic Bold" panose="020E0705020206020404" pitchFamily="34" charset="0"/>
          </a:endParaRPr>
        </a:p>
      </cdr:txBody>
    </cdr:sp>
  </cdr:relSizeAnchor>
  <cdr:relSizeAnchor xmlns:cdr="http://schemas.openxmlformats.org/drawingml/2006/chartDrawing">
    <cdr:from>
      <cdr:x>0.956</cdr:x>
      <cdr:y>0.43775</cdr:y>
    </cdr:from>
    <cdr:to>
      <cdr:x>0.98437</cdr:x>
      <cdr:y>0.43775</cdr:y>
    </cdr:to>
    <cdr:cxnSp macro="">
      <cdr:nvCxnSpPr>
        <cdr:cNvPr id="80" name="Connecteur droit 79"/>
        <cdr:cNvCxnSpPr/>
      </cdr:nvCxnSpPr>
      <cdr:spPr>
        <a:xfrm xmlns:a="http://schemas.openxmlformats.org/drawingml/2006/main">
          <a:off x="14562653" y="3478558"/>
          <a:ext cx="432157" cy="0"/>
        </a:xfrm>
        <a:prstGeom xmlns:a="http://schemas.openxmlformats.org/drawingml/2006/main" prst="line">
          <a:avLst/>
        </a:prstGeom>
        <a:ln xmlns:a="http://schemas.openxmlformats.org/drawingml/2006/main" w="38100">
          <a:solidFill>
            <a:srgbClr val="C00000"/>
          </a:solidFill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0.95811</cdr:x>
      <cdr:y>0.67366</cdr:y>
    </cdr:from>
    <cdr:to>
      <cdr:x>0.98647</cdr:x>
      <cdr:y>0.67366</cdr:y>
    </cdr:to>
    <cdr:cxnSp macro="">
      <cdr:nvCxnSpPr>
        <cdr:cNvPr id="81" name="Connecteur droit 80"/>
        <cdr:cNvCxnSpPr/>
      </cdr:nvCxnSpPr>
      <cdr:spPr>
        <a:xfrm xmlns:a="http://schemas.openxmlformats.org/drawingml/2006/main">
          <a:off x="14594791" y="5353207"/>
          <a:ext cx="432005" cy="0"/>
        </a:xfrm>
        <a:prstGeom xmlns:a="http://schemas.openxmlformats.org/drawingml/2006/main" prst="line">
          <a:avLst/>
        </a:prstGeom>
        <a:ln xmlns:a="http://schemas.openxmlformats.org/drawingml/2006/main" w="38100">
          <a:solidFill>
            <a:srgbClr val="C00000"/>
          </a:solidFill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504825</xdr:colOff>
      <xdr:row>2</xdr:row>
      <xdr:rowOff>190499</xdr:rowOff>
    </xdr:from>
    <xdr:to>
      <xdr:col>19</xdr:col>
      <xdr:colOff>638175</xdr:colOff>
      <xdr:row>27</xdr:row>
      <xdr:rowOff>85724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8:V211"/>
  <sheetViews>
    <sheetView tabSelected="1" topLeftCell="A48" zoomScale="70" zoomScaleNormal="70" workbookViewId="0">
      <selection activeCell="S86" sqref="S86"/>
    </sheetView>
  </sheetViews>
  <sheetFormatPr baseColWidth="10" defaultColWidth="11.42578125" defaultRowHeight="15" x14ac:dyDescent="0.25"/>
  <cols>
    <col min="1" max="1" width="15.42578125" customWidth="1"/>
    <col min="2" max="2" width="11.42578125" customWidth="1"/>
    <col min="3" max="5" width="15.7109375" customWidth="1"/>
    <col min="6" max="6" width="3.28515625" customWidth="1"/>
    <col min="7" max="11" width="15.7109375" customWidth="1"/>
    <col min="12" max="12" width="3.140625" customWidth="1"/>
    <col min="13" max="17" width="15.7109375" customWidth="1"/>
    <col min="21" max="21" width="14.85546875" customWidth="1"/>
  </cols>
  <sheetData>
    <row r="18" spans="1:21" ht="18" customHeight="1" x14ac:dyDescent="0.25">
      <c r="A18" s="42" t="s">
        <v>0</v>
      </c>
      <c r="B18" s="42"/>
      <c r="C18" s="42"/>
      <c r="D18" s="42"/>
      <c r="E18" s="42"/>
      <c r="F18" s="1"/>
      <c r="G18" s="1"/>
      <c r="H18" s="1"/>
      <c r="I18" s="43" t="s">
        <v>13</v>
      </c>
      <c r="J18" s="44"/>
      <c r="K18" s="44"/>
      <c r="L18" s="44"/>
      <c r="M18" s="44"/>
      <c r="N18" s="44"/>
      <c r="O18" s="44"/>
      <c r="P18" s="44"/>
      <c r="Q18" s="44"/>
      <c r="R18" s="44"/>
      <c r="S18" s="44"/>
      <c r="T18" s="2"/>
      <c r="U18" s="2"/>
    </row>
    <row r="19" spans="1:21" ht="18" customHeight="1" x14ac:dyDescent="0.25">
      <c r="A19" s="42"/>
      <c r="B19" s="42"/>
      <c r="C19" s="42"/>
      <c r="D19" s="42"/>
      <c r="E19" s="42"/>
      <c r="F19" s="1"/>
      <c r="G19" s="1"/>
      <c r="H19" s="1"/>
      <c r="I19" s="44"/>
      <c r="J19" s="44"/>
      <c r="K19" s="44"/>
      <c r="L19" s="44"/>
      <c r="M19" s="44"/>
      <c r="N19" s="44"/>
      <c r="O19" s="44"/>
      <c r="P19" s="44"/>
      <c r="Q19" s="44"/>
      <c r="R19" s="44"/>
      <c r="S19" s="44"/>
      <c r="T19" s="2"/>
      <c r="U19" s="2"/>
    </row>
    <row r="24" spans="1:21" ht="15" customHeight="1" x14ac:dyDescent="0.25">
      <c r="A24" s="45" t="s">
        <v>8</v>
      </c>
      <c r="B24" s="45"/>
      <c r="C24" s="45"/>
      <c r="D24" s="45"/>
      <c r="E24" s="45"/>
      <c r="F24" s="23"/>
      <c r="G24" s="45" t="s">
        <v>14</v>
      </c>
      <c r="H24" s="45"/>
      <c r="I24" s="45"/>
      <c r="J24" s="45"/>
      <c r="K24" s="45"/>
      <c r="L24" s="23"/>
      <c r="M24" s="45" t="s">
        <v>9</v>
      </c>
      <c r="N24" s="45"/>
      <c r="O24" s="45"/>
      <c r="P24" s="45"/>
      <c r="Q24" s="45"/>
      <c r="S24" s="40" t="s">
        <v>15</v>
      </c>
      <c r="T24" s="40"/>
      <c r="U24" s="40"/>
    </row>
    <row r="25" spans="1:21" ht="18" x14ac:dyDescent="0.25">
      <c r="A25" s="45"/>
      <c r="B25" s="45"/>
      <c r="C25" s="45"/>
      <c r="D25" s="45"/>
      <c r="E25" s="45"/>
      <c r="F25" s="23"/>
      <c r="G25" s="45"/>
      <c r="H25" s="45"/>
      <c r="I25" s="45"/>
      <c r="J25" s="45"/>
      <c r="K25" s="45"/>
      <c r="L25" s="23"/>
      <c r="M25" s="45"/>
      <c r="N25" s="45"/>
      <c r="O25" s="45"/>
      <c r="P25" s="45"/>
      <c r="Q25" s="45"/>
      <c r="S25" s="40"/>
      <c r="T25" s="40"/>
      <c r="U25" s="40"/>
    </row>
    <row r="26" spans="1:21" ht="28.5" customHeight="1" x14ac:dyDescent="0.25">
      <c r="A26" s="40" t="s">
        <v>7</v>
      </c>
      <c r="B26" s="40"/>
      <c r="C26" s="40"/>
      <c r="D26" s="40"/>
      <c r="E26" s="24">
        <v>762</v>
      </c>
      <c r="F26" s="22"/>
      <c r="G26" s="40" t="s">
        <v>7</v>
      </c>
      <c r="H26" s="40"/>
      <c r="I26" s="40"/>
      <c r="J26" s="40"/>
      <c r="K26" s="25">
        <v>1970</v>
      </c>
      <c r="L26" s="22"/>
      <c r="M26" s="40" t="s">
        <v>7</v>
      </c>
      <c r="N26" s="40"/>
      <c r="O26" s="40"/>
      <c r="P26" s="40"/>
      <c r="Q26" s="25">
        <v>2800</v>
      </c>
      <c r="S26" s="40" t="s">
        <v>16</v>
      </c>
      <c r="T26" s="41" t="s">
        <v>17</v>
      </c>
      <c r="U26" s="41"/>
    </row>
    <row r="27" spans="1:21" ht="18" x14ac:dyDescent="0.25">
      <c r="A27" s="40" t="s">
        <v>1</v>
      </c>
      <c r="B27" s="40" t="s">
        <v>2</v>
      </c>
      <c r="C27" s="40" t="s">
        <v>3</v>
      </c>
      <c r="D27" s="40" t="s">
        <v>4</v>
      </c>
      <c r="E27" s="40" t="s">
        <v>5</v>
      </c>
      <c r="F27" s="26"/>
      <c r="G27" s="40" t="s">
        <v>1</v>
      </c>
      <c r="H27" s="40" t="s">
        <v>2</v>
      </c>
      <c r="I27" s="40" t="s">
        <v>3</v>
      </c>
      <c r="J27" s="40" t="s">
        <v>4</v>
      </c>
      <c r="K27" s="40" t="s">
        <v>5</v>
      </c>
      <c r="L27" s="26"/>
      <c r="M27" s="40" t="s">
        <v>1</v>
      </c>
      <c r="N27" s="40" t="s">
        <v>2</v>
      </c>
      <c r="O27" s="40" t="s">
        <v>3</v>
      </c>
      <c r="P27" s="40" t="s">
        <v>4</v>
      </c>
      <c r="Q27" s="40" t="s">
        <v>5</v>
      </c>
      <c r="S27" s="40"/>
      <c r="T27" s="37" t="s">
        <v>18</v>
      </c>
      <c r="U27" s="37" t="s">
        <v>19</v>
      </c>
    </row>
    <row r="28" spans="1:21" ht="24.75" customHeight="1" x14ac:dyDescent="0.25">
      <c r="A28" s="40"/>
      <c r="B28" s="40"/>
      <c r="C28" s="40"/>
      <c r="D28" s="40"/>
      <c r="E28" s="40"/>
      <c r="F28" s="26"/>
      <c r="G28" s="40"/>
      <c r="H28" s="40"/>
      <c r="I28" s="40"/>
      <c r="J28" s="40"/>
      <c r="K28" s="40"/>
      <c r="L28" s="26"/>
      <c r="M28" s="40"/>
      <c r="N28" s="40"/>
      <c r="O28" s="40"/>
      <c r="P28" s="40"/>
      <c r="Q28" s="40"/>
      <c r="S28" s="32" t="s">
        <v>11</v>
      </c>
      <c r="T28" s="38">
        <v>20</v>
      </c>
      <c r="U28" s="38">
        <v>0</v>
      </c>
    </row>
    <row r="29" spans="1:21" ht="22.5" customHeight="1" x14ac:dyDescent="0.25">
      <c r="A29" s="40"/>
      <c r="B29" s="40"/>
      <c r="C29" s="40"/>
      <c r="D29" s="40"/>
      <c r="E29" s="40"/>
      <c r="F29" s="26"/>
      <c r="G29" s="40"/>
      <c r="H29" s="40"/>
      <c r="I29" s="40"/>
      <c r="J29" s="40"/>
      <c r="K29" s="40"/>
      <c r="L29" s="26"/>
      <c r="M29" s="40"/>
      <c r="N29" s="40"/>
      <c r="O29" s="40"/>
      <c r="P29" s="40"/>
      <c r="Q29" s="40"/>
      <c r="S29" s="32" t="s">
        <v>10</v>
      </c>
      <c r="T29" s="38">
        <v>41.5</v>
      </c>
      <c r="U29" s="39">
        <v>44</v>
      </c>
    </row>
    <row r="30" spans="1:21" ht="27" customHeight="1" x14ac:dyDescent="0.25">
      <c r="A30" s="28">
        <v>38</v>
      </c>
      <c r="B30" s="4">
        <v>5</v>
      </c>
      <c r="C30" s="5">
        <v>0</v>
      </c>
      <c r="D30" s="5">
        <f>(C30/$E$26)*100</f>
        <v>0</v>
      </c>
      <c r="E30" s="5">
        <f>100-D30</f>
        <v>100</v>
      </c>
      <c r="F30" s="27"/>
      <c r="G30" s="28">
        <v>50</v>
      </c>
      <c r="H30" s="29">
        <v>80</v>
      </c>
      <c r="I30" s="5">
        <v>0</v>
      </c>
      <c r="J30" s="5">
        <f>(I30/$K$26)*100</f>
        <v>0</v>
      </c>
      <c r="K30" s="5">
        <f>100-J30</f>
        <v>100</v>
      </c>
      <c r="L30" s="27"/>
      <c r="M30" s="28">
        <v>50</v>
      </c>
      <c r="N30" s="29">
        <v>80</v>
      </c>
      <c r="O30" s="5">
        <v>0</v>
      </c>
      <c r="P30" s="5">
        <f>(O30/$Q$26)*100</f>
        <v>0</v>
      </c>
      <c r="Q30" s="5">
        <f>100-P30</f>
        <v>100</v>
      </c>
      <c r="S30" s="32" t="s">
        <v>12</v>
      </c>
      <c r="T30" s="38">
        <v>44</v>
      </c>
      <c r="U30" s="38">
        <v>100</v>
      </c>
    </row>
    <row r="31" spans="1:21" ht="27" customHeight="1" x14ac:dyDescent="0.25">
      <c r="A31" s="28">
        <v>37</v>
      </c>
      <c r="B31" s="4">
        <v>4</v>
      </c>
      <c r="C31" s="5">
        <v>0</v>
      </c>
      <c r="D31" s="5">
        <f>(C31/$E$26)*100</f>
        <v>0</v>
      </c>
      <c r="E31" s="5">
        <f t="shared" ref="E31:E48" si="0">100-D31</f>
        <v>100</v>
      </c>
      <c r="F31" s="27"/>
      <c r="G31" s="28">
        <v>49</v>
      </c>
      <c r="H31" s="29">
        <v>63</v>
      </c>
      <c r="I31" s="5">
        <v>0</v>
      </c>
      <c r="J31" s="5">
        <f t="shared" ref="J31:J48" si="1">(I31/$K$26)*100</f>
        <v>0</v>
      </c>
      <c r="K31" s="5">
        <f t="shared" ref="K31:K48" si="2">100-J31</f>
        <v>100</v>
      </c>
      <c r="L31" s="27"/>
      <c r="M31" s="28">
        <v>49</v>
      </c>
      <c r="N31" s="29">
        <v>63</v>
      </c>
      <c r="O31" s="5">
        <v>0</v>
      </c>
      <c r="P31" s="5">
        <f t="shared" ref="P31:P48" si="3">(O31/$Q$26)*100</f>
        <v>0</v>
      </c>
      <c r="Q31" s="5">
        <f t="shared" ref="Q31:Q48" si="4">100-P31</f>
        <v>100</v>
      </c>
    </row>
    <row r="32" spans="1:21" ht="27" customHeight="1" x14ac:dyDescent="0.25">
      <c r="A32" s="28">
        <v>36</v>
      </c>
      <c r="B32" s="5">
        <v>3.15</v>
      </c>
      <c r="C32" s="5">
        <v>0</v>
      </c>
      <c r="D32" s="5">
        <f t="shared" ref="D32:D48" si="5">(C32/$E$26)*100</f>
        <v>0</v>
      </c>
      <c r="E32" s="5">
        <f t="shared" si="0"/>
        <v>100</v>
      </c>
      <c r="F32" s="27"/>
      <c r="G32" s="28">
        <v>50</v>
      </c>
      <c r="H32" s="29">
        <v>80</v>
      </c>
      <c r="I32" s="5">
        <v>0</v>
      </c>
      <c r="J32" s="5">
        <f t="shared" si="1"/>
        <v>0</v>
      </c>
      <c r="K32" s="5">
        <f t="shared" si="2"/>
        <v>100</v>
      </c>
      <c r="L32" s="27"/>
      <c r="M32" s="28">
        <v>50</v>
      </c>
      <c r="N32" s="29">
        <v>80</v>
      </c>
      <c r="O32" s="5">
        <v>0</v>
      </c>
      <c r="P32" s="5">
        <f t="shared" si="3"/>
        <v>0</v>
      </c>
      <c r="Q32" s="5">
        <f t="shared" si="4"/>
        <v>100</v>
      </c>
    </row>
    <row r="33" spans="1:17" ht="27" customHeight="1" x14ac:dyDescent="0.25">
      <c r="A33" s="28">
        <v>35</v>
      </c>
      <c r="B33" s="5">
        <v>2.5</v>
      </c>
      <c r="C33" s="5">
        <v>0</v>
      </c>
      <c r="D33" s="5">
        <f t="shared" si="5"/>
        <v>0</v>
      </c>
      <c r="E33" s="5">
        <f t="shared" si="0"/>
        <v>100</v>
      </c>
      <c r="F33" s="27"/>
      <c r="G33" s="28">
        <v>49</v>
      </c>
      <c r="H33" s="29">
        <v>63</v>
      </c>
      <c r="I33" s="5">
        <v>0</v>
      </c>
      <c r="J33" s="5">
        <f t="shared" si="1"/>
        <v>0</v>
      </c>
      <c r="K33" s="5">
        <f t="shared" si="2"/>
        <v>100</v>
      </c>
      <c r="L33" s="27"/>
      <c r="M33" s="28">
        <v>49</v>
      </c>
      <c r="N33" s="29">
        <v>63</v>
      </c>
      <c r="O33" s="5">
        <v>0</v>
      </c>
      <c r="P33" s="5">
        <f t="shared" si="3"/>
        <v>0</v>
      </c>
      <c r="Q33" s="5">
        <f t="shared" si="4"/>
        <v>100</v>
      </c>
    </row>
    <row r="34" spans="1:17" ht="27" customHeight="1" x14ac:dyDescent="0.25">
      <c r="A34" s="28">
        <v>34</v>
      </c>
      <c r="B34" s="4">
        <v>2</v>
      </c>
      <c r="C34" s="5">
        <v>0</v>
      </c>
      <c r="D34" s="5">
        <f t="shared" si="5"/>
        <v>0</v>
      </c>
      <c r="E34" s="5">
        <f t="shared" si="0"/>
        <v>100</v>
      </c>
      <c r="F34" s="27"/>
      <c r="G34" s="28">
        <v>48</v>
      </c>
      <c r="H34" s="29">
        <v>50</v>
      </c>
      <c r="I34" s="5">
        <v>0</v>
      </c>
      <c r="J34" s="5">
        <f t="shared" si="1"/>
        <v>0</v>
      </c>
      <c r="K34" s="5">
        <f t="shared" si="2"/>
        <v>100</v>
      </c>
      <c r="L34" s="27"/>
      <c r="M34" s="28">
        <v>48</v>
      </c>
      <c r="N34" s="29">
        <v>50</v>
      </c>
      <c r="O34" s="5">
        <v>0</v>
      </c>
      <c r="P34" s="5">
        <f t="shared" si="3"/>
        <v>0</v>
      </c>
      <c r="Q34" s="5">
        <f t="shared" si="4"/>
        <v>100</v>
      </c>
    </row>
    <row r="35" spans="1:17" ht="27" customHeight="1" x14ac:dyDescent="0.25">
      <c r="A35" s="28">
        <v>33</v>
      </c>
      <c r="B35" s="5">
        <v>1.6</v>
      </c>
      <c r="C35" s="5">
        <v>0</v>
      </c>
      <c r="D35" s="5">
        <f t="shared" si="5"/>
        <v>0</v>
      </c>
      <c r="E35" s="5">
        <f t="shared" si="0"/>
        <v>100</v>
      </c>
      <c r="F35" s="27"/>
      <c r="G35" s="28">
        <v>47</v>
      </c>
      <c r="H35" s="29">
        <v>40</v>
      </c>
      <c r="I35" s="5">
        <v>198.7</v>
      </c>
      <c r="J35" s="5">
        <f t="shared" si="1"/>
        <v>10.086294416243655</v>
      </c>
      <c r="K35" s="5">
        <f t="shared" si="2"/>
        <v>89.913705583756339</v>
      </c>
      <c r="L35" s="27"/>
      <c r="M35" s="28">
        <v>47</v>
      </c>
      <c r="N35" s="29">
        <v>40</v>
      </c>
      <c r="O35" s="5">
        <v>0</v>
      </c>
      <c r="P35" s="5">
        <f t="shared" si="3"/>
        <v>0</v>
      </c>
      <c r="Q35" s="5">
        <f t="shared" si="4"/>
        <v>100</v>
      </c>
    </row>
    <row r="36" spans="1:17" ht="27" customHeight="1" x14ac:dyDescent="0.25">
      <c r="A36" s="28">
        <v>32</v>
      </c>
      <c r="B36" s="5">
        <v>1.25</v>
      </c>
      <c r="C36" s="5">
        <v>2</v>
      </c>
      <c r="D36" s="5">
        <f t="shared" si="5"/>
        <v>0.26246719160104987</v>
      </c>
      <c r="E36" s="5">
        <f t="shared" si="0"/>
        <v>99.737532808398953</v>
      </c>
      <c r="F36" s="27"/>
      <c r="G36" s="28">
        <v>46</v>
      </c>
      <c r="H36" s="29">
        <v>31.5</v>
      </c>
      <c r="I36" s="5">
        <v>0</v>
      </c>
      <c r="J36" s="5">
        <f t="shared" si="1"/>
        <v>0</v>
      </c>
      <c r="K36" s="5">
        <f t="shared" si="2"/>
        <v>100</v>
      </c>
      <c r="L36" s="27"/>
      <c r="M36" s="28">
        <v>46</v>
      </c>
      <c r="N36" s="29">
        <v>31.5</v>
      </c>
      <c r="O36" s="5">
        <v>0</v>
      </c>
      <c r="P36" s="5">
        <f t="shared" si="3"/>
        <v>0</v>
      </c>
      <c r="Q36" s="5">
        <f t="shared" si="4"/>
        <v>100</v>
      </c>
    </row>
    <row r="37" spans="1:17" ht="27" customHeight="1" x14ac:dyDescent="0.25">
      <c r="A37" s="28">
        <v>31</v>
      </c>
      <c r="B37" s="4">
        <v>1</v>
      </c>
      <c r="C37" s="5">
        <v>31.2</v>
      </c>
      <c r="D37" s="5">
        <f t="shared" si="5"/>
        <v>4.0944881889763778</v>
      </c>
      <c r="E37" s="5">
        <f t="shared" si="0"/>
        <v>95.905511811023615</v>
      </c>
      <c r="F37" s="27"/>
      <c r="G37" s="28">
        <v>45</v>
      </c>
      <c r="H37" s="29">
        <v>25</v>
      </c>
      <c r="I37" s="5">
        <v>0</v>
      </c>
      <c r="J37" s="5">
        <f t="shared" si="1"/>
        <v>0</v>
      </c>
      <c r="K37" s="5">
        <f>100-J37</f>
        <v>100</v>
      </c>
      <c r="L37" s="27"/>
      <c r="M37" s="28">
        <v>45</v>
      </c>
      <c r="N37" s="29">
        <v>25</v>
      </c>
      <c r="O37" s="5">
        <v>0</v>
      </c>
      <c r="P37" s="5">
        <f t="shared" si="3"/>
        <v>0</v>
      </c>
      <c r="Q37" s="5">
        <f t="shared" si="4"/>
        <v>100</v>
      </c>
    </row>
    <row r="38" spans="1:17" ht="27" customHeight="1" x14ac:dyDescent="0.25">
      <c r="A38" s="28">
        <v>30</v>
      </c>
      <c r="B38" s="5">
        <v>0.8</v>
      </c>
      <c r="C38" s="5">
        <v>33</v>
      </c>
      <c r="D38" s="5">
        <f t="shared" si="5"/>
        <v>4.3307086614173231</v>
      </c>
      <c r="E38" s="5">
        <f t="shared" si="0"/>
        <v>95.669291338582681</v>
      </c>
      <c r="F38" s="27"/>
      <c r="G38" s="28">
        <v>44</v>
      </c>
      <c r="H38" s="29">
        <v>20</v>
      </c>
      <c r="I38" s="5">
        <v>0</v>
      </c>
      <c r="J38" s="5">
        <f t="shared" si="1"/>
        <v>0</v>
      </c>
      <c r="K38" s="5">
        <f t="shared" si="2"/>
        <v>100</v>
      </c>
      <c r="L38" s="27"/>
      <c r="M38" s="28">
        <v>44</v>
      </c>
      <c r="N38" s="29">
        <v>20</v>
      </c>
      <c r="O38" s="5">
        <v>346</v>
      </c>
      <c r="P38" s="5">
        <f>(O38/$Q$26)*100</f>
        <v>12.357142857142858</v>
      </c>
      <c r="Q38" s="5">
        <f t="shared" si="4"/>
        <v>87.642857142857139</v>
      </c>
    </row>
    <row r="39" spans="1:17" ht="27" customHeight="1" x14ac:dyDescent="0.25">
      <c r="A39" s="28">
        <v>29</v>
      </c>
      <c r="B39" s="6">
        <v>0.63</v>
      </c>
      <c r="C39" s="5">
        <v>36.1</v>
      </c>
      <c r="D39" s="5">
        <f t="shared" si="5"/>
        <v>4.7375328083989503</v>
      </c>
      <c r="E39" s="5">
        <f t="shared" si="0"/>
        <v>95.262467191601047</v>
      </c>
      <c r="F39" s="27"/>
      <c r="G39" s="28">
        <v>43</v>
      </c>
      <c r="H39" s="29">
        <v>16</v>
      </c>
      <c r="I39" s="5">
        <v>15</v>
      </c>
      <c r="J39" s="5">
        <f t="shared" si="1"/>
        <v>0.76142131979695438</v>
      </c>
      <c r="K39" s="5">
        <f t="shared" si="2"/>
        <v>99.238578680203048</v>
      </c>
      <c r="L39" s="27"/>
      <c r="M39" s="28">
        <v>43</v>
      </c>
      <c r="N39" s="29">
        <v>16</v>
      </c>
      <c r="O39" s="5">
        <v>1419</v>
      </c>
      <c r="P39" s="5">
        <f t="shared" si="3"/>
        <v>50.678571428571431</v>
      </c>
      <c r="Q39" s="5">
        <f t="shared" si="4"/>
        <v>49.321428571428569</v>
      </c>
    </row>
    <row r="40" spans="1:17" ht="27" customHeight="1" x14ac:dyDescent="0.25">
      <c r="A40" s="28">
        <v>28</v>
      </c>
      <c r="B40" s="6">
        <v>0.5</v>
      </c>
      <c r="C40" s="5">
        <v>148.30000000000001</v>
      </c>
      <c r="D40" s="5">
        <f t="shared" si="5"/>
        <v>19.461942257217849</v>
      </c>
      <c r="E40" s="5">
        <f t="shared" si="0"/>
        <v>80.538057742782144</v>
      </c>
      <c r="F40" s="27"/>
      <c r="G40" s="28">
        <v>42</v>
      </c>
      <c r="H40" s="29">
        <v>12.5</v>
      </c>
      <c r="I40" s="5">
        <v>294</v>
      </c>
      <c r="J40" s="5">
        <f t="shared" si="1"/>
        <v>14.923857868020304</v>
      </c>
      <c r="K40" s="5">
        <f t="shared" si="2"/>
        <v>85.076142131979694</v>
      </c>
      <c r="L40" s="27"/>
      <c r="M40" s="28">
        <v>42</v>
      </c>
      <c r="N40" s="29">
        <v>12.5</v>
      </c>
      <c r="O40" s="5">
        <v>2620</v>
      </c>
      <c r="P40" s="5">
        <f t="shared" si="3"/>
        <v>93.571428571428569</v>
      </c>
      <c r="Q40" s="5">
        <f t="shared" si="4"/>
        <v>6.4285714285714306</v>
      </c>
    </row>
    <row r="41" spans="1:17" ht="27" customHeight="1" x14ac:dyDescent="0.25">
      <c r="A41" s="28">
        <v>27</v>
      </c>
      <c r="B41" s="6">
        <v>0.4</v>
      </c>
      <c r="C41" s="5">
        <v>287.3</v>
      </c>
      <c r="D41" s="5">
        <f t="shared" si="5"/>
        <v>37.703412073490817</v>
      </c>
      <c r="E41" s="5">
        <f t="shared" si="0"/>
        <v>62.296587926509183</v>
      </c>
      <c r="F41" s="27"/>
      <c r="G41" s="28">
        <v>41</v>
      </c>
      <c r="H41" s="29">
        <v>10</v>
      </c>
      <c r="I41" s="5">
        <v>837</v>
      </c>
      <c r="J41" s="5">
        <f t="shared" si="1"/>
        <v>42.487309644670049</v>
      </c>
      <c r="K41" s="5">
        <f t="shared" si="2"/>
        <v>57.512690355329951</v>
      </c>
      <c r="L41" s="27"/>
      <c r="M41" s="28">
        <v>41</v>
      </c>
      <c r="N41" s="29">
        <v>10</v>
      </c>
      <c r="O41" s="5">
        <v>2778</v>
      </c>
      <c r="P41" s="5">
        <f t="shared" si="3"/>
        <v>99.214285714285708</v>
      </c>
      <c r="Q41" s="5">
        <f t="shared" si="4"/>
        <v>0.7857142857142918</v>
      </c>
    </row>
    <row r="42" spans="1:17" ht="27" customHeight="1" x14ac:dyDescent="0.25">
      <c r="A42" s="28">
        <v>26</v>
      </c>
      <c r="B42" s="7">
        <v>0.315</v>
      </c>
      <c r="C42" s="5">
        <v>386.1</v>
      </c>
      <c r="D42" s="5">
        <f t="shared" si="5"/>
        <v>50.669291338582681</v>
      </c>
      <c r="E42" s="5">
        <f t="shared" si="0"/>
        <v>49.330708661417319</v>
      </c>
      <c r="F42" s="27"/>
      <c r="G42" s="28">
        <v>40</v>
      </c>
      <c r="H42" s="29">
        <v>8</v>
      </c>
      <c r="I42" s="5">
        <v>1303</v>
      </c>
      <c r="J42" s="5">
        <f t="shared" si="1"/>
        <v>66.142131979695435</v>
      </c>
      <c r="K42" s="5">
        <f t="shared" si="2"/>
        <v>33.857868020304565</v>
      </c>
      <c r="L42" s="27"/>
      <c r="M42" s="28">
        <v>40</v>
      </c>
      <c r="N42" s="29">
        <v>8</v>
      </c>
      <c r="O42" s="5">
        <v>2793</v>
      </c>
      <c r="P42" s="5">
        <f t="shared" si="3"/>
        <v>99.75</v>
      </c>
      <c r="Q42" s="5">
        <f t="shared" si="4"/>
        <v>0.25</v>
      </c>
    </row>
    <row r="43" spans="1:17" ht="27" customHeight="1" x14ac:dyDescent="0.25">
      <c r="A43" s="28">
        <v>35</v>
      </c>
      <c r="B43" s="5">
        <v>2.5</v>
      </c>
      <c r="C43" s="5">
        <v>0</v>
      </c>
      <c r="D43" s="5">
        <f t="shared" si="5"/>
        <v>0</v>
      </c>
      <c r="E43" s="5">
        <f t="shared" si="0"/>
        <v>100</v>
      </c>
      <c r="F43" s="27"/>
      <c r="G43" s="28">
        <v>39</v>
      </c>
      <c r="H43" s="29">
        <v>6.3</v>
      </c>
      <c r="I43" s="5">
        <v>1654</v>
      </c>
      <c r="J43" s="5">
        <f t="shared" si="1"/>
        <v>83.959390862944161</v>
      </c>
      <c r="K43" s="5">
        <f t="shared" si="2"/>
        <v>16.040609137055839</v>
      </c>
      <c r="L43" s="27"/>
      <c r="M43" s="28">
        <v>39</v>
      </c>
      <c r="N43" s="29">
        <v>6.3</v>
      </c>
      <c r="O43" s="5">
        <v>2797</v>
      </c>
      <c r="P43" s="5">
        <f t="shared" si="3"/>
        <v>99.892857142857139</v>
      </c>
      <c r="Q43" s="5">
        <f t="shared" si="4"/>
        <v>0.1071428571428612</v>
      </c>
    </row>
    <row r="44" spans="1:17" ht="27" customHeight="1" x14ac:dyDescent="0.25">
      <c r="A44" s="28">
        <v>32</v>
      </c>
      <c r="B44" s="5">
        <v>1.25</v>
      </c>
      <c r="C44" s="5">
        <v>2</v>
      </c>
      <c r="D44" s="5">
        <f t="shared" si="5"/>
        <v>0.26246719160104987</v>
      </c>
      <c r="E44" s="5">
        <f t="shared" si="0"/>
        <v>99.737532808398953</v>
      </c>
      <c r="F44" s="27"/>
      <c r="G44" s="28">
        <v>38</v>
      </c>
      <c r="H44" s="29">
        <v>5</v>
      </c>
      <c r="I44" s="5">
        <v>1827</v>
      </c>
      <c r="J44" s="5">
        <f t="shared" si="1"/>
        <v>92.741116751269033</v>
      </c>
      <c r="K44" s="5">
        <f t="shared" si="2"/>
        <v>7.2588832487309674</v>
      </c>
      <c r="L44" s="27"/>
      <c r="M44" s="28">
        <v>38</v>
      </c>
      <c r="N44" s="29">
        <v>5</v>
      </c>
      <c r="O44" s="5">
        <v>1472.3</v>
      </c>
      <c r="P44" s="5">
        <f t="shared" si="3"/>
        <v>52.582142857142856</v>
      </c>
      <c r="Q44" s="5">
        <f t="shared" si="4"/>
        <v>47.417857142857144</v>
      </c>
    </row>
    <row r="45" spans="1:17" ht="27" customHeight="1" x14ac:dyDescent="0.25">
      <c r="A45" s="28">
        <v>29</v>
      </c>
      <c r="B45" s="6">
        <v>0.63</v>
      </c>
      <c r="C45" s="5">
        <v>33</v>
      </c>
      <c r="D45" s="5">
        <f t="shared" si="5"/>
        <v>4.3307086614173231</v>
      </c>
      <c r="E45" s="5">
        <f t="shared" si="0"/>
        <v>95.669291338582681</v>
      </c>
      <c r="F45" s="27"/>
      <c r="G45" s="28">
        <v>37</v>
      </c>
      <c r="H45" s="29">
        <v>4</v>
      </c>
      <c r="I45" s="5">
        <v>1936</v>
      </c>
      <c r="J45" s="5">
        <f t="shared" si="1"/>
        <v>98.274111675126903</v>
      </c>
      <c r="K45" s="5">
        <f t="shared" si="2"/>
        <v>1.7258883248730967</v>
      </c>
      <c r="L45" s="27"/>
      <c r="M45" s="28">
        <v>37</v>
      </c>
      <c r="N45" s="29">
        <v>4</v>
      </c>
      <c r="O45" s="5">
        <v>1496.3</v>
      </c>
      <c r="P45" s="5">
        <f t="shared" si="3"/>
        <v>53.43928571428571</v>
      </c>
      <c r="Q45" s="5">
        <f t="shared" si="4"/>
        <v>46.56071428571429</v>
      </c>
    </row>
    <row r="46" spans="1:17" ht="27" customHeight="1" x14ac:dyDescent="0.25">
      <c r="A46" s="28">
        <v>26</v>
      </c>
      <c r="B46" s="7">
        <v>0.315</v>
      </c>
      <c r="C46" s="5">
        <v>136</v>
      </c>
      <c r="D46" s="5">
        <f t="shared" si="5"/>
        <v>17.84776902887139</v>
      </c>
      <c r="E46" s="5">
        <f t="shared" si="0"/>
        <v>82.152230971128603</v>
      </c>
      <c r="F46" s="27"/>
      <c r="G46" s="28">
        <v>36</v>
      </c>
      <c r="H46" s="29">
        <v>3.15</v>
      </c>
      <c r="I46" s="5">
        <v>1959</v>
      </c>
      <c r="J46" s="5">
        <f t="shared" si="1"/>
        <v>99.441624365482227</v>
      </c>
      <c r="K46" s="5">
        <f t="shared" si="2"/>
        <v>0.55837563451777328</v>
      </c>
      <c r="L46" s="27"/>
      <c r="M46" s="28">
        <v>36</v>
      </c>
      <c r="N46" s="29">
        <v>3.15</v>
      </c>
      <c r="O46" s="5">
        <v>1499.8</v>
      </c>
      <c r="P46" s="5">
        <f t="shared" si="3"/>
        <v>53.56428571428571</v>
      </c>
      <c r="Q46" s="5">
        <f t="shared" si="4"/>
        <v>46.43571428571429</v>
      </c>
    </row>
    <row r="47" spans="1:17" ht="27" customHeight="1" x14ac:dyDescent="0.25">
      <c r="A47" s="28">
        <v>23</v>
      </c>
      <c r="B47" s="6">
        <v>0.16</v>
      </c>
      <c r="C47" s="5">
        <v>596</v>
      </c>
      <c r="D47" s="5">
        <f t="shared" si="5"/>
        <v>78.215223097112869</v>
      </c>
      <c r="E47" s="5">
        <f t="shared" si="0"/>
        <v>21.784776902887131</v>
      </c>
      <c r="F47" s="27"/>
      <c r="G47" s="28">
        <v>35</v>
      </c>
      <c r="H47" s="29">
        <v>2.5</v>
      </c>
      <c r="I47" s="5">
        <v>1963</v>
      </c>
      <c r="J47" s="5">
        <f t="shared" si="1"/>
        <v>99.64467005076142</v>
      </c>
      <c r="K47" s="5">
        <f t="shared" si="2"/>
        <v>0.35532994923858041</v>
      </c>
      <c r="L47" s="27"/>
      <c r="M47" s="28">
        <v>35</v>
      </c>
      <c r="N47" s="29">
        <v>2.5</v>
      </c>
      <c r="O47" s="5">
        <v>1500.3</v>
      </c>
      <c r="P47" s="5">
        <f t="shared" si="3"/>
        <v>53.582142857142856</v>
      </c>
      <c r="Q47" s="5">
        <f t="shared" si="4"/>
        <v>46.417857142857144</v>
      </c>
    </row>
    <row r="48" spans="1:17" ht="27" customHeight="1" x14ac:dyDescent="0.25">
      <c r="A48" s="28">
        <v>20</v>
      </c>
      <c r="B48" s="8">
        <v>0.08</v>
      </c>
      <c r="C48" s="5">
        <v>745</v>
      </c>
      <c r="D48" s="5">
        <f t="shared" si="5"/>
        <v>97.769028871391072</v>
      </c>
      <c r="E48" s="5">
        <f t="shared" si="0"/>
        <v>2.2309711286089282</v>
      </c>
      <c r="F48" s="27"/>
      <c r="G48" s="28">
        <v>32</v>
      </c>
      <c r="H48" s="30">
        <v>1.25</v>
      </c>
      <c r="I48" s="5">
        <v>1964</v>
      </c>
      <c r="J48" s="5">
        <f t="shared" si="1"/>
        <v>99.695431472081225</v>
      </c>
      <c r="K48" s="5">
        <f t="shared" si="2"/>
        <v>0.30456852791877509</v>
      </c>
      <c r="L48" s="27"/>
      <c r="M48" s="28">
        <v>32</v>
      </c>
      <c r="N48" s="30">
        <v>1.25</v>
      </c>
      <c r="O48" s="5">
        <v>0</v>
      </c>
      <c r="P48" s="5">
        <f t="shared" si="3"/>
        <v>0</v>
      </c>
      <c r="Q48" s="5">
        <f t="shared" si="4"/>
        <v>100</v>
      </c>
    </row>
    <row r="49" spans="1:22" ht="27" customHeight="1" x14ac:dyDescent="0.25">
      <c r="A49" s="31"/>
      <c r="B49" s="28" t="s">
        <v>6</v>
      </c>
      <c r="C49" s="32">
        <f xml:space="preserve"> E26-C48</f>
        <v>17</v>
      </c>
      <c r="D49" s="32">
        <f>100-D48</f>
        <v>2.2309711286089282</v>
      </c>
      <c r="E49" s="32">
        <f>100-E48</f>
        <v>97.769028871391072</v>
      </c>
      <c r="F49" s="26"/>
      <c r="G49" s="31"/>
      <c r="H49" s="33"/>
      <c r="I49" s="26"/>
      <c r="J49" s="26"/>
      <c r="K49" s="26"/>
      <c r="L49" s="26"/>
      <c r="M49" s="26"/>
      <c r="N49" s="33"/>
      <c r="O49" s="26"/>
      <c r="P49" s="26"/>
      <c r="Q49" s="26"/>
    </row>
    <row r="50" spans="1:22" ht="27" customHeight="1" x14ac:dyDescent="0.25">
      <c r="H50" s="10"/>
      <c r="N50" s="9"/>
    </row>
    <row r="53" spans="1:22" x14ac:dyDescent="0.25">
      <c r="T53">
        <v>20</v>
      </c>
      <c r="U53">
        <v>5</v>
      </c>
      <c r="V53">
        <v>95</v>
      </c>
    </row>
    <row r="54" spans="1:22" x14ac:dyDescent="0.25">
      <c r="T54">
        <v>21</v>
      </c>
      <c r="U54">
        <v>5</v>
      </c>
      <c r="V54">
        <v>95</v>
      </c>
    </row>
    <row r="55" spans="1:22" x14ac:dyDescent="0.25">
      <c r="T55">
        <v>22</v>
      </c>
      <c r="U55">
        <v>5</v>
      </c>
      <c r="V55">
        <v>95</v>
      </c>
    </row>
    <row r="56" spans="1:22" x14ac:dyDescent="0.25">
      <c r="T56">
        <v>23</v>
      </c>
      <c r="U56">
        <v>5</v>
      </c>
      <c r="V56">
        <v>95</v>
      </c>
    </row>
    <row r="57" spans="1:22" x14ac:dyDescent="0.25">
      <c r="T57">
        <v>24</v>
      </c>
      <c r="U57">
        <v>5</v>
      </c>
      <c r="V57">
        <v>95</v>
      </c>
    </row>
    <row r="58" spans="1:22" x14ac:dyDescent="0.25">
      <c r="T58">
        <v>25</v>
      </c>
      <c r="U58">
        <v>5</v>
      </c>
      <c r="V58">
        <v>95</v>
      </c>
    </row>
    <row r="59" spans="1:22" x14ac:dyDescent="0.25">
      <c r="T59">
        <v>26</v>
      </c>
      <c r="U59">
        <v>5</v>
      </c>
      <c r="V59">
        <v>95</v>
      </c>
    </row>
    <row r="60" spans="1:22" x14ac:dyDescent="0.25">
      <c r="T60">
        <v>27</v>
      </c>
      <c r="U60">
        <v>5</v>
      </c>
      <c r="V60">
        <v>95</v>
      </c>
    </row>
    <row r="61" spans="1:22" x14ac:dyDescent="0.25">
      <c r="T61">
        <v>28</v>
      </c>
      <c r="U61">
        <v>5</v>
      </c>
      <c r="V61">
        <v>95</v>
      </c>
    </row>
    <row r="62" spans="1:22" x14ac:dyDescent="0.25">
      <c r="T62">
        <v>29</v>
      </c>
      <c r="U62">
        <v>5</v>
      </c>
      <c r="V62">
        <v>95</v>
      </c>
    </row>
    <row r="63" spans="1:22" x14ac:dyDescent="0.25">
      <c r="T63">
        <v>30</v>
      </c>
      <c r="U63">
        <v>5</v>
      </c>
      <c r="V63">
        <v>95</v>
      </c>
    </row>
    <row r="64" spans="1:22" x14ac:dyDescent="0.25">
      <c r="T64">
        <v>31</v>
      </c>
      <c r="U64">
        <v>5</v>
      </c>
      <c r="V64">
        <v>95</v>
      </c>
    </row>
    <row r="65" spans="20:22" x14ac:dyDescent="0.25">
      <c r="T65">
        <v>32</v>
      </c>
      <c r="U65">
        <v>5</v>
      </c>
      <c r="V65">
        <v>95</v>
      </c>
    </row>
    <row r="66" spans="20:22" x14ac:dyDescent="0.25">
      <c r="T66">
        <v>33</v>
      </c>
      <c r="U66">
        <v>5</v>
      </c>
      <c r="V66">
        <v>95</v>
      </c>
    </row>
    <row r="67" spans="20:22" x14ac:dyDescent="0.25">
      <c r="T67">
        <v>34</v>
      </c>
      <c r="U67">
        <v>5</v>
      </c>
      <c r="V67">
        <v>95</v>
      </c>
    </row>
    <row r="68" spans="20:22" x14ac:dyDescent="0.25">
      <c r="T68">
        <v>35</v>
      </c>
      <c r="U68">
        <v>5</v>
      </c>
      <c r="V68">
        <v>95</v>
      </c>
    </row>
    <row r="69" spans="20:22" x14ac:dyDescent="0.25">
      <c r="T69">
        <v>36</v>
      </c>
      <c r="U69">
        <v>5</v>
      </c>
      <c r="V69">
        <v>95</v>
      </c>
    </row>
    <row r="70" spans="20:22" x14ac:dyDescent="0.25">
      <c r="T70">
        <v>37</v>
      </c>
      <c r="U70">
        <v>5</v>
      </c>
      <c r="V70">
        <v>95</v>
      </c>
    </row>
    <row r="71" spans="20:22" x14ac:dyDescent="0.25">
      <c r="T71">
        <v>38</v>
      </c>
      <c r="U71">
        <v>5</v>
      </c>
      <c r="V71">
        <v>95</v>
      </c>
    </row>
    <row r="72" spans="20:22" x14ac:dyDescent="0.25">
      <c r="T72">
        <v>39</v>
      </c>
      <c r="U72">
        <v>5</v>
      </c>
      <c r="V72">
        <v>95</v>
      </c>
    </row>
    <row r="73" spans="20:22" x14ac:dyDescent="0.25">
      <c r="T73">
        <v>40</v>
      </c>
      <c r="U73">
        <v>5</v>
      </c>
      <c r="V73">
        <v>95</v>
      </c>
    </row>
    <row r="74" spans="20:22" x14ac:dyDescent="0.25">
      <c r="T74">
        <v>41</v>
      </c>
      <c r="U74">
        <v>5</v>
      </c>
      <c r="V74">
        <v>95</v>
      </c>
    </row>
    <row r="75" spans="20:22" x14ac:dyDescent="0.25">
      <c r="T75">
        <v>42</v>
      </c>
      <c r="U75">
        <v>5</v>
      </c>
      <c r="V75">
        <v>95</v>
      </c>
    </row>
    <row r="76" spans="20:22" x14ac:dyDescent="0.25">
      <c r="T76">
        <v>43</v>
      </c>
      <c r="U76">
        <v>5</v>
      </c>
      <c r="V76">
        <v>95</v>
      </c>
    </row>
    <row r="77" spans="20:22" x14ac:dyDescent="0.25">
      <c r="T77">
        <v>44</v>
      </c>
      <c r="U77">
        <v>5</v>
      </c>
      <c r="V77">
        <v>95</v>
      </c>
    </row>
    <row r="78" spans="20:22" x14ac:dyDescent="0.25">
      <c r="T78">
        <v>45</v>
      </c>
      <c r="U78">
        <v>5</v>
      </c>
      <c r="V78">
        <v>95</v>
      </c>
    </row>
    <row r="79" spans="20:22" x14ac:dyDescent="0.25">
      <c r="T79">
        <v>46</v>
      </c>
      <c r="U79">
        <v>5</v>
      </c>
      <c r="V79">
        <v>95</v>
      </c>
    </row>
    <row r="80" spans="20:22" x14ac:dyDescent="0.25">
      <c r="T80">
        <v>47</v>
      </c>
      <c r="U80">
        <v>5</v>
      </c>
      <c r="V80">
        <v>95</v>
      </c>
    </row>
    <row r="81" spans="2:22" x14ac:dyDescent="0.25">
      <c r="T81">
        <v>48</v>
      </c>
      <c r="U81">
        <v>5</v>
      </c>
      <c r="V81">
        <v>95</v>
      </c>
    </row>
    <row r="82" spans="2:22" x14ac:dyDescent="0.25">
      <c r="T82">
        <v>49</v>
      </c>
      <c r="U82">
        <v>5</v>
      </c>
      <c r="V82">
        <v>95</v>
      </c>
    </row>
    <row r="83" spans="2:22" x14ac:dyDescent="0.25">
      <c r="T83">
        <v>50</v>
      </c>
      <c r="U83">
        <v>5</v>
      </c>
      <c r="V83">
        <v>95</v>
      </c>
    </row>
    <row r="90" spans="2:22" ht="15" customHeight="1" x14ac:dyDescent="0.25">
      <c r="B90" s="49" t="s">
        <v>20</v>
      </c>
      <c r="C90" s="49"/>
      <c r="D90" s="49"/>
      <c r="E90" s="49"/>
    </row>
    <row r="91" spans="2:22" ht="15" customHeight="1" x14ac:dyDescent="0.25">
      <c r="B91" s="49"/>
      <c r="C91" s="49"/>
      <c r="D91" s="49"/>
      <c r="E91" s="49"/>
    </row>
    <row r="92" spans="2:22" x14ac:dyDescent="0.25">
      <c r="B92" s="3"/>
      <c r="C92" s="3"/>
    </row>
    <row r="93" spans="2:22" ht="15" customHeight="1" x14ac:dyDescent="0.25">
      <c r="B93" s="46" t="s">
        <v>21</v>
      </c>
      <c r="C93" s="46"/>
      <c r="D93" s="48">
        <v>32</v>
      </c>
      <c r="E93" s="47" t="s">
        <v>22</v>
      </c>
    </row>
    <row r="94" spans="2:22" ht="15" customHeight="1" x14ac:dyDescent="0.25">
      <c r="B94" s="46"/>
      <c r="C94" s="46"/>
      <c r="D94" s="48"/>
      <c r="E94" s="47"/>
    </row>
    <row r="95" spans="2:22" ht="18" x14ac:dyDescent="0.25">
      <c r="B95" s="34"/>
      <c r="C95" s="34"/>
      <c r="D95" s="35"/>
      <c r="E95" s="36"/>
    </row>
    <row r="96" spans="2:22" x14ac:dyDescent="0.25">
      <c r="B96" s="46" t="s">
        <v>75</v>
      </c>
      <c r="C96" s="46"/>
      <c r="D96" s="48">
        <v>32</v>
      </c>
      <c r="E96" s="47" t="s">
        <v>22</v>
      </c>
    </row>
    <row r="97" spans="2:5" x14ac:dyDescent="0.25">
      <c r="B97" s="46"/>
      <c r="C97" s="46"/>
      <c r="D97" s="48"/>
      <c r="E97" s="47"/>
    </row>
    <row r="98" spans="2:5" ht="18" x14ac:dyDescent="0.25">
      <c r="B98" s="34"/>
      <c r="C98" s="34"/>
      <c r="D98" s="35"/>
      <c r="E98" s="36"/>
    </row>
    <row r="99" spans="2:5" x14ac:dyDescent="0.25">
      <c r="B99" s="46" t="s">
        <v>23</v>
      </c>
      <c r="C99" s="46"/>
      <c r="D99" s="48">
        <v>36</v>
      </c>
      <c r="E99" s="47" t="s">
        <v>22</v>
      </c>
    </row>
    <row r="100" spans="2:5" ht="15" customHeight="1" x14ac:dyDescent="0.25">
      <c r="B100" s="46"/>
      <c r="C100" s="46"/>
      <c r="D100" s="48"/>
      <c r="E100" s="47"/>
    </row>
    <row r="101" spans="2:5" ht="15" customHeight="1" x14ac:dyDescent="0.25">
      <c r="D101" s="11"/>
    </row>
    <row r="208" spans="6:7" x14ac:dyDescent="0.25">
      <c r="F208">
        <v>0</v>
      </c>
      <c r="G208">
        <v>0</v>
      </c>
    </row>
    <row r="209" spans="6:7" x14ac:dyDescent="0.25">
      <c r="F209">
        <v>0</v>
      </c>
      <c r="G209">
        <v>0</v>
      </c>
    </row>
    <row r="210" spans="6:7" x14ac:dyDescent="0.25">
      <c r="F210">
        <v>0</v>
      </c>
      <c r="G210">
        <v>0</v>
      </c>
    </row>
    <row r="211" spans="6:7" x14ac:dyDescent="0.25">
      <c r="F211">
        <v>0</v>
      </c>
      <c r="G211">
        <v>0</v>
      </c>
    </row>
  </sheetData>
  <mergeCells count="36">
    <mergeCell ref="B99:C100"/>
    <mergeCell ref="E99:E100"/>
    <mergeCell ref="D99:D100"/>
    <mergeCell ref="B90:E91"/>
    <mergeCell ref="B93:C94"/>
    <mergeCell ref="D93:D94"/>
    <mergeCell ref="E93:E94"/>
    <mergeCell ref="B96:C97"/>
    <mergeCell ref="D96:D97"/>
    <mergeCell ref="E96:E97"/>
    <mergeCell ref="A24:E25"/>
    <mergeCell ref="I27:I29"/>
    <mergeCell ref="J27:J29"/>
    <mergeCell ref="K27:K29"/>
    <mergeCell ref="M24:Q25"/>
    <mergeCell ref="M26:P26"/>
    <mergeCell ref="M27:M29"/>
    <mergeCell ref="O27:O29"/>
    <mergeCell ref="P27:P29"/>
    <mergeCell ref="N27:N29"/>
    <mergeCell ref="S24:U25"/>
    <mergeCell ref="S26:S27"/>
    <mergeCell ref="T26:U26"/>
    <mergeCell ref="A18:E19"/>
    <mergeCell ref="Q27:Q29"/>
    <mergeCell ref="A27:A29"/>
    <mergeCell ref="B27:B29"/>
    <mergeCell ref="C27:C29"/>
    <mergeCell ref="D27:D29"/>
    <mergeCell ref="E27:E29"/>
    <mergeCell ref="I18:S19"/>
    <mergeCell ref="A26:D26"/>
    <mergeCell ref="G24:K25"/>
    <mergeCell ref="G26:J26"/>
    <mergeCell ref="G27:G29"/>
    <mergeCell ref="H27:H29"/>
  </mergeCells>
  <pageMargins left="0.7" right="0.7" top="0.75" bottom="0.75" header="0.3" footer="0.3"/>
  <pageSetup paperSize="9" scale="30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5:L32"/>
  <sheetViews>
    <sheetView topLeftCell="D1" workbookViewId="0">
      <selection activeCell="H30" sqref="H30"/>
    </sheetView>
  </sheetViews>
  <sheetFormatPr baseColWidth="10" defaultColWidth="11.42578125" defaultRowHeight="14.25" x14ac:dyDescent="0.2"/>
  <cols>
    <col min="1" max="10" width="11.42578125" style="21"/>
    <col min="11" max="11" width="73.85546875" style="21" customWidth="1"/>
    <col min="12" max="16384" width="11.42578125" style="21"/>
  </cols>
  <sheetData>
    <row r="5" spans="5:12" x14ac:dyDescent="0.2">
      <c r="E5" s="21" t="s">
        <v>60</v>
      </c>
      <c r="F5" s="21" t="s">
        <v>62</v>
      </c>
      <c r="H5" s="21">
        <v>45</v>
      </c>
      <c r="I5" s="21" t="s">
        <v>65</v>
      </c>
      <c r="K5" s="21" t="s">
        <v>83</v>
      </c>
      <c r="L5" s="21" t="s">
        <v>68</v>
      </c>
    </row>
    <row r="6" spans="5:12" x14ac:dyDescent="0.2">
      <c r="E6" s="21" t="s">
        <v>61</v>
      </c>
      <c r="F6" s="21" t="s">
        <v>63</v>
      </c>
      <c r="H6" s="21">
        <v>55</v>
      </c>
      <c r="I6" s="21" t="s">
        <v>66</v>
      </c>
      <c r="K6" s="21" t="s">
        <v>84</v>
      </c>
      <c r="L6" s="21" t="s">
        <v>69</v>
      </c>
    </row>
    <row r="7" spans="5:12" x14ac:dyDescent="0.2">
      <c r="F7" s="21" t="s">
        <v>64</v>
      </c>
      <c r="H7" s="21">
        <v>60</v>
      </c>
      <c r="I7" s="21" t="s">
        <v>67</v>
      </c>
      <c r="K7" s="21" t="s">
        <v>96</v>
      </c>
      <c r="L7" s="21" t="s">
        <v>70</v>
      </c>
    </row>
    <row r="8" spans="5:12" x14ac:dyDescent="0.2">
      <c r="K8" s="21" t="s">
        <v>95</v>
      </c>
    </row>
    <row r="9" spans="5:12" x14ac:dyDescent="0.2">
      <c r="K9" s="21" t="s">
        <v>94</v>
      </c>
    </row>
    <row r="10" spans="5:12" x14ac:dyDescent="0.2">
      <c r="K10" s="21" t="s">
        <v>97</v>
      </c>
    </row>
    <row r="11" spans="5:12" x14ac:dyDescent="0.2">
      <c r="E11" s="21" t="s">
        <v>71</v>
      </c>
      <c r="K11" s="21" t="s">
        <v>98</v>
      </c>
    </row>
    <row r="12" spans="5:12" x14ac:dyDescent="0.2">
      <c r="E12" s="21" t="s">
        <v>72</v>
      </c>
      <c r="K12" s="21" t="s">
        <v>99</v>
      </c>
    </row>
    <row r="13" spans="5:12" x14ac:dyDescent="0.2">
      <c r="E13" s="21" t="s">
        <v>73</v>
      </c>
      <c r="K13" s="21" t="s">
        <v>100</v>
      </c>
    </row>
    <row r="14" spans="5:12" x14ac:dyDescent="0.2">
      <c r="E14" s="21" t="s">
        <v>74</v>
      </c>
      <c r="K14" s="21" t="s">
        <v>101</v>
      </c>
    </row>
    <row r="15" spans="5:12" x14ac:dyDescent="0.2">
      <c r="K15" s="21" t="s">
        <v>102</v>
      </c>
    </row>
    <row r="16" spans="5:12" x14ac:dyDescent="0.2">
      <c r="E16" s="21" t="s">
        <v>85</v>
      </c>
      <c r="F16" s="21">
        <v>200</v>
      </c>
      <c r="G16" s="21">
        <v>-4</v>
      </c>
      <c r="H16" s="21" t="s">
        <v>110</v>
      </c>
      <c r="K16" s="21" t="s">
        <v>106</v>
      </c>
    </row>
    <row r="17" spans="5:11" x14ac:dyDescent="0.2">
      <c r="E17" s="21" t="s">
        <v>86</v>
      </c>
      <c r="F17" s="21">
        <v>250</v>
      </c>
      <c r="G17" s="21">
        <v>-8</v>
      </c>
      <c r="H17" s="21" t="s">
        <v>111</v>
      </c>
      <c r="K17" s="21" t="s">
        <v>107</v>
      </c>
    </row>
    <row r="18" spans="5:11" x14ac:dyDescent="0.2">
      <c r="E18" s="21" t="s">
        <v>87</v>
      </c>
      <c r="F18" s="21">
        <v>300</v>
      </c>
      <c r="G18" s="21">
        <v>-12</v>
      </c>
      <c r="K18" s="21" t="s">
        <v>108</v>
      </c>
    </row>
    <row r="19" spans="5:11" x14ac:dyDescent="0.2">
      <c r="E19" s="21" t="s">
        <v>88</v>
      </c>
      <c r="F19" s="21">
        <v>350</v>
      </c>
      <c r="G19" s="21">
        <v>0</v>
      </c>
      <c r="K19" s="21" t="s">
        <v>109</v>
      </c>
    </row>
    <row r="20" spans="5:11" x14ac:dyDescent="0.2">
      <c r="E20" s="21" t="s">
        <v>89</v>
      </c>
      <c r="F20" s="21">
        <v>400</v>
      </c>
      <c r="G20" s="21">
        <v>4</v>
      </c>
      <c r="K20" s="21" t="s">
        <v>103</v>
      </c>
    </row>
    <row r="21" spans="5:11" x14ac:dyDescent="0.2">
      <c r="E21" s="21" t="s">
        <v>90</v>
      </c>
      <c r="F21" s="21">
        <v>450</v>
      </c>
      <c r="G21" s="21">
        <v>9</v>
      </c>
      <c r="K21" s="21" t="s">
        <v>104</v>
      </c>
    </row>
    <row r="22" spans="5:11" x14ac:dyDescent="0.2">
      <c r="E22" s="21" t="s">
        <v>91</v>
      </c>
      <c r="G22" s="21">
        <v>15</v>
      </c>
      <c r="K22" s="21" t="s">
        <v>105</v>
      </c>
    </row>
    <row r="23" spans="5:11" x14ac:dyDescent="0.2">
      <c r="E23" s="21" t="s">
        <v>92</v>
      </c>
    </row>
    <row r="24" spans="5:11" x14ac:dyDescent="0.2">
      <c r="E24" s="21" t="s">
        <v>93</v>
      </c>
    </row>
    <row r="26" spans="5:11" x14ac:dyDescent="0.2">
      <c r="K26" s="21" t="s">
        <v>76</v>
      </c>
    </row>
    <row r="27" spans="5:11" x14ac:dyDescent="0.2">
      <c r="F27" s="21">
        <v>5</v>
      </c>
      <c r="H27" s="21">
        <v>30</v>
      </c>
      <c r="K27" s="21" t="s">
        <v>77</v>
      </c>
    </row>
    <row r="28" spans="5:11" x14ac:dyDescent="0.2">
      <c r="F28" s="21">
        <v>6</v>
      </c>
      <c r="H28" s="21">
        <v>25</v>
      </c>
      <c r="K28" s="21" t="s">
        <v>78</v>
      </c>
    </row>
    <row r="29" spans="5:11" x14ac:dyDescent="0.2">
      <c r="F29" s="21">
        <v>7</v>
      </c>
      <c r="H29" s="21">
        <v>22</v>
      </c>
      <c r="K29" s="21" t="s">
        <v>79</v>
      </c>
    </row>
    <row r="30" spans="5:11" x14ac:dyDescent="0.2">
      <c r="F30" s="21">
        <v>8</v>
      </c>
      <c r="K30" s="21" t="s">
        <v>80</v>
      </c>
    </row>
    <row r="31" spans="5:11" x14ac:dyDescent="0.2">
      <c r="F31" s="21">
        <v>9</v>
      </c>
      <c r="K31" s="21" t="s">
        <v>81</v>
      </c>
    </row>
    <row r="32" spans="5:11" x14ac:dyDescent="0.2">
      <c r="F32" s="21">
        <v>10</v>
      </c>
      <c r="K32" s="21" t="s">
        <v>82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152"/>
  <sheetViews>
    <sheetView topLeftCell="I13" zoomScale="80" zoomScaleNormal="80" workbookViewId="0">
      <selection activeCell="L23" sqref="L23:L24"/>
    </sheetView>
  </sheetViews>
  <sheetFormatPr baseColWidth="10" defaultColWidth="11.42578125" defaultRowHeight="18" x14ac:dyDescent="0.25"/>
  <cols>
    <col min="1" max="1" width="11.42578125" style="12"/>
    <col min="2" max="5" width="15.7109375" style="12" customWidth="1"/>
    <col min="6" max="7" width="12.7109375" style="12" customWidth="1"/>
    <col min="8" max="8" width="13.7109375" style="12" customWidth="1"/>
    <col min="9" max="9" width="17.28515625" style="12" customWidth="1"/>
    <col min="10" max="11" width="18.7109375" style="12" customWidth="1"/>
    <col min="12" max="15" width="15.7109375" style="12" customWidth="1"/>
    <col min="16" max="16384" width="11.42578125" style="12"/>
  </cols>
  <sheetData>
    <row r="1" spans="1:51" x14ac:dyDescent="0.25">
      <c r="A1" s="14"/>
      <c r="B1" s="14"/>
      <c r="C1" s="14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  <c r="O1" s="14"/>
      <c r="P1" s="14"/>
      <c r="Q1" s="14"/>
      <c r="R1" s="14"/>
      <c r="S1" s="14"/>
      <c r="T1" s="14"/>
      <c r="U1" s="14"/>
      <c r="V1" s="14"/>
      <c r="W1" s="14"/>
      <c r="X1" s="14"/>
      <c r="Y1" s="14"/>
      <c r="Z1" s="14"/>
      <c r="AA1" s="14"/>
      <c r="AB1" s="14"/>
      <c r="AC1" s="14"/>
      <c r="AD1" s="14"/>
      <c r="AE1" s="14"/>
      <c r="AF1" s="14"/>
      <c r="AG1" s="14"/>
      <c r="AH1" s="14"/>
      <c r="AI1" s="14"/>
      <c r="AJ1" s="14"/>
      <c r="AK1" s="14"/>
      <c r="AL1" s="14"/>
      <c r="AM1" s="14"/>
      <c r="AN1" s="14"/>
      <c r="AO1" s="14"/>
      <c r="AP1" s="14"/>
      <c r="AQ1" s="14"/>
      <c r="AR1" s="14"/>
      <c r="AS1" s="14"/>
      <c r="AT1" s="14"/>
      <c r="AU1" s="14"/>
      <c r="AV1" s="14"/>
      <c r="AW1" s="14"/>
      <c r="AX1" s="14"/>
      <c r="AY1" s="14"/>
    </row>
    <row r="2" spans="1:51" x14ac:dyDescent="0.25">
      <c r="A2" s="14"/>
      <c r="B2" s="14"/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  <c r="AH2" s="14"/>
      <c r="AI2" s="14"/>
      <c r="AJ2" s="14"/>
      <c r="AK2" s="14"/>
      <c r="AL2" s="14"/>
      <c r="AM2" s="14"/>
      <c r="AN2" s="14"/>
      <c r="AO2" s="14"/>
      <c r="AP2" s="14"/>
      <c r="AQ2" s="14"/>
      <c r="AR2" s="14"/>
      <c r="AS2" s="14"/>
      <c r="AT2" s="14"/>
      <c r="AU2" s="14"/>
      <c r="AV2" s="14"/>
      <c r="AW2" s="14"/>
      <c r="AX2" s="14"/>
      <c r="AY2" s="14"/>
    </row>
    <row r="3" spans="1:51" x14ac:dyDescent="0.25">
      <c r="A3" s="14"/>
      <c r="B3" s="14"/>
      <c r="C3" s="14"/>
      <c r="D3" s="14"/>
      <c r="E3" s="14"/>
      <c r="F3" s="14"/>
      <c r="G3" s="14"/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  <c r="AA3" s="14"/>
      <c r="AB3" s="14"/>
      <c r="AC3" s="14"/>
      <c r="AD3" s="14"/>
      <c r="AE3" s="14"/>
      <c r="AF3" s="14"/>
      <c r="AG3" s="14"/>
      <c r="AH3" s="14"/>
      <c r="AI3" s="14"/>
      <c r="AJ3" s="14"/>
      <c r="AK3" s="14"/>
      <c r="AL3" s="14"/>
      <c r="AM3" s="14"/>
      <c r="AN3" s="14"/>
      <c r="AO3" s="14"/>
      <c r="AP3" s="14"/>
      <c r="AQ3" s="14"/>
      <c r="AR3" s="14"/>
      <c r="AS3" s="14"/>
      <c r="AT3" s="14"/>
      <c r="AU3" s="14"/>
      <c r="AV3" s="14"/>
      <c r="AW3" s="14"/>
      <c r="AX3" s="14"/>
      <c r="AY3" s="14"/>
    </row>
    <row r="4" spans="1:51" x14ac:dyDescent="0.25">
      <c r="A4" s="14"/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  <c r="W4" s="14"/>
      <c r="X4" s="14"/>
      <c r="Y4" s="14"/>
      <c r="Z4" s="14"/>
      <c r="AA4" s="14"/>
      <c r="AB4" s="14"/>
      <c r="AC4" s="14"/>
      <c r="AD4" s="14"/>
      <c r="AE4" s="14"/>
      <c r="AF4" s="14"/>
      <c r="AG4" s="14"/>
      <c r="AH4" s="14"/>
      <c r="AI4" s="14"/>
      <c r="AJ4" s="14"/>
      <c r="AK4" s="14"/>
      <c r="AL4" s="14"/>
      <c r="AM4" s="14"/>
      <c r="AN4" s="14"/>
      <c r="AO4" s="14"/>
      <c r="AP4" s="14"/>
      <c r="AQ4" s="14"/>
      <c r="AR4" s="14"/>
      <c r="AS4" s="14"/>
      <c r="AT4" s="14"/>
      <c r="AU4" s="14"/>
      <c r="AV4" s="14"/>
      <c r="AW4" s="14"/>
      <c r="AX4" s="14"/>
      <c r="AY4" s="14"/>
    </row>
    <row r="5" spans="1:51" x14ac:dyDescent="0.25">
      <c r="A5" s="14"/>
      <c r="B5" s="14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  <c r="AF5" s="14"/>
      <c r="AG5" s="14"/>
      <c r="AH5" s="14"/>
      <c r="AI5" s="14"/>
      <c r="AJ5" s="14"/>
      <c r="AK5" s="14"/>
      <c r="AL5" s="14"/>
      <c r="AM5" s="14"/>
      <c r="AN5" s="14"/>
      <c r="AO5" s="14"/>
      <c r="AP5" s="14"/>
      <c r="AQ5" s="14"/>
      <c r="AR5" s="14"/>
      <c r="AS5" s="14"/>
      <c r="AT5" s="14"/>
      <c r="AU5" s="14"/>
      <c r="AV5" s="14"/>
      <c r="AW5" s="14"/>
      <c r="AX5" s="14"/>
      <c r="AY5" s="14"/>
    </row>
    <row r="6" spans="1:51" x14ac:dyDescent="0.25">
      <c r="A6" s="14"/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</row>
    <row r="7" spans="1:51" x14ac:dyDescent="0.25">
      <c r="A7" s="14"/>
      <c r="B7" s="14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14"/>
      <c r="AI7" s="14"/>
      <c r="AJ7" s="14"/>
      <c r="AK7" s="14"/>
      <c r="AL7" s="14"/>
      <c r="AM7" s="14"/>
      <c r="AN7" s="14"/>
      <c r="AO7" s="14"/>
      <c r="AP7" s="14"/>
      <c r="AQ7" s="14"/>
      <c r="AR7" s="14"/>
      <c r="AS7" s="14"/>
      <c r="AT7" s="14"/>
      <c r="AU7" s="14"/>
      <c r="AV7" s="14"/>
      <c r="AW7" s="14"/>
      <c r="AX7" s="14"/>
      <c r="AY7" s="14"/>
    </row>
    <row r="8" spans="1:51" x14ac:dyDescent="0.25">
      <c r="A8" s="14"/>
      <c r="B8" s="14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14"/>
      <c r="AI8" s="14"/>
      <c r="AJ8" s="14"/>
      <c r="AK8" s="14"/>
      <c r="AL8" s="14"/>
      <c r="AM8" s="14"/>
      <c r="AN8" s="14"/>
      <c r="AO8" s="14"/>
      <c r="AP8" s="14"/>
      <c r="AQ8" s="14"/>
      <c r="AR8" s="14"/>
      <c r="AS8" s="14"/>
      <c r="AT8" s="14"/>
      <c r="AU8" s="14"/>
      <c r="AV8" s="14"/>
      <c r="AW8" s="14"/>
      <c r="AX8" s="14"/>
      <c r="AY8" s="14"/>
    </row>
    <row r="9" spans="1:51" x14ac:dyDescent="0.25">
      <c r="A9" s="14"/>
      <c r="B9" s="14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4"/>
      <c r="AI9" s="14"/>
      <c r="AJ9" s="14"/>
      <c r="AK9" s="14"/>
      <c r="AL9" s="14"/>
      <c r="AM9" s="14"/>
      <c r="AN9" s="14"/>
      <c r="AO9" s="14"/>
      <c r="AP9" s="14"/>
      <c r="AQ9" s="14"/>
      <c r="AR9" s="14"/>
      <c r="AS9" s="14"/>
      <c r="AT9" s="14"/>
      <c r="AU9" s="14"/>
      <c r="AV9" s="14"/>
      <c r="AW9" s="14"/>
      <c r="AX9" s="14"/>
      <c r="AY9" s="14"/>
    </row>
    <row r="10" spans="1:51" x14ac:dyDescent="0.25">
      <c r="A10" s="14"/>
      <c r="B10" s="14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</row>
    <row r="11" spans="1:51" ht="27" customHeight="1" x14ac:dyDescent="0.25">
      <c r="A11" s="14"/>
      <c r="B11" s="58" t="s">
        <v>50</v>
      </c>
      <c r="C11" s="58"/>
      <c r="D11" s="58"/>
      <c r="E11" s="16"/>
      <c r="F11" s="16"/>
      <c r="G11" s="58" t="s">
        <v>51</v>
      </c>
      <c r="H11" s="58"/>
      <c r="I11" s="17"/>
      <c r="J11" s="58" t="s">
        <v>52</v>
      </c>
      <c r="K11" s="58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</row>
    <row r="12" spans="1:51" ht="27" customHeight="1" x14ac:dyDescent="0.25">
      <c r="A12" s="14"/>
      <c r="B12" s="58"/>
      <c r="C12" s="58"/>
      <c r="D12" s="58"/>
      <c r="E12" s="16"/>
      <c r="F12" s="16"/>
      <c r="G12" s="58"/>
      <c r="H12" s="58"/>
      <c r="I12" s="17"/>
      <c r="J12" s="58"/>
      <c r="K12" s="58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14"/>
      <c r="AI12" s="14"/>
      <c r="AJ12" s="14"/>
      <c r="AK12" s="14"/>
      <c r="AL12" s="14"/>
      <c r="AM12" s="14"/>
      <c r="AN12" s="14"/>
      <c r="AO12" s="14"/>
      <c r="AP12" s="14"/>
      <c r="AQ12" s="14"/>
      <c r="AR12" s="14"/>
      <c r="AS12" s="14"/>
      <c r="AT12" s="14"/>
      <c r="AU12" s="14"/>
      <c r="AV12" s="14"/>
      <c r="AW12" s="14"/>
      <c r="AX12" s="14"/>
      <c r="AY12" s="14"/>
    </row>
    <row r="13" spans="1:51" ht="27" customHeight="1" x14ac:dyDescent="0.25">
      <c r="A13" s="14"/>
      <c r="B13" s="58" t="s">
        <v>53</v>
      </c>
      <c r="C13" s="58" t="s">
        <v>54</v>
      </c>
      <c r="D13" s="58" t="s">
        <v>55</v>
      </c>
      <c r="E13" s="58" t="s">
        <v>25</v>
      </c>
      <c r="F13" s="60" t="s">
        <v>24</v>
      </c>
      <c r="G13" s="58" t="s">
        <v>26</v>
      </c>
      <c r="H13" s="58" t="s">
        <v>27</v>
      </c>
      <c r="I13" s="59" t="s">
        <v>28</v>
      </c>
      <c r="J13" s="58" t="s">
        <v>26</v>
      </c>
      <c r="K13" s="58" t="s">
        <v>27</v>
      </c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  <c r="AR13" s="14"/>
      <c r="AS13" s="14"/>
      <c r="AT13" s="14"/>
      <c r="AU13" s="14"/>
      <c r="AV13" s="14"/>
      <c r="AW13" s="14"/>
      <c r="AX13" s="14"/>
      <c r="AY13" s="14"/>
    </row>
    <row r="14" spans="1:51" ht="27" customHeight="1" x14ac:dyDescent="0.25">
      <c r="A14" s="14"/>
      <c r="B14" s="58"/>
      <c r="C14" s="58"/>
      <c r="D14" s="58"/>
      <c r="E14" s="58"/>
      <c r="F14" s="60"/>
      <c r="G14" s="58"/>
      <c r="H14" s="58"/>
      <c r="I14" s="59"/>
      <c r="J14" s="58"/>
      <c r="K14" s="58"/>
      <c r="L14" s="15"/>
      <c r="M14" s="15"/>
      <c r="N14" s="15"/>
      <c r="O14" s="15"/>
      <c r="P14" s="13"/>
      <c r="Q14" s="13"/>
      <c r="R14" s="13"/>
      <c r="S14" s="13"/>
      <c r="T14" s="13"/>
      <c r="U14" s="13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  <c r="AR14" s="14"/>
      <c r="AS14" s="14"/>
      <c r="AT14" s="14"/>
      <c r="AU14" s="14"/>
      <c r="AV14" s="14"/>
      <c r="AW14" s="14"/>
      <c r="AX14" s="14"/>
      <c r="AY14" s="14"/>
    </row>
    <row r="15" spans="1:51" ht="27" customHeight="1" x14ac:dyDescent="0.25">
      <c r="A15" s="14"/>
      <c r="B15" s="52">
        <v>32</v>
      </c>
      <c r="C15" s="52">
        <f>1.15*B15</f>
        <v>36.799999999999997</v>
      </c>
      <c r="D15" s="52">
        <v>55</v>
      </c>
      <c r="E15" s="52">
        <v>0.5</v>
      </c>
      <c r="F15" s="50">
        <f>(C15/(E15*D15))+0.5</f>
        <v>1.8381818181818181</v>
      </c>
      <c r="G15" s="50">
        <v>350</v>
      </c>
      <c r="H15" s="50">
        <f>G15/F15</f>
        <v>190.40553907022749</v>
      </c>
      <c r="I15" s="74">
        <v>0.02</v>
      </c>
      <c r="J15" s="52">
        <f>G15-G15*I15</f>
        <v>343</v>
      </c>
      <c r="K15" s="50">
        <f>H15-H15*I15</f>
        <v>186.59742828882295</v>
      </c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14"/>
      <c r="AI15" s="14"/>
      <c r="AJ15" s="14"/>
      <c r="AK15" s="14"/>
      <c r="AL15" s="14"/>
      <c r="AM15" s="14"/>
      <c r="AN15" s="14"/>
      <c r="AO15" s="14"/>
      <c r="AP15" s="14"/>
      <c r="AQ15" s="14"/>
      <c r="AR15" s="14"/>
      <c r="AS15" s="14"/>
      <c r="AT15" s="14"/>
      <c r="AU15" s="14"/>
      <c r="AV15" s="14"/>
      <c r="AW15" s="14"/>
      <c r="AX15" s="14"/>
      <c r="AY15" s="14"/>
    </row>
    <row r="16" spans="1:51" ht="27" customHeight="1" x14ac:dyDescent="0.25">
      <c r="A16" s="14"/>
      <c r="B16" s="52"/>
      <c r="C16" s="52"/>
      <c r="D16" s="52"/>
      <c r="E16" s="52"/>
      <c r="F16" s="50"/>
      <c r="G16" s="50"/>
      <c r="H16" s="50"/>
      <c r="I16" s="74"/>
      <c r="J16" s="52"/>
      <c r="K16" s="50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14"/>
      <c r="AI16" s="14"/>
      <c r="AJ16" s="14"/>
      <c r="AK16" s="14"/>
      <c r="AL16" s="14"/>
      <c r="AM16" s="14"/>
      <c r="AN16" s="14"/>
      <c r="AO16" s="14"/>
      <c r="AP16" s="14"/>
      <c r="AQ16" s="14"/>
      <c r="AR16" s="14"/>
      <c r="AS16" s="14"/>
      <c r="AT16" s="14"/>
      <c r="AU16" s="14"/>
      <c r="AV16" s="14"/>
      <c r="AW16" s="14"/>
      <c r="AX16" s="14"/>
      <c r="AY16" s="14"/>
    </row>
    <row r="17" spans="1:51" ht="27" customHeight="1" x14ac:dyDescent="0.25">
      <c r="A17" s="14"/>
      <c r="B17" s="14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  <c r="AR17" s="14"/>
      <c r="AS17" s="14"/>
      <c r="AT17" s="14"/>
      <c r="AU17" s="14"/>
      <c r="AV17" s="14"/>
      <c r="AW17" s="14"/>
      <c r="AX17" s="14"/>
      <c r="AY17" s="14"/>
    </row>
    <row r="18" spans="1:51" ht="27" customHeight="1" x14ac:dyDescent="0.25">
      <c r="A18" s="14"/>
      <c r="B18" s="14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14"/>
      <c r="AI18" s="14"/>
      <c r="AJ18" s="14"/>
      <c r="AK18" s="14"/>
      <c r="AL18" s="14"/>
      <c r="AM18" s="14"/>
      <c r="AN18" s="14"/>
      <c r="AO18" s="14"/>
      <c r="AP18" s="14"/>
      <c r="AQ18" s="14"/>
      <c r="AR18" s="14"/>
      <c r="AS18" s="14"/>
      <c r="AT18" s="14"/>
      <c r="AU18" s="14"/>
      <c r="AV18" s="14"/>
      <c r="AW18" s="14"/>
      <c r="AX18" s="14"/>
      <c r="AY18" s="14"/>
    </row>
    <row r="19" spans="1:51" ht="27" customHeight="1" x14ac:dyDescent="0.25">
      <c r="A19" s="14"/>
      <c r="B19" s="51" t="s">
        <v>29</v>
      </c>
      <c r="C19" s="51"/>
      <c r="D19" s="51" t="s">
        <v>34</v>
      </c>
      <c r="E19" s="51"/>
      <c r="F19" s="55" t="s">
        <v>59</v>
      </c>
      <c r="G19" s="51"/>
      <c r="H19" s="55" t="s">
        <v>58</v>
      </c>
      <c r="I19" s="56"/>
      <c r="J19" s="51" t="s">
        <v>39</v>
      </c>
      <c r="K19" s="51" t="s">
        <v>40</v>
      </c>
      <c r="L19" s="51" t="s">
        <v>56</v>
      </c>
      <c r="M19" s="51"/>
      <c r="N19" s="51" t="s">
        <v>57</v>
      </c>
      <c r="O19" s="51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  <c r="AR19" s="14"/>
      <c r="AS19" s="14"/>
      <c r="AT19" s="14"/>
      <c r="AU19" s="14"/>
      <c r="AV19" s="14"/>
      <c r="AW19" s="14"/>
      <c r="AX19" s="14"/>
      <c r="AY19" s="14"/>
    </row>
    <row r="20" spans="1:51" ht="27" customHeight="1" x14ac:dyDescent="0.25">
      <c r="A20" s="14"/>
      <c r="B20" s="51"/>
      <c r="C20" s="51"/>
      <c r="D20" s="51"/>
      <c r="E20" s="51"/>
      <c r="F20" s="51"/>
      <c r="G20" s="51"/>
      <c r="H20" s="56"/>
      <c r="I20" s="56"/>
      <c r="J20" s="51"/>
      <c r="K20" s="51"/>
      <c r="L20" s="51"/>
      <c r="M20" s="51"/>
      <c r="N20" s="51"/>
      <c r="O20" s="51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</row>
    <row r="21" spans="1:51" ht="27" customHeight="1" x14ac:dyDescent="0.25">
      <c r="A21" s="14"/>
      <c r="B21" s="52" t="s">
        <v>30</v>
      </c>
      <c r="C21" s="52"/>
      <c r="D21" s="57" t="s">
        <v>35</v>
      </c>
      <c r="E21" s="57"/>
      <c r="F21" s="50">
        <v>2.64</v>
      </c>
      <c r="G21" s="50"/>
      <c r="H21" s="50">
        <v>1.34</v>
      </c>
      <c r="I21" s="50"/>
      <c r="J21" s="53">
        <v>50</v>
      </c>
      <c r="K21" s="54">
        <v>0.72</v>
      </c>
      <c r="L21" s="50">
        <f>(M21*J21)/100</f>
        <v>304.67741935483872</v>
      </c>
      <c r="M21" s="50">
        <f>(K21*1000)-L27</f>
        <v>609.35483870967744</v>
      </c>
      <c r="N21" s="50">
        <f>L21*F21</f>
        <v>804.34838709677422</v>
      </c>
      <c r="O21" s="50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14"/>
      <c r="AI21" s="14"/>
      <c r="AJ21" s="14"/>
      <c r="AK21" s="14"/>
      <c r="AL21" s="14"/>
      <c r="AM21" s="14"/>
      <c r="AN21" s="14"/>
      <c r="AO21" s="14"/>
      <c r="AP21" s="14"/>
      <c r="AQ21" s="14"/>
      <c r="AR21" s="14"/>
      <c r="AS21" s="14"/>
      <c r="AT21" s="14"/>
      <c r="AU21" s="14"/>
      <c r="AV21" s="14"/>
      <c r="AW21" s="14"/>
      <c r="AX21" s="14"/>
      <c r="AY21" s="14"/>
    </row>
    <row r="22" spans="1:51" ht="27" customHeight="1" x14ac:dyDescent="0.25">
      <c r="A22" s="14"/>
      <c r="B22" s="52"/>
      <c r="C22" s="52"/>
      <c r="D22" s="57"/>
      <c r="E22" s="57"/>
      <c r="F22" s="50"/>
      <c r="G22" s="50"/>
      <c r="H22" s="50"/>
      <c r="I22" s="50"/>
      <c r="J22" s="53"/>
      <c r="K22" s="54"/>
      <c r="L22" s="50"/>
      <c r="M22" s="50"/>
      <c r="N22" s="50"/>
      <c r="O22" s="50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4"/>
      <c r="AR22" s="14"/>
      <c r="AS22" s="14"/>
      <c r="AT22" s="14"/>
      <c r="AU22" s="14"/>
      <c r="AV22" s="14"/>
      <c r="AW22" s="14"/>
      <c r="AX22" s="14"/>
      <c r="AY22" s="14"/>
    </row>
    <row r="23" spans="1:51" ht="27" customHeight="1" x14ac:dyDescent="0.25">
      <c r="A23" s="14"/>
      <c r="B23" s="52" t="s">
        <v>31</v>
      </c>
      <c r="C23" s="52"/>
      <c r="D23" s="57" t="s">
        <v>36</v>
      </c>
      <c r="E23" s="57"/>
      <c r="F23" s="50">
        <v>2.63</v>
      </c>
      <c r="G23" s="50"/>
      <c r="H23" s="50">
        <v>1.34</v>
      </c>
      <c r="I23" s="50"/>
      <c r="J23" s="53">
        <v>16</v>
      </c>
      <c r="K23" s="54"/>
      <c r="L23" s="50">
        <f>(M21*J23)/100</f>
        <v>97.49677419354839</v>
      </c>
      <c r="M23" s="50"/>
      <c r="N23" s="50">
        <f>L23*F23</f>
        <v>256.41651612903223</v>
      </c>
      <c r="O23" s="50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14"/>
      <c r="AI23" s="14"/>
      <c r="AJ23" s="14"/>
      <c r="AK23" s="14"/>
      <c r="AL23" s="14"/>
      <c r="AM23" s="14"/>
      <c r="AN23" s="14"/>
      <c r="AO23" s="14"/>
      <c r="AP23" s="14"/>
      <c r="AQ23" s="14"/>
      <c r="AR23" s="14"/>
      <c r="AS23" s="14"/>
      <c r="AT23" s="14"/>
      <c r="AU23" s="14"/>
      <c r="AV23" s="14"/>
      <c r="AW23" s="14"/>
      <c r="AX23" s="14"/>
      <c r="AY23" s="14"/>
    </row>
    <row r="24" spans="1:51" ht="27" customHeight="1" x14ac:dyDescent="0.25">
      <c r="A24" s="14"/>
      <c r="B24" s="52"/>
      <c r="C24" s="52"/>
      <c r="D24" s="57"/>
      <c r="E24" s="57"/>
      <c r="F24" s="50"/>
      <c r="G24" s="50"/>
      <c r="H24" s="50"/>
      <c r="I24" s="50"/>
      <c r="J24" s="53"/>
      <c r="K24" s="54"/>
      <c r="L24" s="50"/>
      <c r="M24" s="50"/>
      <c r="N24" s="50"/>
      <c r="O24" s="50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14"/>
      <c r="AI24" s="14"/>
      <c r="AJ24" s="14"/>
      <c r="AK24" s="14"/>
      <c r="AL24" s="14"/>
      <c r="AM24" s="14"/>
      <c r="AN24" s="14"/>
      <c r="AO24" s="14"/>
      <c r="AP24" s="14"/>
      <c r="AQ24" s="14"/>
      <c r="AR24" s="14"/>
      <c r="AS24" s="14"/>
      <c r="AT24" s="14"/>
      <c r="AU24" s="14"/>
      <c r="AV24" s="14"/>
      <c r="AW24" s="14"/>
      <c r="AX24" s="14"/>
      <c r="AY24" s="14"/>
    </row>
    <row r="25" spans="1:51" ht="27" customHeight="1" x14ac:dyDescent="0.25">
      <c r="A25" s="14"/>
      <c r="B25" s="52" t="s">
        <v>32</v>
      </c>
      <c r="C25" s="52"/>
      <c r="D25" s="57" t="s">
        <v>37</v>
      </c>
      <c r="E25" s="57"/>
      <c r="F25" s="50">
        <v>2.7</v>
      </c>
      <c r="G25" s="50"/>
      <c r="H25" s="50">
        <v>1.6</v>
      </c>
      <c r="I25" s="50"/>
      <c r="J25" s="53">
        <v>34</v>
      </c>
      <c r="K25" s="54"/>
      <c r="L25" s="50">
        <f>(M21*J25)/100</f>
        <v>207.18064516129033</v>
      </c>
      <c r="M25" s="50"/>
      <c r="N25" s="50">
        <f>L25*F25</f>
        <v>559.38774193548397</v>
      </c>
      <c r="O25" s="50"/>
      <c r="P25" s="14"/>
      <c r="Q25" s="14"/>
      <c r="R25" s="14"/>
      <c r="S25" s="14"/>
      <c r="T25" s="14"/>
      <c r="U25" s="14"/>
      <c r="V25" s="14"/>
      <c r="W25" s="14"/>
      <c r="X25" s="14"/>
      <c r="Y25" s="14"/>
      <c r="Z25" s="14"/>
      <c r="AA25" s="14"/>
      <c r="AB25" s="14"/>
      <c r="AC25" s="14"/>
      <c r="AD25" s="14"/>
      <c r="AE25" s="14"/>
      <c r="AF25" s="14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</row>
    <row r="26" spans="1:51" ht="27" customHeight="1" x14ac:dyDescent="0.25">
      <c r="A26" s="14"/>
      <c r="B26" s="52"/>
      <c r="C26" s="52"/>
      <c r="D26" s="57"/>
      <c r="E26" s="57"/>
      <c r="F26" s="50"/>
      <c r="G26" s="50"/>
      <c r="H26" s="50"/>
      <c r="I26" s="50"/>
      <c r="J26" s="53"/>
      <c r="K26" s="54"/>
      <c r="L26" s="50"/>
      <c r="M26" s="50"/>
      <c r="N26" s="50"/>
      <c r="O26" s="50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4"/>
      <c r="AA26" s="14"/>
      <c r="AB26" s="14"/>
      <c r="AC26" s="14"/>
      <c r="AD26" s="14"/>
      <c r="AE26" s="14"/>
      <c r="AF26" s="14"/>
      <c r="AG26" s="14"/>
      <c r="AH26" s="14"/>
      <c r="AI26" s="14"/>
      <c r="AJ26" s="14"/>
      <c r="AK26" s="14"/>
      <c r="AL26" s="14"/>
      <c r="AM26" s="14"/>
      <c r="AN26" s="14"/>
      <c r="AO26" s="14"/>
      <c r="AP26" s="14"/>
      <c r="AQ26" s="14"/>
      <c r="AR26" s="14"/>
      <c r="AS26" s="14"/>
      <c r="AT26" s="14"/>
      <c r="AU26" s="14"/>
      <c r="AV26" s="14"/>
      <c r="AW26" s="14"/>
      <c r="AX26" s="14"/>
      <c r="AY26" s="14"/>
    </row>
    <row r="27" spans="1:51" ht="27" customHeight="1" x14ac:dyDescent="0.25">
      <c r="A27" s="14"/>
      <c r="B27" s="52" t="s">
        <v>33</v>
      </c>
      <c r="C27" s="52"/>
      <c r="D27" s="57" t="s">
        <v>47</v>
      </c>
      <c r="E27" s="57"/>
      <c r="F27" s="50">
        <v>3.1</v>
      </c>
      <c r="G27" s="50"/>
      <c r="H27" s="52"/>
      <c r="I27" s="52"/>
      <c r="J27" s="52"/>
      <c r="K27" s="54"/>
      <c r="L27" s="50">
        <f>J15/F27</f>
        <v>110.64516129032258</v>
      </c>
      <c r="M27" s="50"/>
      <c r="N27" s="50">
        <f>L27*F27</f>
        <v>343</v>
      </c>
      <c r="O27" s="50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4"/>
      <c r="AG27" s="14"/>
      <c r="AH27" s="14"/>
      <c r="AI27" s="14"/>
      <c r="AJ27" s="14"/>
      <c r="AK27" s="14"/>
      <c r="AL27" s="14"/>
      <c r="AM27" s="14"/>
      <c r="AN27" s="14"/>
      <c r="AO27" s="14"/>
      <c r="AP27" s="14"/>
      <c r="AQ27" s="14"/>
      <c r="AR27" s="14"/>
      <c r="AS27" s="14"/>
      <c r="AT27" s="14"/>
      <c r="AU27" s="14"/>
      <c r="AV27" s="14"/>
      <c r="AW27" s="14"/>
      <c r="AX27" s="14"/>
      <c r="AY27" s="14"/>
    </row>
    <row r="28" spans="1:51" ht="27" customHeight="1" x14ac:dyDescent="0.25">
      <c r="A28" s="14"/>
      <c r="B28" s="52"/>
      <c r="C28" s="52"/>
      <c r="D28" s="57"/>
      <c r="E28" s="57"/>
      <c r="F28" s="50"/>
      <c r="G28" s="50"/>
      <c r="H28" s="52"/>
      <c r="I28" s="52"/>
      <c r="J28" s="52"/>
      <c r="K28" s="54"/>
      <c r="L28" s="50"/>
      <c r="M28" s="50"/>
      <c r="N28" s="50"/>
      <c r="O28" s="50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4"/>
      <c r="AG28" s="14"/>
      <c r="AH28" s="14"/>
      <c r="AI28" s="14"/>
      <c r="AJ28" s="14"/>
      <c r="AK28" s="14"/>
      <c r="AL28" s="14"/>
      <c r="AM28" s="14"/>
      <c r="AN28" s="14"/>
      <c r="AO28" s="14"/>
      <c r="AP28" s="14"/>
      <c r="AQ28" s="14"/>
      <c r="AR28" s="14"/>
      <c r="AS28" s="14"/>
      <c r="AT28" s="14"/>
      <c r="AU28" s="14"/>
      <c r="AV28" s="14"/>
      <c r="AW28" s="14"/>
      <c r="AX28" s="14"/>
      <c r="AY28" s="14"/>
    </row>
    <row r="29" spans="1:51" ht="27" customHeight="1" x14ac:dyDescent="0.25">
      <c r="A29" s="14"/>
      <c r="B29" s="52" t="s">
        <v>38</v>
      </c>
      <c r="C29" s="52"/>
      <c r="D29" s="57"/>
      <c r="E29" s="57"/>
      <c r="F29" s="50">
        <v>1</v>
      </c>
      <c r="G29" s="50"/>
      <c r="H29" s="50">
        <v>1</v>
      </c>
      <c r="I29" s="50"/>
      <c r="J29" s="52"/>
      <c r="K29" s="54"/>
      <c r="L29" s="50">
        <f>K15</f>
        <v>186.59742828882295</v>
      </c>
      <c r="M29" s="50"/>
      <c r="N29" s="50">
        <f>L29*F29</f>
        <v>186.59742828882295</v>
      </c>
      <c r="O29" s="50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4"/>
      <c r="AG29" s="14"/>
      <c r="AH29" s="14"/>
      <c r="AI29" s="14"/>
      <c r="AJ29" s="14"/>
      <c r="AK29" s="14"/>
      <c r="AL29" s="14"/>
      <c r="AM29" s="14"/>
      <c r="AN29" s="14"/>
      <c r="AO29" s="14"/>
      <c r="AP29" s="14"/>
      <c r="AQ29" s="14"/>
      <c r="AR29" s="14"/>
      <c r="AS29" s="14"/>
      <c r="AT29" s="14"/>
      <c r="AU29" s="14"/>
      <c r="AV29" s="14"/>
      <c r="AW29" s="14"/>
      <c r="AX29" s="14"/>
      <c r="AY29" s="14"/>
    </row>
    <row r="30" spans="1:51" ht="27" customHeight="1" x14ac:dyDescent="0.25">
      <c r="A30" s="14"/>
      <c r="B30" s="52"/>
      <c r="C30" s="52"/>
      <c r="D30" s="57"/>
      <c r="E30" s="57"/>
      <c r="F30" s="50"/>
      <c r="G30" s="50"/>
      <c r="H30" s="50"/>
      <c r="I30" s="50"/>
      <c r="J30" s="52"/>
      <c r="K30" s="54"/>
      <c r="L30" s="50"/>
      <c r="M30" s="50"/>
      <c r="N30" s="50"/>
      <c r="O30" s="50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4"/>
      <c r="AG30" s="14"/>
      <c r="AH30" s="14"/>
      <c r="AI30" s="14"/>
      <c r="AJ30" s="14"/>
      <c r="AK30" s="14"/>
      <c r="AL30" s="14"/>
      <c r="AM30" s="14"/>
      <c r="AN30" s="14"/>
      <c r="AO30" s="14"/>
      <c r="AP30" s="14"/>
      <c r="AQ30" s="14"/>
      <c r="AR30" s="14"/>
      <c r="AS30" s="14"/>
      <c r="AT30" s="14"/>
      <c r="AU30" s="14"/>
      <c r="AV30" s="14"/>
      <c r="AW30" s="14"/>
      <c r="AX30" s="14"/>
      <c r="AY30" s="14"/>
    </row>
    <row r="31" spans="1:51" ht="27" customHeight="1" x14ac:dyDescent="0.25">
      <c r="A31" s="14"/>
      <c r="B31" s="52" t="s">
        <v>48</v>
      </c>
      <c r="C31" s="52"/>
      <c r="D31" s="52"/>
      <c r="E31" s="52"/>
      <c r="F31" s="52"/>
      <c r="G31" s="52"/>
      <c r="H31" s="52"/>
      <c r="I31" s="52"/>
      <c r="J31" s="52"/>
      <c r="K31" s="54"/>
      <c r="L31" s="50"/>
      <c r="M31" s="50"/>
      <c r="N31" s="50"/>
      <c r="O31" s="50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4"/>
      <c r="AG31" s="14"/>
      <c r="AH31" s="14"/>
      <c r="AI31" s="14"/>
      <c r="AJ31" s="14"/>
      <c r="AK31" s="14"/>
      <c r="AL31" s="14"/>
      <c r="AM31" s="14"/>
      <c r="AN31" s="14"/>
      <c r="AO31" s="14"/>
      <c r="AP31" s="14"/>
      <c r="AQ31" s="14"/>
      <c r="AR31" s="14"/>
      <c r="AS31" s="14"/>
      <c r="AT31" s="14"/>
      <c r="AU31" s="14"/>
      <c r="AV31" s="14"/>
      <c r="AW31" s="14"/>
      <c r="AX31" s="14"/>
      <c r="AY31" s="14"/>
    </row>
    <row r="32" spans="1:51" ht="27" customHeight="1" x14ac:dyDescent="0.25">
      <c r="A32" s="14"/>
      <c r="B32" s="52"/>
      <c r="C32" s="52"/>
      <c r="D32" s="52"/>
      <c r="E32" s="52"/>
      <c r="F32" s="52"/>
      <c r="G32" s="52"/>
      <c r="H32" s="52"/>
      <c r="I32" s="52"/>
      <c r="J32" s="52"/>
      <c r="K32" s="54"/>
      <c r="L32" s="50"/>
      <c r="M32" s="50"/>
      <c r="N32" s="50"/>
      <c r="O32" s="50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4"/>
      <c r="AG32" s="14"/>
      <c r="AH32" s="14"/>
      <c r="AI32" s="14"/>
      <c r="AJ32" s="14"/>
      <c r="AK32" s="14"/>
      <c r="AL32" s="14"/>
      <c r="AM32" s="14"/>
      <c r="AN32" s="14"/>
      <c r="AO32" s="14"/>
      <c r="AP32" s="14"/>
      <c r="AQ32" s="14"/>
      <c r="AR32" s="14"/>
      <c r="AS32" s="14"/>
      <c r="AT32" s="14"/>
      <c r="AU32" s="14"/>
      <c r="AV32" s="14"/>
      <c r="AW32" s="14"/>
      <c r="AX32" s="14"/>
      <c r="AY32" s="14"/>
    </row>
    <row r="33" spans="1:51" ht="27" customHeight="1" x14ac:dyDescent="0.25">
      <c r="A33" s="14"/>
      <c r="B33" s="18"/>
      <c r="C33" s="18"/>
      <c r="D33" s="18"/>
      <c r="E33" s="18"/>
      <c r="F33" s="18"/>
      <c r="G33" s="18"/>
      <c r="H33" s="18"/>
      <c r="I33" s="18"/>
      <c r="J33" s="18"/>
      <c r="K33" s="18"/>
      <c r="L33" s="19"/>
      <c r="M33" s="20"/>
      <c r="N33" s="19"/>
      <c r="O33" s="19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4"/>
      <c r="AG33" s="14"/>
      <c r="AH33" s="14"/>
      <c r="AI33" s="14"/>
      <c r="AJ33" s="14"/>
      <c r="AK33" s="14"/>
      <c r="AL33" s="14"/>
      <c r="AM33" s="14"/>
      <c r="AN33" s="14"/>
      <c r="AO33" s="14"/>
      <c r="AP33" s="14"/>
      <c r="AQ33" s="14"/>
      <c r="AR33" s="14"/>
      <c r="AS33" s="14"/>
      <c r="AT33" s="14"/>
      <c r="AU33" s="14"/>
      <c r="AV33" s="14"/>
      <c r="AW33" s="14"/>
      <c r="AX33" s="14"/>
      <c r="AY33" s="14"/>
    </row>
    <row r="34" spans="1:51" ht="27" customHeight="1" x14ac:dyDescent="0.25">
      <c r="A34" s="14"/>
      <c r="B34" s="18"/>
      <c r="C34" s="18"/>
      <c r="D34" s="18"/>
      <c r="E34" s="18"/>
      <c r="F34" s="18"/>
      <c r="G34" s="18"/>
      <c r="H34" s="18"/>
      <c r="I34" s="18"/>
      <c r="J34" s="18"/>
      <c r="K34" s="18"/>
      <c r="L34" s="61" t="s">
        <v>49</v>
      </c>
      <c r="M34" s="61"/>
      <c r="N34" s="62">
        <f>SUM(N21:O32)/1000</f>
        <v>2.1497500734501132</v>
      </c>
      <c r="O34" s="62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4"/>
      <c r="AG34" s="14"/>
      <c r="AH34" s="14"/>
      <c r="AI34" s="14"/>
      <c r="AJ34" s="14"/>
      <c r="AK34" s="14"/>
      <c r="AL34" s="14"/>
      <c r="AM34" s="14"/>
      <c r="AN34" s="14"/>
      <c r="AO34" s="14"/>
      <c r="AP34" s="14"/>
      <c r="AQ34" s="14"/>
      <c r="AR34" s="14"/>
      <c r="AS34" s="14"/>
      <c r="AT34" s="14"/>
      <c r="AU34" s="14"/>
      <c r="AV34" s="14"/>
      <c r="AW34" s="14"/>
      <c r="AX34" s="14"/>
      <c r="AY34" s="14"/>
    </row>
    <row r="35" spans="1:51" ht="27" customHeight="1" x14ac:dyDescent="0.25">
      <c r="A35" s="14"/>
      <c r="B35" s="63" t="s">
        <v>46</v>
      </c>
      <c r="C35" s="64"/>
      <c r="D35" s="64"/>
      <c r="E35" s="64"/>
      <c r="F35" s="64"/>
      <c r="G35" s="65"/>
      <c r="H35" s="18"/>
      <c r="I35" s="18"/>
      <c r="J35" s="18"/>
      <c r="K35" s="18"/>
      <c r="L35" s="61"/>
      <c r="M35" s="61"/>
      <c r="N35" s="62"/>
      <c r="O35" s="62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4"/>
      <c r="AG35" s="14"/>
      <c r="AH35" s="14"/>
      <c r="AI35" s="14"/>
      <c r="AJ35" s="14"/>
      <c r="AK35" s="14"/>
      <c r="AL35" s="14"/>
      <c r="AM35" s="14"/>
      <c r="AN35" s="14"/>
      <c r="AO35" s="14"/>
      <c r="AP35" s="14"/>
      <c r="AQ35" s="14"/>
      <c r="AR35" s="14"/>
      <c r="AS35" s="14"/>
      <c r="AT35" s="14"/>
      <c r="AU35" s="14"/>
      <c r="AV35" s="14"/>
      <c r="AW35" s="14"/>
      <c r="AX35" s="14"/>
      <c r="AY35" s="14"/>
    </row>
    <row r="36" spans="1:51" ht="27" customHeight="1" x14ac:dyDescent="0.25">
      <c r="A36" s="14"/>
      <c r="B36" s="66"/>
      <c r="C36" s="67"/>
      <c r="D36" s="67"/>
      <c r="E36" s="67"/>
      <c r="F36" s="67"/>
      <c r="G36" s="68"/>
      <c r="H36" s="18"/>
      <c r="I36" s="18"/>
      <c r="J36" s="18"/>
      <c r="K36" s="18"/>
      <c r="L36" s="18"/>
      <c r="M36" s="18"/>
      <c r="N36" s="18"/>
      <c r="O36" s="18"/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4"/>
      <c r="AF36" s="14"/>
      <c r="AG36" s="14"/>
      <c r="AH36" s="14"/>
      <c r="AI36" s="14"/>
      <c r="AJ36" s="14"/>
      <c r="AK36" s="14"/>
      <c r="AL36" s="14"/>
      <c r="AM36" s="14"/>
      <c r="AN36" s="14"/>
      <c r="AO36" s="14"/>
      <c r="AP36" s="14"/>
      <c r="AQ36" s="14"/>
      <c r="AR36" s="14"/>
      <c r="AS36" s="14"/>
      <c r="AT36" s="14"/>
      <c r="AU36" s="14"/>
      <c r="AV36" s="14"/>
      <c r="AW36" s="14"/>
      <c r="AX36" s="14"/>
      <c r="AY36" s="14"/>
    </row>
    <row r="37" spans="1:51" ht="27" customHeight="1" x14ac:dyDescent="0.25">
      <c r="A37" s="14"/>
      <c r="B37" s="73" t="s">
        <v>41</v>
      </c>
      <c r="C37" s="73" t="s">
        <v>42</v>
      </c>
      <c r="D37" s="73" t="s">
        <v>43</v>
      </c>
      <c r="E37" s="73" t="s">
        <v>44</v>
      </c>
      <c r="F37" s="73" t="s">
        <v>45</v>
      </c>
      <c r="G37" s="73"/>
      <c r="H37" s="18"/>
      <c r="I37" s="18"/>
      <c r="J37" s="18"/>
      <c r="K37" s="18"/>
      <c r="L37" s="18"/>
      <c r="M37" s="18"/>
      <c r="N37" s="18"/>
      <c r="O37" s="18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4"/>
      <c r="AG37" s="14"/>
      <c r="AH37" s="14"/>
      <c r="AI37" s="14"/>
      <c r="AJ37" s="14"/>
      <c r="AK37" s="14"/>
      <c r="AL37" s="14"/>
      <c r="AM37" s="14"/>
      <c r="AN37" s="14"/>
      <c r="AO37" s="14"/>
      <c r="AP37" s="14"/>
      <c r="AQ37" s="14"/>
      <c r="AR37" s="14"/>
      <c r="AS37" s="14"/>
      <c r="AT37" s="14"/>
      <c r="AU37" s="14"/>
      <c r="AV37" s="14"/>
      <c r="AW37" s="14"/>
      <c r="AX37" s="14"/>
      <c r="AY37" s="14"/>
    </row>
    <row r="38" spans="1:51" ht="27" customHeight="1" x14ac:dyDescent="0.25">
      <c r="A38" s="14"/>
      <c r="B38" s="73"/>
      <c r="C38" s="73"/>
      <c r="D38" s="73"/>
      <c r="E38" s="73"/>
      <c r="F38" s="73"/>
      <c r="G38" s="73"/>
      <c r="H38" s="18"/>
      <c r="I38" s="18"/>
      <c r="J38" s="18"/>
      <c r="K38" s="18"/>
      <c r="L38" s="18"/>
      <c r="M38" s="18"/>
      <c r="N38" s="18"/>
      <c r="O38" s="18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4"/>
      <c r="AG38" s="14"/>
      <c r="AH38" s="14"/>
      <c r="AI38" s="14"/>
      <c r="AJ38" s="14"/>
      <c r="AK38" s="14"/>
      <c r="AL38" s="14"/>
      <c r="AM38" s="14"/>
      <c r="AN38" s="14"/>
      <c r="AO38" s="14"/>
      <c r="AP38" s="14"/>
      <c r="AQ38" s="14"/>
      <c r="AR38" s="14"/>
      <c r="AS38" s="14"/>
      <c r="AT38" s="14"/>
      <c r="AU38" s="14"/>
      <c r="AV38" s="14"/>
      <c r="AW38" s="14"/>
      <c r="AX38" s="14"/>
      <c r="AY38" s="14"/>
    </row>
    <row r="39" spans="1:51" ht="27" customHeight="1" x14ac:dyDescent="0.25">
      <c r="A39" s="14"/>
      <c r="B39" s="50">
        <v>0.82750000000000001</v>
      </c>
      <c r="C39" s="50">
        <f>-0.01</f>
        <v>-0.01</v>
      </c>
      <c r="D39" s="50">
        <v>-0.03</v>
      </c>
      <c r="E39" s="50">
        <f>(B39-350)/5000</f>
        <v>-6.9834500000000008E-2</v>
      </c>
      <c r="F39" s="69">
        <f>B39+C39+D39+E39</f>
        <v>0.71766549999999996</v>
      </c>
      <c r="G39" s="70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14"/>
      <c r="AG39" s="14"/>
      <c r="AH39" s="14"/>
      <c r="AI39" s="14"/>
      <c r="AJ39" s="14"/>
      <c r="AK39" s="14"/>
      <c r="AL39" s="14"/>
      <c r="AM39" s="14"/>
      <c r="AN39" s="14"/>
      <c r="AO39" s="14"/>
      <c r="AP39" s="14"/>
      <c r="AQ39" s="14"/>
      <c r="AR39" s="14"/>
      <c r="AS39" s="14"/>
      <c r="AT39" s="14"/>
      <c r="AU39" s="14"/>
      <c r="AV39" s="14"/>
      <c r="AW39" s="14"/>
      <c r="AX39" s="14"/>
      <c r="AY39" s="14"/>
    </row>
    <row r="40" spans="1:51" ht="27" customHeight="1" x14ac:dyDescent="0.25">
      <c r="A40" s="14"/>
      <c r="B40" s="50"/>
      <c r="C40" s="50"/>
      <c r="D40" s="50"/>
      <c r="E40" s="50"/>
      <c r="F40" s="71"/>
      <c r="G40" s="72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4"/>
      <c r="AG40" s="14"/>
      <c r="AH40" s="14"/>
      <c r="AI40" s="14"/>
      <c r="AJ40" s="14"/>
      <c r="AK40" s="14"/>
      <c r="AL40" s="14"/>
      <c r="AM40" s="14"/>
      <c r="AN40" s="14"/>
      <c r="AO40" s="14"/>
      <c r="AP40" s="14"/>
      <c r="AQ40" s="14"/>
      <c r="AR40" s="14"/>
      <c r="AS40" s="14"/>
      <c r="AT40" s="14"/>
      <c r="AU40" s="14"/>
      <c r="AV40" s="14"/>
      <c r="AW40" s="14"/>
      <c r="AX40" s="14"/>
      <c r="AY40" s="14"/>
    </row>
    <row r="41" spans="1:51" x14ac:dyDescent="0.25">
      <c r="A41" s="14"/>
      <c r="B41" s="14"/>
      <c r="C41" s="14"/>
      <c r="D41" s="14"/>
      <c r="E41" s="14"/>
      <c r="F41" s="14"/>
      <c r="G41" s="14"/>
      <c r="H41" s="14"/>
      <c r="I41" s="14"/>
      <c r="J41" s="14"/>
      <c r="K41" s="14"/>
      <c r="L41" s="14"/>
      <c r="M41" s="14"/>
      <c r="N41" s="14"/>
      <c r="O41" s="14"/>
      <c r="P41" s="14"/>
      <c r="Q41" s="14"/>
      <c r="R41" s="14"/>
      <c r="S41" s="14"/>
      <c r="T41" s="14"/>
      <c r="U41" s="14"/>
      <c r="V41" s="14"/>
      <c r="W41" s="14"/>
      <c r="X41" s="14"/>
      <c r="Y41" s="14"/>
      <c r="Z41" s="14"/>
      <c r="AA41" s="14"/>
      <c r="AB41" s="14"/>
      <c r="AC41" s="14"/>
      <c r="AD41" s="14"/>
      <c r="AE41" s="14"/>
      <c r="AF41" s="14"/>
      <c r="AG41" s="14"/>
      <c r="AH41" s="14"/>
      <c r="AI41" s="14"/>
      <c r="AJ41" s="14"/>
      <c r="AK41" s="14"/>
      <c r="AL41" s="14"/>
      <c r="AM41" s="14"/>
      <c r="AN41" s="14"/>
      <c r="AO41" s="14"/>
      <c r="AP41" s="14"/>
      <c r="AQ41" s="14"/>
      <c r="AR41" s="14"/>
      <c r="AS41" s="14"/>
      <c r="AT41" s="14"/>
      <c r="AU41" s="14"/>
      <c r="AV41" s="14"/>
      <c r="AW41" s="14"/>
      <c r="AX41" s="14"/>
      <c r="AY41" s="14"/>
    </row>
    <row r="42" spans="1:51" x14ac:dyDescent="0.25">
      <c r="A42" s="14"/>
      <c r="B42" s="14"/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  <c r="AF42" s="14"/>
      <c r="AG42" s="14"/>
      <c r="AH42" s="14"/>
      <c r="AI42" s="14"/>
      <c r="AJ42" s="14"/>
      <c r="AK42" s="14"/>
      <c r="AL42" s="14"/>
      <c r="AM42" s="14"/>
      <c r="AN42" s="14"/>
      <c r="AO42" s="14"/>
      <c r="AP42" s="14"/>
      <c r="AQ42" s="14"/>
      <c r="AR42" s="14"/>
      <c r="AS42" s="14"/>
      <c r="AT42" s="14"/>
      <c r="AU42" s="14"/>
      <c r="AV42" s="14"/>
      <c r="AW42" s="14"/>
      <c r="AX42" s="14"/>
      <c r="AY42" s="14"/>
    </row>
    <row r="43" spans="1:51" x14ac:dyDescent="0.25">
      <c r="A43" s="14"/>
      <c r="B43" s="14"/>
      <c r="C43" s="14"/>
      <c r="D43" s="14"/>
      <c r="E43" s="14"/>
      <c r="F43" s="14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4"/>
      <c r="AF43" s="14"/>
      <c r="AG43" s="14"/>
      <c r="AH43" s="14"/>
      <c r="AI43" s="14"/>
      <c r="AJ43" s="14"/>
      <c r="AK43" s="14"/>
      <c r="AL43" s="14"/>
      <c r="AM43" s="14"/>
      <c r="AN43" s="14"/>
      <c r="AO43" s="14"/>
      <c r="AP43" s="14"/>
      <c r="AQ43" s="14"/>
      <c r="AR43" s="14"/>
      <c r="AS43" s="14"/>
      <c r="AT43" s="14"/>
      <c r="AU43" s="14"/>
      <c r="AV43" s="14"/>
      <c r="AW43" s="14"/>
      <c r="AX43" s="14"/>
      <c r="AY43" s="14"/>
    </row>
    <row r="44" spans="1:51" x14ac:dyDescent="0.25">
      <c r="A44" s="14"/>
      <c r="B44" s="14"/>
      <c r="C44" s="14"/>
      <c r="D44" s="14"/>
      <c r="E44" s="14"/>
      <c r="F44" s="14"/>
      <c r="G44" s="14"/>
      <c r="H44" s="14"/>
      <c r="I44" s="14"/>
      <c r="J44" s="14"/>
      <c r="K44" s="14"/>
      <c r="L44" s="14"/>
      <c r="M44" s="14"/>
      <c r="N44" s="14"/>
      <c r="O44" s="14"/>
      <c r="P44" s="14"/>
      <c r="Q44" s="14"/>
      <c r="R44" s="14"/>
      <c r="S44" s="14"/>
      <c r="T44" s="14"/>
      <c r="U44" s="14"/>
      <c r="V44" s="14"/>
      <c r="W44" s="14"/>
      <c r="X44" s="14"/>
      <c r="Y44" s="14"/>
      <c r="Z44" s="14"/>
      <c r="AA44" s="14"/>
      <c r="AB44" s="14"/>
      <c r="AC44" s="14"/>
      <c r="AD44" s="14"/>
      <c r="AE44" s="14"/>
      <c r="AF44" s="14"/>
      <c r="AG44" s="14"/>
      <c r="AH44" s="14"/>
      <c r="AI44" s="14"/>
      <c r="AJ44" s="14"/>
      <c r="AK44" s="14"/>
      <c r="AL44" s="14"/>
      <c r="AM44" s="14"/>
      <c r="AN44" s="14"/>
      <c r="AO44" s="14"/>
      <c r="AP44" s="14"/>
      <c r="AQ44" s="14"/>
      <c r="AR44" s="14"/>
      <c r="AS44" s="14"/>
      <c r="AT44" s="14"/>
      <c r="AU44" s="14"/>
      <c r="AV44" s="14"/>
      <c r="AW44" s="14"/>
      <c r="AX44" s="14"/>
      <c r="AY44" s="14"/>
    </row>
    <row r="45" spans="1:51" x14ac:dyDescent="0.25">
      <c r="A45" s="14"/>
      <c r="B45" s="14"/>
      <c r="C45" s="14"/>
      <c r="D45" s="14"/>
      <c r="E45" s="14"/>
      <c r="F45" s="14"/>
      <c r="G45" s="14"/>
      <c r="H45" s="14"/>
      <c r="I45" s="14"/>
      <c r="J45" s="14"/>
      <c r="K45" s="14"/>
      <c r="L45" s="14"/>
      <c r="M45" s="14"/>
      <c r="N45" s="14"/>
      <c r="O45" s="14"/>
      <c r="P45" s="14"/>
      <c r="Q45" s="14"/>
      <c r="R45" s="14"/>
      <c r="S45" s="14"/>
      <c r="T45" s="14"/>
      <c r="U45" s="14"/>
      <c r="V45" s="14"/>
      <c r="W45" s="14"/>
      <c r="X45" s="14"/>
      <c r="Y45" s="14"/>
      <c r="Z45" s="14"/>
      <c r="AA45" s="14"/>
      <c r="AB45" s="14"/>
      <c r="AC45" s="14"/>
      <c r="AD45" s="14"/>
      <c r="AE45" s="14"/>
      <c r="AF45" s="14"/>
      <c r="AG45" s="14"/>
      <c r="AH45" s="14"/>
      <c r="AI45" s="14"/>
      <c r="AJ45" s="14"/>
      <c r="AK45" s="14"/>
      <c r="AL45" s="14"/>
      <c r="AM45" s="14"/>
      <c r="AN45" s="14"/>
      <c r="AO45" s="14"/>
      <c r="AP45" s="14"/>
      <c r="AQ45" s="14"/>
      <c r="AR45" s="14"/>
      <c r="AS45" s="14"/>
      <c r="AT45" s="14"/>
      <c r="AU45" s="14"/>
      <c r="AV45" s="14"/>
      <c r="AW45" s="14"/>
      <c r="AX45" s="14"/>
      <c r="AY45" s="14"/>
    </row>
    <row r="46" spans="1:51" x14ac:dyDescent="0.25">
      <c r="A46" s="14"/>
      <c r="B46" s="14"/>
      <c r="C46" s="14"/>
      <c r="D46" s="14"/>
      <c r="E46" s="14"/>
      <c r="F46" s="14"/>
      <c r="G46" s="14"/>
      <c r="H46" s="14"/>
      <c r="I46" s="14"/>
      <c r="J46" s="14"/>
      <c r="K46" s="14"/>
      <c r="L46" s="14"/>
      <c r="M46" s="14"/>
      <c r="N46" s="14"/>
      <c r="O46" s="14"/>
      <c r="P46" s="14"/>
      <c r="Q46" s="14"/>
      <c r="R46" s="14"/>
      <c r="S46" s="14"/>
      <c r="T46" s="14"/>
      <c r="U46" s="14"/>
      <c r="V46" s="14"/>
      <c r="W46" s="14"/>
      <c r="X46" s="14"/>
      <c r="Y46" s="14"/>
      <c r="Z46" s="14"/>
      <c r="AA46" s="14"/>
      <c r="AB46" s="14"/>
      <c r="AC46" s="14"/>
      <c r="AD46" s="14"/>
      <c r="AE46" s="14"/>
      <c r="AF46" s="14"/>
      <c r="AG46" s="14"/>
      <c r="AH46" s="14"/>
      <c r="AI46" s="14"/>
      <c r="AJ46" s="14"/>
      <c r="AK46" s="14"/>
      <c r="AL46" s="14"/>
      <c r="AM46" s="14"/>
      <c r="AN46" s="14"/>
      <c r="AO46" s="14"/>
      <c r="AP46" s="14"/>
      <c r="AQ46" s="14"/>
      <c r="AR46" s="14"/>
      <c r="AS46" s="14"/>
      <c r="AT46" s="14"/>
      <c r="AU46" s="14"/>
      <c r="AV46" s="14"/>
      <c r="AW46" s="14"/>
      <c r="AX46" s="14"/>
      <c r="AY46" s="14"/>
    </row>
    <row r="47" spans="1:51" x14ac:dyDescent="0.25">
      <c r="A47" s="14"/>
      <c r="B47" s="14"/>
      <c r="C47" s="14"/>
      <c r="D47" s="14"/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14"/>
      <c r="AG47" s="14"/>
      <c r="AH47" s="14"/>
      <c r="AI47" s="14"/>
      <c r="AJ47" s="14"/>
      <c r="AK47" s="14"/>
      <c r="AL47" s="14"/>
      <c r="AM47" s="14"/>
      <c r="AN47" s="14"/>
      <c r="AO47" s="14"/>
      <c r="AP47" s="14"/>
      <c r="AQ47" s="14"/>
      <c r="AR47" s="14"/>
      <c r="AS47" s="14"/>
      <c r="AT47" s="14"/>
      <c r="AU47" s="14"/>
      <c r="AV47" s="14"/>
      <c r="AW47" s="14"/>
      <c r="AX47" s="14"/>
      <c r="AY47" s="14"/>
    </row>
    <row r="48" spans="1:51" x14ac:dyDescent="0.25">
      <c r="A48" s="14"/>
      <c r="B48" s="14"/>
      <c r="C48" s="14"/>
      <c r="D48" s="14"/>
      <c r="E48" s="14"/>
      <c r="F48" s="14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  <c r="Z48" s="14"/>
      <c r="AA48" s="14"/>
      <c r="AB48" s="14"/>
      <c r="AC48" s="14"/>
      <c r="AD48" s="14"/>
      <c r="AE48" s="14"/>
      <c r="AF48" s="14"/>
      <c r="AG48" s="14"/>
      <c r="AH48" s="14"/>
      <c r="AI48" s="14"/>
      <c r="AJ48" s="14"/>
      <c r="AK48" s="14"/>
      <c r="AL48" s="14"/>
      <c r="AM48" s="14"/>
      <c r="AN48" s="14"/>
      <c r="AO48" s="14"/>
      <c r="AP48" s="14"/>
      <c r="AQ48" s="14"/>
      <c r="AR48" s="14"/>
      <c r="AS48" s="14"/>
      <c r="AT48" s="14"/>
      <c r="AU48" s="14"/>
      <c r="AV48" s="14"/>
      <c r="AW48" s="14"/>
      <c r="AX48" s="14"/>
      <c r="AY48" s="14"/>
    </row>
    <row r="49" spans="1:51" x14ac:dyDescent="0.25">
      <c r="A49" s="14"/>
      <c r="B49" s="14"/>
      <c r="C49" s="14"/>
      <c r="D49" s="14"/>
      <c r="E49" s="14"/>
      <c r="F49" s="14"/>
      <c r="G49" s="14"/>
      <c r="H49" s="14"/>
      <c r="I49" s="14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4"/>
      <c r="V49" s="14"/>
      <c r="W49" s="14"/>
      <c r="X49" s="14"/>
      <c r="Y49" s="14"/>
      <c r="Z49" s="14"/>
      <c r="AA49" s="14"/>
      <c r="AB49" s="14"/>
      <c r="AC49" s="14"/>
      <c r="AD49" s="14"/>
      <c r="AE49" s="14"/>
      <c r="AF49" s="14"/>
      <c r="AG49" s="14"/>
      <c r="AH49" s="14"/>
      <c r="AI49" s="14"/>
      <c r="AJ49" s="14"/>
      <c r="AK49" s="14"/>
      <c r="AL49" s="14"/>
      <c r="AM49" s="14"/>
      <c r="AN49" s="14"/>
      <c r="AO49" s="14"/>
      <c r="AP49" s="14"/>
      <c r="AQ49" s="14"/>
      <c r="AR49" s="14"/>
      <c r="AS49" s="14"/>
      <c r="AT49" s="14"/>
      <c r="AU49" s="14"/>
      <c r="AV49" s="14"/>
      <c r="AW49" s="14"/>
      <c r="AX49" s="14"/>
      <c r="AY49" s="14"/>
    </row>
    <row r="50" spans="1:51" x14ac:dyDescent="0.25">
      <c r="A50" s="14"/>
      <c r="B50" s="14"/>
      <c r="C50" s="14"/>
      <c r="D50" s="14"/>
      <c r="E50" s="14"/>
      <c r="F50" s="14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  <c r="AF50" s="14"/>
      <c r="AG50" s="14"/>
      <c r="AH50" s="14"/>
      <c r="AI50" s="14"/>
      <c r="AJ50" s="14"/>
      <c r="AK50" s="14"/>
      <c r="AL50" s="14"/>
      <c r="AM50" s="14"/>
      <c r="AN50" s="14"/>
      <c r="AO50" s="14"/>
      <c r="AP50" s="14"/>
      <c r="AQ50" s="14"/>
      <c r="AR50" s="14"/>
      <c r="AS50" s="14"/>
      <c r="AT50" s="14"/>
      <c r="AU50" s="14"/>
      <c r="AV50" s="14"/>
      <c r="AW50" s="14"/>
      <c r="AX50" s="14"/>
      <c r="AY50" s="14"/>
    </row>
    <row r="51" spans="1:51" x14ac:dyDescent="0.25">
      <c r="A51" s="14"/>
      <c r="B51" s="14"/>
      <c r="C51" s="14"/>
      <c r="D51" s="14"/>
      <c r="E51" s="14"/>
      <c r="F51" s="14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14"/>
      <c r="AF51" s="14"/>
      <c r="AG51" s="14"/>
      <c r="AH51" s="14"/>
      <c r="AI51" s="14"/>
      <c r="AJ51" s="14"/>
      <c r="AK51" s="14"/>
      <c r="AL51" s="14"/>
      <c r="AM51" s="14"/>
      <c r="AN51" s="14"/>
      <c r="AO51" s="14"/>
      <c r="AP51" s="14"/>
      <c r="AQ51" s="14"/>
      <c r="AR51" s="14"/>
      <c r="AS51" s="14"/>
      <c r="AT51" s="14"/>
      <c r="AU51" s="14"/>
      <c r="AV51" s="14"/>
      <c r="AW51" s="14"/>
      <c r="AX51" s="14"/>
      <c r="AY51" s="14"/>
    </row>
    <row r="52" spans="1:51" x14ac:dyDescent="0.25">
      <c r="A52" s="14"/>
      <c r="B52" s="14"/>
      <c r="C52" s="14"/>
      <c r="D52" s="14"/>
      <c r="E52" s="14"/>
      <c r="F52" s="14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14"/>
      <c r="X52" s="14"/>
      <c r="Y52" s="14"/>
      <c r="Z52" s="14"/>
      <c r="AA52" s="14"/>
      <c r="AB52" s="14"/>
      <c r="AC52" s="14"/>
      <c r="AD52" s="14"/>
      <c r="AE52" s="14"/>
      <c r="AF52" s="14"/>
      <c r="AG52" s="14"/>
      <c r="AH52" s="14"/>
      <c r="AI52" s="14"/>
      <c r="AJ52" s="14"/>
      <c r="AK52" s="14"/>
      <c r="AL52" s="14"/>
      <c r="AM52" s="14"/>
      <c r="AN52" s="14"/>
      <c r="AO52" s="14"/>
      <c r="AP52" s="14"/>
      <c r="AQ52" s="14"/>
      <c r="AR52" s="14"/>
      <c r="AS52" s="14"/>
      <c r="AT52" s="14"/>
      <c r="AU52" s="14"/>
      <c r="AV52" s="14"/>
      <c r="AW52" s="14"/>
      <c r="AX52" s="14"/>
      <c r="AY52" s="14"/>
    </row>
    <row r="53" spans="1:51" x14ac:dyDescent="0.25">
      <c r="A53" s="14"/>
      <c r="B53" s="14"/>
      <c r="C53" s="14"/>
      <c r="D53" s="14"/>
      <c r="E53" s="14"/>
      <c r="F53" s="14"/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4"/>
      <c r="U53" s="14"/>
      <c r="V53" s="14"/>
      <c r="W53" s="14"/>
      <c r="X53" s="14"/>
      <c r="Y53" s="14"/>
      <c r="Z53" s="14"/>
      <c r="AA53" s="14"/>
      <c r="AB53" s="14"/>
      <c r="AC53" s="14"/>
      <c r="AD53" s="14"/>
      <c r="AE53" s="14"/>
      <c r="AF53" s="14"/>
      <c r="AG53" s="14"/>
      <c r="AH53" s="14"/>
      <c r="AI53" s="14"/>
      <c r="AJ53" s="14"/>
      <c r="AK53" s="14"/>
      <c r="AL53" s="14"/>
      <c r="AM53" s="14"/>
      <c r="AN53" s="14"/>
      <c r="AO53" s="14"/>
      <c r="AP53" s="14"/>
      <c r="AQ53" s="14"/>
      <c r="AR53" s="14"/>
      <c r="AS53" s="14"/>
      <c r="AT53" s="14"/>
      <c r="AU53" s="14"/>
      <c r="AV53" s="14"/>
      <c r="AW53" s="14"/>
      <c r="AX53" s="14"/>
      <c r="AY53" s="14"/>
    </row>
    <row r="54" spans="1:51" x14ac:dyDescent="0.25">
      <c r="A54" s="14"/>
      <c r="B54" s="14"/>
      <c r="C54" s="14"/>
      <c r="D54" s="14"/>
      <c r="E54" s="14"/>
      <c r="F54" s="14"/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4"/>
      <c r="V54" s="14"/>
      <c r="W54" s="14"/>
      <c r="X54" s="14"/>
      <c r="Y54" s="14"/>
      <c r="Z54" s="14"/>
      <c r="AA54" s="14"/>
      <c r="AB54" s="14"/>
      <c r="AC54" s="14"/>
      <c r="AD54" s="14"/>
      <c r="AE54" s="14"/>
      <c r="AF54" s="14"/>
      <c r="AG54" s="14"/>
      <c r="AH54" s="14"/>
      <c r="AI54" s="14"/>
      <c r="AJ54" s="14"/>
      <c r="AK54" s="14"/>
      <c r="AL54" s="14"/>
      <c r="AM54" s="14"/>
      <c r="AN54" s="14"/>
      <c r="AO54" s="14"/>
      <c r="AP54" s="14"/>
      <c r="AQ54" s="14"/>
      <c r="AR54" s="14"/>
      <c r="AS54" s="14"/>
      <c r="AT54" s="14"/>
      <c r="AU54" s="14"/>
      <c r="AV54" s="14"/>
      <c r="AW54" s="14"/>
      <c r="AX54" s="14"/>
      <c r="AY54" s="14"/>
    </row>
    <row r="55" spans="1:51" x14ac:dyDescent="0.25">
      <c r="A55" s="14"/>
      <c r="B55" s="14"/>
      <c r="C55" s="14"/>
      <c r="D55" s="14"/>
      <c r="E55" s="14"/>
      <c r="F55" s="14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14"/>
      <c r="AA55" s="14"/>
      <c r="AB55" s="14"/>
      <c r="AC55" s="14"/>
      <c r="AD55" s="14"/>
      <c r="AE55" s="14"/>
      <c r="AF55" s="14"/>
      <c r="AG55" s="14"/>
      <c r="AH55" s="14"/>
      <c r="AI55" s="14"/>
      <c r="AJ55" s="14"/>
      <c r="AK55" s="14"/>
      <c r="AL55" s="14"/>
      <c r="AM55" s="14"/>
      <c r="AN55" s="14"/>
      <c r="AO55" s="14"/>
      <c r="AP55" s="14"/>
      <c r="AQ55" s="14"/>
      <c r="AR55" s="14"/>
      <c r="AS55" s="14"/>
      <c r="AT55" s="14"/>
      <c r="AU55" s="14"/>
      <c r="AV55" s="14"/>
      <c r="AW55" s="14"/>
      <c r="AX55" s="14"/>
      <c r="AY55" s="14"/>
    </row>
    <row r="56" spans="1:51" x14ac:dyDescent="0.25">
      <c r="A56" s="14"/>
      <c r="B56" s="14"/>
      <c r="C56" s="14"/>
      <c r="D56" s="14"/>
      <c r="E56" s="14"/>
      <c r="F56" s="14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14"/>
      <c r="W56" s="14"/>
      <c r="X56" s="14"/>
      <c r="Y56" s="14"/>
      <c r="Z56" s="14"/>
      <c r="AA56" s="14"/>
      <c r="AB56" s="14"/>
      <c r="AC56" s="14"/>
      <c r="AD56" s="14"/>
      <c r="AE56" s="14"/>
      <c r="AF56" s="14"/>
      <c r="AG56" s="14"/>
      <c r="AH56" s="14"/>
      <c r="AI56" s="14"/>
      <c r="AJ56" s="14"/>
      <c r="AK56" s="14"/>
      <c r="AL56" s="14"/>
      <c r="AM56" s="14"/>
      <c r="AN56" s="14"/>
      <c r="AO56" s="14"/>
      <c r="AP56" s="14"/>
      <c r="AQ56" s="14"/>
      <c r="AR56" s="14"/>
      <c r="AS56" s="14"/>
      <c r="AT56" s="14"/>
      <c r="AU56" s="14"/>
      <c r="AV56" s="14"/>
      <c r="AW56" s="14"/>
      <c r="AX56" s="14"/>
      <c r="AY56" s="14"/>
    </row>
    <row r="57" spans="1:51" x14ac:dyDescent="0.25">
      <c r="A57" s="14"/>
      <c r="B57" s="14"/>
      <c r="C57" s="14"/>
      <c r="D57" s="14"/>
      <c r="E57" s="14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  <c r="AB57" s="14"/>
      <c r="AC57" s="14"/>
      <c r="AD57" s="14"/>
      <c r="AE57" s="14"/>
      <c r="AF57" s="14"/>
      <c r="AG57" s="14"/>
      <c r="AH57" s="14"/>
      <c r="AI57" s="14"/>
      <c r="AJ57" s="14"/>
      <c r="AK57" s="14"/>
      <c r="AL57" s="14"/>
      <c r="AM57" s="14"/>
      <c r="AN57" s="14"/>
      <c r="AO57" s="14"/>
      <c r="AP57" s="14"/>
      <c r="AQ57" s="14"/>
      <c r="AR57" s="14"/>
      <c r="AS57" s="14"/>
      <c r="AT57" s="14"/>
      <c r="AU57" s="14"/>
      <c r="AV57" s="14"/>
      <c r="AW57" s="14"/>
      <c r="AX57" s="14"/>
      <c r="AY57" s="14"/>
    </row>
    <row r="58" spans="1:51" x14ac:dyDescent="0.25">
      <c r="A58" s="14"/>
      <c r="B58" s="14"/>
      <c r="C58" s="14"/>
      <c r="D58" s="14"/>
      <c r="E58" s="14"/>
      <c r="F58" s="14"/>
      <c r="G58" s="14"/>
      <c r="H58" s="14"/>
      <c r="I58" s="14"/>
      <c r="J58" s="14"/>
      <c r="K58" s="14"/>
      <c r="L58" s="14"/>
      <c r="M58" s="14"/>
      <c r="N58" s="14"/>
      <c r="O58" s="14"/>
      <c r="P58" s="14"/>
      <c r="Q58" s="14"/>
      <c r="R58" s="14"/>
      <c r="S58" s="14"/>
      <c r="T58" s="14"/>
      <c r="U58" s="14"/>
      <c r="V58" s="14"/>
      <c r="W58" s="14"/>
      <c r="X58" s="14"/>
      <c r="Y58" s="14"/>
      <c r="Z58" s="14"/>
      <c r="AA58" s="14"/>
      <c r="AB58" s="14"/>
      <c r="AC58" s="14"/>
      <c r="AD58" s="14"/>
      <c r="AE58" s="14"/>
      <c r="AF58" s="14"/>
      <c r="AG58" s="14"/>
      <c r="AH58" s="14"/>
      <c r="AI58" s="14"/>
      <c r="AJ58" s="14"/>
      <c r="AK58" s="14"/>
      <c r="AL58" s="14"/>
      <c r="AM58" s="14"/>
      <c r="AN58" s="14"/>
      <c r="AO58" s="14"/>
      <c r="AP58" s="14"/>
      <c r="AQ58" s="14"/>
      <c r="AR58" s="14"/>
      <c r="AS58" s="14"/>
      <c r="AT58" s="14"/>
      <c r="AU58" s="14"/>
      <c r="AV58" s="14"/>
      <c r="AW58" s="14"/>
      <c r="AX58" s="14"/>
      <c r="AY58" s="14"/>
    </row>
    <row r="59" spans="1:51" x14ac:dyDescent="0.25">
      <c r="A59" s="14"/>
      <c r="B59" s="14"/>
      <c r="C59" s="14"/>
      <c r="D59" s="14"/>
      <c r="E59" s="14"/>
      <c r="F59" s="14"/>
      <c r="G59" s="14"/>
      <c r="H59" s="14"/>
      <c r="I59" s="14"/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4"/>
      <c r="U59" s="14"/>
      <c r="V59" s="14"/>
      <c r="W59" s="14"/>
      <c r="X59" s="14"/>
      <c r="Y59" s="14"/>
      <c r="Z59" s="14"/>
      <c r="AA59" s="14"/>
      <c r="AB59" s="14"/>
      <c r="AC59" s="14"/>
      <c r="AD59" s="14"/>
      <c r="AE59" s="14"/>
      <c r="AF59" s="14"/>
      <c r="AG59" s="14"/>
      <c r="AH59" s="14"/>
      <c r="AI59" s="14"/>
      <c r="AJ59" s="14"/>
      <c r="AK59" s="14"/>
      <c r="AL59" s="14"/>
      <c r="AM59" s="14"/>
      <c r="AN59" s="14"/>
      <c r="AO59" s="14"/>
      <c r="AP59" s="14"/>
      <c r="AQ59" s="14"/>
      <c r="AR59" s="14"/>
      <c r="AS59" s="14"/>
      <c r="AT59" s="14"/>
      <c r="AU59" s="14"/>
      <c r="AV59" s="14"/>
      <c r="AW59" s="14"/>
      <c r="AX59" s="14"/>
      <c r="AY59" s="14"/>
    </row>
    <row r="60" spans="1:51" x14ac:dyDescent="0.25">
      <c r="A60" s="14"/>
      <c r="B60" s="14"/>
      <c r="C60" s="14"/>
      <c r="D60" s="14"/>
      <c r="E60" s="14"/>
      <c r="F60" s="14"/>
      <c r="G60" s="14"/>
      <c r="H60" s="14"/>
      <c r="I60" s="14"/>
      <c r="J60" s="14"/>
      <c r="K60" s="14"/>
      <c r="L60" s="14"/>
      <c r="M60" s="14"/>
      <c r="N60" s="14"/>
      <c r="O60" s="14"/>
      <c r="P60" s="14"/>
      <c r="Q60" s="14"/>
      <c r="R60" s="14"/>
      <c r="S60" s="14"/>
      <c r="T60" s="14"/>
      <c r="U60" s="14"/>
      <c r="V60" s="14"/>
      <c r="W60" s="14"/>
      <c r="X60" s="14"/>
      <c r="Y60" s="14"/>
      <c r="Z60" s="14"/>
      <c r="AA60" s="14"/>
      <c r="AB60" s="14"/>
      <c r="AC60" s="14"/>
      <c r="AD60" s="14"/>
      <c r="AE60" s="14"/>
      <c r="AF60" s="14"/>
      <c r="AG60" s="14"/>
      <c r="AH60" s="14"/>
      <c r="AI60" s="14"/>
      <c r="AJ60" s="14"/>
      <c r="AK60" s="14"/>
      <c r="AL60" s="14"/>
      <c r="AM60" s="14"/>
      <c r="AN60" s="14"/>
      <c r="AO60" s="14"/>
      <c r="AP60" s="14"/>
      <c r="AQ60" s="14"/>
      <c r="AR60" s="14"/>
      <c r="AS60" s="14"/>
      <c r="AT60" s="14"/>
      <c r="AU60" s="14"/>
      <c r="AV60" s="14"/>
      <c r="AW60" s="14"/>
      <c r="AX60" s="14"/>
      <c r="AY60" s="14"/>
    </row>
    <row r="61" spans="1:51" x14ac:dyDescent="0.25">
      <c r="A61" s="14"/>
      <c r="B61" s="14"/>
      <c r="C61" s="14"/>
      <c r="D61" s="14"/>
      <c r="E61" s="14"/>
      <c r="F61" s="14"/>
      <c r="G61" s="14"/>
      <c r="H61" s="14"/>
      <c r="I61" s="14"/>
      <c r="J61" s="14"/>
      <c r="K61" s="14"/>
      <c r="L61" s="14"/>
      <c r="M61" s="14"/>
      <c r="N61" s="14"/>
      <c r="O61" s="14"/>
      <c r="P61" s="14"/>
      <c r="Q61" s="14"/>
      <c r="R61" s="14"/>
      <c r="S61" s="14"/>
      <c r="T61" s="14"/>
      <c r="U61" s="14"/>
      <c r="V61" s="14"/>
      <c r="W61" s="14"/>
      <c r="X61" s="14"/>
      <c r="Y61" s="14"/>
      <c r="Z61" s="14"/>
      <c r="AA61" s="14"/>
      <c r="AB61" s="14"/>
      <c r="AC61" s="14"/>
      <c r="AD61" s="14"/>
      <c r="AE61" s="14"/>
      <c r="AF61" s="14"/>
      <c r="AG61" s="14"/>
      <c r="AH61" s="14"/>
      <c r="AI61" s="14"/>
      <c r="AJ61" s="14"/>
      <c r="AK61" s="14"/>
      <c r="AL61" s="14"/>
      <c r="AM61" s="14"/>
      <c r="AN61" s="14"/>
      <c r="AO61" s="14"/>
      <c r="AP61" s="14"/>
      <c r="AQ61" s="14"/>
      <c r="AR61" s="14"/>
      <c r="AS61" s="14"/>
      <c r="AT61" s="14"/>
      <c r="AU61" s="14"/>
      <c r="AV61" s="14"/>
      <c r="AW61" s="14"/>
      <c r="AX61" s="14"/>
      <c r="AY61" s="14"/>
    </row>
    <row r="62" spans="1:51" x14ac:dyDescent="0.25">
      <c r="A62" s="14"/>
      <c r="B62" s="14"/>
      <c r="C62" s="14"/>
      <c r="D62" s="14"/>
      <c r="E62" s="14"/>
      <c r="F62" s="14"/>
      <c r="G62" s="14"/>
      <c r="H62" s="14"/>
      <c r="I62" s="14"/>
      <c r="J62" s="14"/>
      <c r="K62" s="14"/>
      <c r="L62" s="14"/>
      <c r="M62" s="14"/>
      <c r="N62" s="14"/>
      <c r="O62" s="14"/>
      <c r="P62" s="14"/>
      <c r="Q62" s="14"/>
      <c r="R62" s="14"/>
      <c r="S62" s="14"/>
      <c r="T62" s="14"/>
      <c r="U62" s="14"/>
      <c r="V62" s="14"/>
      <c r="W62" s="14"/>
      <c r="X62" s="14"/>
      <c r="Y62" s="14"/>
      <c r="Z62" s="14"/>
      <c r="AA62" s="14"/>
      <c r="AB62" s="14"/>
      <c r="AC62" s="14"/>
      <c r="AD62" s="14"/>
      <c r="AE62" s="14"/>
      <c r="AF62" s="14"/>
      <c r="AG62" s="14"/>
      <c r="AH62" s="14"/>
      <c r="AI62" s="14"/>
      <c r="AJ62" s="14"/>
      <c r="AK62" s="14"/>
      <c r="AL62" s="14"/>
      <c r="AM62" s="14"/>
      <c r="AN62" s="14"/>
      <c r="AO62" s="14"/>
      <c r="AP62" s="14"/>
      <c r="AQ62" s="14"/>
      <c r="AR62" s="14"/>
      <c r="AS62" s="14"/>
      <c r="AT62" s="14"/>
      <c r="AU62" s="14"/>
      <c r="AV62" s="14"/>
      <c r="AW62" s="14"/>
      <c r="AX62" s="14"/>
      <c r="AY62" s="14"/>
    </row>
    <row r="63" spans="1:51" x14ac:dyDescent="0.25">
      <c r="A63" s="14"/>
      <c r="B63" s="14"/>
      <c r="C63" s="14"/>
      <c r="D63" s="14"/>
      <c r="E63" s="14"/>
      <c r="F63" s="14"/>
      <c r="G63" s="14"/>
      <c r="H63" s="14"/>
      <c r="I63" s="14"/>
      <c r="J63" s="14"/>
      <c r="K63" s="14"/>
      <c r="L63" s="14"/>
      <c r="M63" s="14"/>
      <c r="N63" s="14"/>
      <c r="O63" s="14"/>
      <c r="P63" s="14"/>
      <c r="Q63" s="14"/>
      <c r="R63" s="14"/>
      <c r="S63" s="14"/>
      <c r="T63" s="14"/>
      <c r="U63" s="14"/>
      <c r="V63" s="14"/>
      <c r="W63" s="14"/>
      <c r="X63" s="14"/>
      <c r="Y63" s="14"/>
      <c r="Z63" s="14"/>
      <c r="AA63" s="14"/>
      <c r="AB63" s="14"/>
      <c r="AC63" s="14"/>
      <c r="AD63" s="14"/>
      <c r="AE63" s="14"/>
      <c r="AF63" s="14"/>
      <c r="AG63" s="14"/>
      <c r="AH63" s="14"/>
      <c r="AI63" s="14"/>
      <c r="AJ63" s="14"/>
      <c r="AK63" s="14"/>
      <c r="AL63" s="14"/>
      <c r="AM63" s="14"/>
      <c r="AN63" s="14"/>
      <c r="AO63" s="14"/>
      <c r="AP63" s="14"/>
      <c r="AQ63" s="14"/>
      <c r="AR63" s="14"/>
      <c r="AS63" s="14"/>
      <c r="AT63" s="14"/>
      <c r="AU63" s="14"/>
      <c r="AV63" s="14"/>
      <c r="AW63" s="14"/>
      <c r="AX63" s="14"/>
      <c r="AY63" s="14"/>
    </row>
    <row r="64" spans="1:51" x14ac:dyDescent="0.25">
      <c r="A64" s="14"/>
      <c r="B64" s="14"/>
      <c r="C64" s="14"/>
      <c r="D64" s="14"/>
      <c r="E64" s="14"/>
      <c r="F64" s="14"/>
      <c r="G64" s="14"/>
      <c r="H64" s="14"/>
      <c r="I64" s="14"/>
      <c r="J64" s="14"/>
      <c r="K64" s="14"/>
      <c r="L64" s="14"/>
      <c r="M64" s="14"/>
      <c r="N64" s="14"/>
      <c r="O64" s="14"/>
      <c r="P64" s="14"/>
      <c r="Q64" s="14"/>
      <c r="R64" s="14"/>
      <c r="S64" s="14"/>
      <c r="T64" s="14"/>
      <c r="U64" s="14"/>
      <c r="V64" s="14"/>
      <c r="W64" s="14"/>
      <c r="X64" s="14"/>
      <c r="Y64" s="14"/>
      <c r="Z64" s="14"/>
      <c r="AA64" s="14"/>
      <c r="AB64" s="14"/>
      <c r="AC64" s="14"/>
      <c r="AD64" s="14"/>
      <c r="AE64" s="14"/>
      <c r="AF64" s="14"/>
      <c r="AG64" s="14"/>
      <c r="AH64" s="14"/>
      <c r="AI64" s="14"/>
      <c r="AJ64" s="14"/>
      <c r="AK64" s="14"/>
      <c r="AL64" s="14"/>
      <c r="AM64" s="14"/>
      <c r="AN64" s="14"/>
      <c r="AO64" s="14"/>
      <c r="AP64" s="14"/>
      <c r="AQ64" s="14"/>
      <c r="AR64" s="14"/>
      <c r="AS64" s="14"/>
      <c r="AT64" s="14"/>
      <c r="AU64" s="14"/>
      <c r="AV64" s="14"/>
      <c r="AW64" s="14"/>
      <c r="AX64" s="14"/>
      <c r="AY64" s="14"/>
    </row>
    <row r="65" spans="1:51" x14ac:dyDescent="0.25">
      <c r="A65" s="14"/>
      <c r="B65" s="14"/>
      <c r="C65" s="14"/>
      <c r="D65" s="14"/>
      <c r="E65" s="14"/>
      <c r="F65" s="14"/>
      <c r="G65" s="14"/>
      <c r="H65" s="14"/>
      <c r="I65" s="14"/>
      <c r="J65" s="14"/>
      <c r="K65" s="14"/>
      <c r="L65" s="14"/>
      <c r="M65" s="14"/>
      <c r="N65" s="14"/>
      <c r="O65" s="14"/>
      <c r="P65" s="14"/>
      <c r="Q65" s="14"/>
      <c r="R65" s="14"/>
      <c r="S65" s="14"/>
      <c r="T65" s="14"/>
      <c r="U65" s="14"/>
      <c r="V65" s="14"/>
      <c r="W65" s="14"/>
      <c r="X65" s="14"/>
      <c r="Y65" s="14"/>
      <c r="Z65" s="14"/>
      <c r="AA65" s="14"/>
      <c r="AB65" s="14"/>
      <c r="AC65" s="14"/>
      <c r="AD65" s="14"/>
      <c r="AE65" s="14"/>
      <c r="AF65" s="14"/>
      <c r="AG65" s="14"/>
      <c r="AH65" s="14"/>
      <c r="AI65" s="14"/>
      <c r="AJ65" s="14"/>
      <c r="AK65" s="14"/>
      <c r="AL65" s="14"/>
      <c r="AM65" s="14"/>
      <c r="AN65" s="14"/>
      <c r="AO65" s="14"/>
      <c r="AP65" s="14"/>
      <c r="AQ65" s="14"/>
      <c r="AR65" s="14"/>
      <c r="AS65" s="14"/>
      <c r="AT65" s="14"/>
      <c r="AU65" s="14"/>
      <c r="AV65" s="14"/>
      <c r="AW65" s="14"/>
      <c r="AX65" s="14"/>
      <c r="AY65" s="14"/>
    </row>
    <row r="66" spans="1:51" x14ac:dyDescent="0.25">
      <c r="A66" s="14"/>
      <c r="B66" s="14"/>
      <c r="C66" s="14"/>
      <c r="D66" s="14"/>
      <c r="E66" s="14"/>
      <c r="F66" s="14"/>
      <c r="G66" s="14"/>
      <c r="H66" s="14"/>
      <c r="I66" s="14"/>
      <c r="J66" s="14"/>
      <c r="K66" s="14"/>
      <c r="L66" s="14"/>
      <c r="M66" s="14"/>
      <c r="N66" s="14"/>
      <c r="O66" s="14"/>
      <c r="P66" s="14"/>
      <c r="Q66" s="14"/>
      <c r="R66" s="14"/>
      <c r="S66" s="14"/>
      <c r="T66" s="14"/>
      <c r="U66" s="14"/>
      <c r="V66" s="14"/>
      <c r="W66" s="14"/>
      <c r="X66" s="14"/>
      <c r="Y66" s="14"/>
      <c r="Z66" s="14"/>
      <c r="AA66" s="14"/>
      <c r="AB66" s="14"/>
      <c r="AC66" s="14"/>
      <c r="AD66" s="14"/>
      <c r="AE66" s="14"/>
      <c r="AF66" s="14"/>
      <c r="AG66" s="14"/>
      <c r="AH66" s="14"/>
      <c r="AI66" s="14"/>
      <c r="AJ66" s="14"/>
      <c r="AK66" s="14"/>
      <c r="AL66" s="14"/>
      <c r="AM66" s="14"/>
      <c r="AN66" s="14"/>
      <c r="AO66" s="14"/>
      <c r="AP66" s="14"/>
      <c r="AQ66" s="14"/>
      <c r="AR66" s="14"/>
      <c r="AS66" s="14"/>
      <c r="AT66" s="14"/>
      <c r="AU66" s="14"/>
      <c r="AV66" s="14"/>
      <c r="AW66" s="14"/>
      <c r="AX66" s="14"/>
      <c r="AY66" s="14"/>
    </row>
    <row r="67" spans="1:51" x14ac:dyDescent="0.25">
      <c r="A67" s="14"/>
      <c r="B67" s="14"/>
      <c r="C67" s="14"/>
      <c r="D67" s="14"/>
      <c r="E67" s="14"/>
      <c r="F67" s="14"/>
      <c r="G67" s="14"/>
      <c r="H67" s="14"/>
      <c r="I67" s="14"/>
      <c r="J67" s="14"/>
      <c r="K67" s="14"/>
      <c r="L67" s="14"/>
      <c r="M67" s="14"/>
      <c r="N67" s="14"/>
      <c r="O67" s="14"/>
      <c r="P67" s="14"/>
      <c r="Q67" s="14"/>
      <c r="R67" s="14"/>
      <c r="S67" s="14"/>
      <c r="T67" s="14"/>
      <c r="U67" s="14"/>
      <c r="V67" s="14"/>
      <c r="W67" s="14"/>
      <c r="X67" s="14"/>
      <c r="Y67" s="14"/>
      <c r="Z67" s="14"/>
      <c r="AA67" s="14"/>
      <c r="AB67" s="14"/>
      <c r="AC67" s="14"/>
      <c r="AD67" s="14"/>
      <c r="AE67" s="14"/>
      <c r="AF67" s="14"/>
      <c r="AG67" s="14"/>
      <c r="AH67" s="14"/>
      <c r="AI67" s="14"/>
      <c r="AJ67" s="14"/>
      <c r="AK67" s="14"/>
      <c r="AL67" s="14"/>
      <c r="AM67" s="14"/>
      <c r="AN67" s="14"/>
      <c r="AO67" s="14"/>
      <c r="AP67" s="14"/>
      <c r="AQ67" s="14"/>
      <c r="AR67" s="14"/>
      <c r="AS67" s="14"/>
      <c r="AT67" s="14"/>
      <c r="AU67" s="14"/>
      <c r="AV67" s="14"/>
      <c r="AW67" s="14"/>
      <c r="AX67" s="14"/>
      <c r="AY67" s="14"/>
    </row>
    <row r="68" spans="1:51" x14ac:dyDescent="0.25">
      <c r="A68" s="14"/>
      <c r="B68" s="14"/>
      <c r="C68" s="14"/>
      <c r="D68" s="14"/>
      <c r="E68" s="14"/>
      <c r="F68" s="14"/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14"/>
      <c r="R68" s="14"/>
      <c r="S68" s="14"/>
      <c r="T68" s="14"/>
      <c r="U68" s="14"/>
      <c r="V68" s="14"/>
      <c r="W68" s="14"/>
      <c r="X68" s="14"/>
      <c r="Y68" s="14"/>
      <c r="Z68" s="14"/>
      <c r="AA68" s="14"/>
      <c r="AB68" s="14"/>
      <c r="AC68" s="14"/>
      <c r="AD68" s="14"/>
      <c r="AE68" s="14"/>
      <c r="AF68" s="14"/>
      <c r="AG68" s="14"/>
      <c r="AH68" s="14"/>
      <c r="AI68" s="14"/>
      <c r="AJ68" s="14"/>
      <c r="AK68" s="14"/>
      <c r="AL68" s="14"/>
      <c r="AM68" s="14"/>
      <c r="AN68" s="14"/>
      <c r="AO68" s="14"/>
      <c r="AP68" s="14"/>
      <c r="AQ68" s="14"/>
      <c r="AR68" s="14"/>
      <c r="AS68" s="14"/>
      <c r="AT68" s="14"/>
      <c r="AU68" s="14"/>
      <c r="AV68" s="14"/>
      <c r="AW68" s="14"/>
      <c r="AX68" s="14"/>
      <c r="AY68" s="14"/>
    </row>
    <row r="69" spans="1:51" x14ac:dyDescent="0.25">
      <c r="A69" s="14"/>
      <c r="B69" s="14"/>
      <c r="C69" s="14"/>
      <c r="D69" s="14"/>
      <c r="E69" s="14"/>
      <c r="F69" s="14"/>
      <c r="G69" s="14"/>
      <c r="H69" s="14"/>
      <c r="I69" s="14"/>
      <c r="J69" s="14"/>
      <c r="K69" s="14"/>
      <c r="L69" s="14"/>
      <c r="M69" s="14"/>
      <c r="N69" s="14"/>
      <c r="O69" s="14"/>
      <c r="P69" s="14"/>
      <c r="Q69" s="14"/>
      <c r="R69" s="14"/>
      <c r="S69" s="14"/>
      <c r="T69" s="14"/>
      <c r="U69" s="14"/>
      <c r="V69" s="14"/>
      <c r="W69" s="14"/>
      <c r="X69" s="14"/>
      <c r="Y69" s="14"/>
      <c r="Z69" s="14"/>
      <c r="AA69" s="14"/>
      <c r="AB69" s="14"/>
      <c r="AC69" s="14"/>
      <c r="AD69" s="14"/>
      <c r="AE69" s="14"/>
      <c r="AF69" s="14"/>
      <c r="AG69" s="14"/>
      <c r="AH69" s="14"/>
      <c r="AI69" s="14"/>
      <c r="AJ69" s="14"/>
      <c r="AK69" s="14"/>
      <c r="AL69" s="14"/>
      <c r="AM69" s="14"/>
      <c r="AN69" s="14"/>
      <c r="AO69" s="14"/>
      <c r="AP69" s="14"/>
      <c r="AQ69" s="14"/>
      <c r="AR69" s="14"/>
      <c r="AS69" s="14"/>
      <c r="AT69" s="14"/>
      <c r="AU69" s="14"/>
      <c r="AV69" s="14"/>
      <c r="AW69" s="14"/>
      <c r="AX69" s="14"/>
      <c r="AY69" s="14"/>
    </row>
    <row r="70" spans="1:51" x14ac:dyDescent="0.25">
      <c r="A70" s="14"/>
      <c r="B70" s="14"/>
      <c r="C70" s="14"/>
      <c r="D70" s="14"/>
      <c r="E70" s="14"/>
      <c r="F70" s="14"/>
      <c r="G70" s="14"/>
      <c r="H70" s="14"/>
      <c r="I70" s="14"/>
      <c r="J70" s="14"/>
      <c r="K70" s="14"/>
      <c r="L70" s="14"/>
      <c r="M70" s="14"/>
      <c r="N70" s="14"/>
      <c r="O70" s="14"/>
      <c r="P70" s="14"/>
      <c r="Q70" s="14"/>
      <c r="R70" s="14"/>
      <c r="S70" s="14"/>
      <c r="T70" s="14"/>
      <c r="U70" s="14"/>
      <c r="V70" s="14"/>
      <c r="W70" s="14"/>
      <c r="X70" s="14"/>
      <c r="Y70" s="14"/>
      <c r="Z70" s="14"/>
      <c r="AA70" s="14"/>
      <c r="AB70" s="14"/>
      <c r="AC70" s="14"/>
      <c r="AD70" s="14"/>
      <c r="AE70" s="14"/>
      <c r="AF70" s="14"/>
      <c r="AG70" s="14"/>
      <c r="AH70" s="14"/>
      <c r="AI70" s="14"/>
      <c r="AJ70" s="14"/>
      <c r="AK70" s="14"/>
      <c r="AL70" s="14"/>
      <c r="AM70" s="14"/>
      <c r="AN70" s="14"/>
      <c r="AO70" s="14"/>
      <c r="AP70" s="14"/>
      <c r="AQ70" s="14"/>
      <c r="AR70" s="14"/>
      <c r="AS70" s="14"/>
      <c r="AT70" s="14"/>
      <c r="AU70" s="14"/>
      <c r="AV70" s="14"/>
      <c r="AW70" s="14"/>
      <c r="AX70" s="14"/>
      <c r="AY70" s="14"/>
    </row>
    <row r="71" spans="1:51" x14ac:dyDescent="0.25">
      <c r="A71" s="14"/>
      <c r="B71" s="14"/>
      <c r="C71" s="14"/>
      <c r="D71" s="14"/>
      <c r="E71" s="14"/>
      <c r="F71" s="14"/>
      <c r="G71" s="14"/>
      <c r="H71" s="14"/>
      <c r="I71" s="14"/>
      <c r="J71" s="14"/>
      <c r="K71" s="14"/>
      <c r="L71" s="14"/>
      <c r="M71" s="14"/>
      <c r="N71" s="14"/>
      <c r="O71" s="14"/>
      <c r="P71" s="14"/>
      <c r="Q71" s="14"/>
      <c r="R71" s="14"/>
      <c r="S71" s="14"/>
      <c r="T71" s="14"/>
      <c r="U71" s="14"/>
      <c r="V71" s="14"/>
      <c r="W71" s="14"/>
      <c r="X71" s="14"/>
      <c r="Y71" s="14"/>
      <c r="Z71" s="14"/>
      <c r="AA71" s="14"/>
      <c r="AB71" s="14"/>
      <c r="AC71" s="14"/>
      <c r="AD71" s="14"/>
      <c r="AE71" s="14"/>
      <c r="AF71" s="14"/>
      <c r="AG71" s="14"/>
      <c r="AH71" s="14"/>
      <c r="AI71" s="14"/>
      <c r="AJ71" s="14"/>
      <c r="AK71" s="14"/>
      <c r="AL71" s="14"/>
      <c r="AM71" s="14"/>
      <c r="AN71" s="14"/>
      <c r="AO71" s="14"/>
      <c r="AP71" s="14"/>
      <c r="AQ71" s="14"/>
      <c r="AR71" s="14"/>
      <c r="AS71" s="14"/>
      <c r="AT71" s="14"/>
      <c r="AU71" s="14"/>
      <c r="AV71" s="14"/>
      <c r="AW71" s="14"/>
      <c r="AX71" s="14"/>
      <c r="AY71" s="14"/>
    </row>
    <row r="72" spans="1:51" x14ac:dyDescent="0.25">
      <c r="A72" s="14"/>
      <c r="B72" s="14"/>
      <c r="C72" s="14"/>
      <c r="D72" s="14"/>
      <c r="E72" s="14"/>
      <c r="F72" s="14"/>
      <c r="G72" s="14"/>
      <c r="H72" s="14"/>
      <c r="I72" s="14"/>
      <c r="J72" s="14"/>
      <c r="K72" s="14"/>
      <c r="L72" s="14"/>
      <c r="M72" s="14"/>
      <c r="N72" s="14"/>
      <c r="O72" s="14"/>
      <c r="P72" s="14"/>
      <c r="Q72" s="14"/>
      <c r="R72" s="14"/>
      <c r="S72" s="14"/>
      <c r="T72" s="14"/>
      <c r="U72" s="14"/>
      <c r="V72" s="14"/>
      <c r="W72" s="14"/>
      <c r="X72" s="14"/>
      <c r="Y72" s="14"/>
      <c r="Z72" s="14"/>
      <c r="AA72" s="14"/>
      <c r="AB72" s="14"/>
      <c r="AC72" s="14"/>
      <c r="AD72" s="14"/>
      <c r="AE72" s="14"/>
      <c r="AF72" s="14"/>
      <c r="AG72" s="14"/>
      <c r="AH72" s="14"/>
      <c r="AI72" s="14"/>
      <c r="AJ72" s="14"/>
      <c r="AK72" s="14"/>
      <c r="AL72" s="14"/>
      <c r="AM72" s="14"/>
      <c r="AN72" s="14"/>
      <c r="AO72" s="14"/>
      <c r="AP72" s="14"/>
      <c r="AQ72" s="14"/>
      <c r="AR72" s="14"/>
      <c r="AS72" s="14"/>
      <c r="AT72" s="14"/>
      <c r="AU72" s="14"/>
      <c r="AV72" s="14"/>
      <c r="AW72" s="14"/>
      <c r="AX72" s="14"/>
      <c r="AY72" s="14"/>
    </row>
    <row r="73" spans="1:51" x14ac:dyDescent="0.25">
      <c r="A73" s="14"/>
      <c r="B73" s="14"/>
      <c r="C73" s="14"/>
      <c r="D73" s="14"/>
      <c r="E73" s="14"/>
      <c r="F73" s="14"/>
      <c r="G73" s="14"/>
      <c r="H73" s="14"/>
      <c r="I73" s="14"/>
      <c r="J73" s="14"/>
      <c r="K73" s="14"/>
      <c r="L73" s="14"/>
      <c r="M73" s="14"/>
      <c r="N73" s="14"/>
      <c r="O73" s="14"/>
      <c r="P73" s="14"/>
      <c r="Q73" s="14"/>
      <c r="R73" s="14"/>
      <c r="S73" s="14"/>
      <c r="T73" s="14"/>
      <c r="U73" s="14"/>
      <c r="V73" s="14"/>
      <c r="W73" s="14"/>
      <c r="X73" s="14"/>
      <c r="Y73" s="14"/>
      <c r="Z73" s="14"/>
      <c r="AA73" s="14"/>
      <c r="AB73" s="14"/>
      <c r="AC73" s="14"/>
      <c r="AD73" s="14"/>
      <c r="AE73" s="14"/>
      <c r="AF73" s="14"/>
      <c r="AG73" s="14"/>
      <c r="AH73" s="14"/>
      <c r="AI73" s="14"/>
      <c r="AJ73" s="14"/>
      <c r="AK73" s="14"/>
      <c r="AL73" s="14"/>
      <c r="AM73" s="14"/>
      <c r="AN73" s="14"/>
      <c r="AO73" s="14"/>
      <c r="AP73" s="14"/>
      <c r="AQ73" s="14"/>
      <c r="AR73" s="14"/>
      <c r="AS73" s="14"/>
      <c r="AT73" s="14"/>
      <c r="AU73" s="14"/>
      <c r="AV73" s="14"/>
      <c r="AW73" s="14"/>
      <c r="AX73" s="14"/>
      <c r="AY73" s="14"/>
    </row>
    <row r="74" spans="1:51" x14ac:dyDescent="0.25">
      <c r="A74" s="14"/>
      <c r="B74" s="14"/>
      <c r="C74" s="14"/>
      <c r="D74" s="14"/>
      <c r="E74" s="14"/>
      <c r="F74" s="14"/>
      <c r="G74" s="14"/>
      <c r="H74" s="14"/>
      <c r="I74" s="14"/>
      <c r="J74" s="14"/>
      <c r="K74" s="14"/>
      <c r="L74" s="14"/>
      <c r="M74" s="14"/>
      <c r="N74" s="14"/>
      <c r="O74" s="14"/>
      <c r="P74" s="14"/>
      <c r="Q74" s="14"/>
      <c r="R74" s="14"/>
      <c r="S74" s="14"/>
      <c r="T74" s="14"/>
      <c r="U74" s="14"/>
      <c r="V74" s="14"/>
      <c r="W74" s="14"/>
      <c r="X74" s="14"/>
      <c r="Y74" s="14"/>
      <c r="Z74" s="14"/>
      <c r="AA74" s="14"/>
      <c r="AB74" s="14"/>
      <c r="AC74" s="14"/>
      <c r="AD74" s="14"/>
      <c r="AE74" s="14"/>
      <c r="AF74" s="14"/>
      <c r="AG74" s="14"/>
      <c r="AH74" s="14"/>
      <c r="AI74" s="14"/>
      <c r="AJ74" s="14"/>
      <c r="AK74" s="14"/>
      <c r="AL74" s="14"/>
      <c r="AM74" s="14"/>
      <c r="AN74" s="14"/>
      <c r="AO74" s="14"/>
      <c r="AP74" s="14"/>
      <c r="AQ74" s="14"/>
      <c r="AR74" s="14"/>
      <c r="AS74" s="14"/>
      <c r="AT74" s="14"/>
      <c r="AU74" s="14"/>
      <c r="AV74" s="14"/>
      <c r="AW74" s="14"/>
      <c r="AX74" s="14"/>
      <c r="AY74" s="14"/>
    </row>
    <row r="75" spans="1:51" x14ac:dyDescent="0.25">
      <c r="A75" s="14"/>
      <c r="B75" s="14"/>
      <c r="C75" s="14"/>
      <c r="D75" s="14"/>
      <c r="E75" s="14"/>
      <c r="F75" s="14"/>
      <c r="G75" s="14"/>
      <c r="H75" s="14"/>
      <c r="I75" s="14"/>
      <c r="J75" s="14"/>
      <c r="K75" s="14"/>
      <c r="L75" s="14"/>
      <c r="M75" s="14"/>
      <c r="N75" s="14"/>
      <c r="O75" s="14"/>
      <c r="P75" s="14"/>
      <c r="Q75" s="14"/>
      <c r="R75" s="14"/>
      <c r="S75" s="14"/>
      <c r="T75" s="14"/>
      <c r="U75" s="14"/>
      <c r="V75" s="14"/>
      <c r="W75" s="14"/>
      <c r="X75" s="14"/>
      <c r="Y75" s="14"/>
      <c r="Z75" s="14"/>
      <c r="AA75" s="14"/>
      <c r="AB75" s="14"/>
      <c r="AC75" s="14"/>
      <c r="AD75" s="14"/>
      <c r="AE75" s="14"/>
      <c r="AF75" s="14"/>
      <c r="AG75" s="14"/>
      <c r="AH75" s="14"/>
      <c r="AI75" s="14"/>
      <c r="AJ75" s="14"/>
      <c r="AK75" s="14"/>
      <c r="AL75" s="14"/>
      <c r="AM75" s="14"/>
      <c r="AN75" s="14"/>
      <c r="AO75" s="14"/>
      <c r="AP75" s="14"/>
      <c r="AQ75" s="14"/>
      <c r="AR75" s="14"/>
      <c r="AS75" s="14"/>
      <c r="AT75" s="14"/>
      <c r="AU75" s="14"/>
      <c r="AV75" s="14"/>
      <c r="AW75" s="14"/>
      <c r="AX75" s="14"/>
      <c r="AY75" s="14"/>
    </row>
    <row r="76" spans="1:51" x14ac:dyDescent="0.25">
      <c r="A76" s="14"/>
      <c r="B76" s="14"/>
      <c r="C76" s="14"/>
      <c r="D76" s="14"/>
      <c r="E76" s="14"/>
      <c r="F76" s="14"/>
      <c r="G76" s="14"/>
      <c r="H76" s="14"/>
      <c r="I76" s="14"/>
      <c r="J76" s="14"/>
      <c r="K76" s="14"/>
      <c r="L76" s="14"/>
      <c r="M76" s="14"/>
      <c r="N76" s="14"/>
      <c r="O76" s="14"/>
      <c r="P76" s="14"/>
      <c r="Q76" s="14"/>
      <c r="R76" s="14"/>
      <c r="S76" s="14"/>
      <c r="T76" s="14"/>
      <c r="U76" s="14"/>
      <c r="V76" s="14"/>
      <c r="W76" s="14"/>
      <c r="X76" s="14"/>
      <c r="Y76" s="14"/>
      <c r="Z76" s="14"/>
      <c r="AA76" s="14"/>
      <c r="AB76" s="14"/>
      <c r="AC76" s="14"/>
      <c r="AD76" s="14"/>
      <c r="AE76" s="14"/>
      <c r="AF76" s="14"/>
      <c r="AG76" s="14"/>
      <c r="AH76" s="14"/>
      <c r="AI76" s="14"/>
      <c r="AJ76" s="14"/>
      <c r="AK76" s="14"/>
      <c r="AL76" s="14"/>
      <c r="AM76" s="14"/>
      <c r="AN76" s="14"/>
      <c r="AO76" s="14"/>
      <c r="AP76" s="14"/>
      <c r="AQ76" s="14"/>
      <c r="AR76" s="14"/>
      <c r="AS76" s="14"/>
      <c r="AT76" s="14"/>
      <c r="AU76" s="14"/>
      <c r="AV76" s="14"/>
      <c r="AW76" s="14"/>
      <c r="AX76" s="14"/>
      <c r="AY76" s="14"/>
    </row>
    <row r="77" spans="1:51" x14ac:dyDescent="0.25">
      <c r="A77" s="14"/>
      <c r="B77" s="14"/>
      <c r="C77" s="14"/>
      <c r="D77" s="14"/>
      <c r="E77" s="14"/>
      <c r="F77" s="14"/>
      <c r="G77" s="14"/>
      <c r="H77" s="14"/>
      <c r="I77" s="14"/>
      <c r="J77" s="14"/>
      <c r="K77" s="14"/>
      <c r="L77" s="14"/>
      <c r="M77" s="14"/>
      <c r="N77" s="14"/>
      <c r="O77" s="14"/>
      <c r="P77" s="14"/>
      <c r="Q77" s="14"/>
      <c r="R77" s="14"/>
      <c r="S77" s="14"/>
      <c r="T77" s="14"/>
      <c r="U77" s="14"/>
      <c r="V77" s="14"/>
      <c r="W77" s="14"/>
      <c r="X77" s="14"/>
      <c r="Y77" s="14"/>
      <c r="Z77" s="14"/>
      <c r="AA77" s="14"/>
      <c r="AB77" s="14"/>
      <c r="AC77" s="14"/>
      <c r="AD77" s="14"/>
      <c r="AE77" s="14"/>
      <c r="AF77" s="14"/>
      <c r="AG77" s="14"/>
      <c r="AH77" s="14"/>
      <c r="AI77" s="14"/>
      <c r="AJ77" s="14"/>
      <c r="AK77" s="14"/>
      <c r="AL77" s="14"/>
      <c r="AM77" s="14"/>
      <c r="AN77" s="14"/>
      <c r="AO77" s="14"/>
      <c r="AP77" s="14"/>
      <c r="AQ77" s="14"/>
      <c r="AR77" s="14"/>
      <c r="AS77" s="14"/>
      <c r="AT77" s="14"/>
      <c r="AU77" s="14"/>
      <c r="AV77" s="14"/>
      <c r="AW77" s="14"/>
      <c r="AX77" s="14"/>
      <c r="AY77" s="14"/>
    </row>
    <row r="78" spans="1:51" x14ac:dyDescent="0.25">
      <c r="A78" s="14"/>
      <c r="B78" s="14"/>
      <c r="C78" s="14"/>
      <c r="D78" s="14"/>
      <c r="E78" s="14"/>
      <c r="F78" s="14"/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4"/>
      <c r="R78" s="14"/>
      <c r="S78" s="14"/>
      <c r="T78" s="14"/>
      <c r="U78" s="14"/>
      <c r="V78" s="14"/>
      <c r="W78" s="14"/>
      <c r="X78" s="14"/>
      <c r="Y78" s="14"/>
      <c r="Z78" s="14"/>
      <c r="AA78" s="14"/>
      <c r="AB78" s="14"/>
      <c r="AC78" s="14"/>
      <c r="AD78" s="14"/>
      <c r="AE78" s="14"/>
      <c r="AF78" s="14"/>
      <c r="AG78" s="14"/>
      <c r="AH78" s="14"/>
      <c r="AI78" s="14"/>
      <c r="AJ78" s="14"/>
      <c r="AK78" s="14"/>
      <c r="AL78" s="14"/>
      <c r="AM78" s="14"/>
      <c r="AN78" s="14"/>
      <c r="AO78" s="14"/>
      <c r="AP78" s="14"/>
      <c r="AQ78" s="14"/>
      <c r="AR78" s="14"/>
      <c r="AS78" s="14"/>
      <c r="AT78" s="14"/>
      <c r="AU78" s="14"/>
      <c r="AV78" s="14"/>
      <c r="AW78" s="14"/>
      <c r="AX78" s="14"/>
      <c r="AY78" s="14"/>
    </row>
    <row r="79" spans="1:51" x14ac:dyDescent="0.25">
      <c r="A79" s="14"/>
      <c r="B79" s="14"/>
      <c r="C79" s="14"/>
      <c r="D79" s="14"/>
      <c r="E79" s="14"/>
      <c r="F79" s="14"/>
      <c r="G79" s="14"/>
      <c r="H79" s="14"/>
      <c r="I79" s="14"/>
      <c r="J79" s="14"/>
      <c r="K79" s="14"/>
      <c r="L79" s="14"/>
      <c r="M79" s="14"/>
      <c r="N79" s="14"/>
      <c r="O79" s="14"/>
      <c r="P79" s="14"/>
      <c r="Q79" s="14"/>
      <c r="R79" s="14"/>
      <c r="S79" s="14"/>
      <c r="T79" s="14"/>
      <c r="U79" s="14"/>
      <c r="V79" s="14"/>
      <c r="W79" s="14"/>
      <c r="X79" s="14"/>
      <c r="Y79" s="14"/>
      <c r="Z79" s="14"/>
      <c r="AA79" s="14"/>
      <c r="AB79" s="14"/>
      <c r="AC79" s="14"/>
      <c r="AD79" s="14"/>
      <c r="AE79" s="14"/>
      <c r="AF79" s="14"/>
      <c r="AG79" s="14"/>
      <c r="AH79" s="14"/>
      <c r="AI79" s="14"/>
      <c r="AJ79" s="14"/>
      <c r="AK79" s="14"/>
      <c r="AL79" s="14"/>
      <c r="AM79" s="14"/>
      <c r="AN79" s="14"/>
      <c r="AO79" s="14"/>
      <c r="AP79" s="14"/>
      <c r="AQ79" s="14"/>
      <c r="AR79" s="14"/>
      <c r="AS79" s="14"/>
      <c r="AT79" s="14"/>
      <c r="AU79" s="14"/>
      <c r="AV79" s="14"/>
      <c r="AW79" s="14"/>
      <c r="AX79" s="14"/>
      <c r="AY79" s="14"/>
    </row>
    <row r="80" spans="1:51" x14ac:dyDescent="0.25">
      <c r="A80" s="14"/>
      <c r="B80" s="14"/>
      <c r="C80" s="14"/>
      <c r="D80" s="14"/>
      <c r="E80" s="14"/>
      <c r="F80" s="14"/>
      <c r="G80" s="14"/>
      <c r="H80" s="14"/>
      <c r="I80" s="14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4"/>
      <c r="U80" s="14"/>
      <c r="V80" s="14"/>
      <c r="W80" s="14"/>
      <c r="X80" s="14"/>
      <c r="Y80" s="14"/>
      <c r="Z80" s="14"/>
      <c r="AA80" s="14"/>
      <c r="AB80" s="14"/>
      <c r="AC80" s="14"/>
      <c r="AD80" s="14"/>
      <c r="AE80" s="14"/>
      <c r="AF80" s="14"/>
      <c r="AG80" s="14"/>
      <c r="AH80" s="14"/>
      <c r="AI80" s="14"/>
      <c r="AJ80" s="14"/>
      <c r="AK80" s="14"/>
      <c r="AL80" s="14"/>
      <c r="AM80" s="14"/>
      <c r="AN80" s="14"/>
      <c r="AO80" s="14"/>
      <c r="AP80" s="14"/>
      <c r="AQ80" s="14"/>
      <c r="AR80" s="14"/>
      <c r="AS80" s="14"/>
      <c r="AT80" s="14"/>
      <c r="AU80" s="14"/>
      <c r="AV80" s="14"/>
      <c r="AW80" s="14"/>
      <c r="AX80" s="14"/>
      <c r="AY80" s="14"/>
    </row>
    <row r="81" spans="1:51" x14ac:dyDescent="0.25">
      <c r="A81" s="14"/>
      <c r="B81" s="14"/>
      <c r="C81" s="14"/>
      <c r="D81" s="14"/>
      <c r="E81" s="14"/>
      <c r="F81" s="14"/>
      <c r="G81" s="14"/>
      <c r="H81" s="14"/>
      <c r="I81" s="14"/>
      <c r="J81" s="14"/>
      <c r="K81" s="14"/>
      <c r="L81" s="14"/>
      <c r="M81" s="14"/>
      <c r="N81" s="14"/>
      <c r="O81" s="14"/>
      <c r="P81" s="14"/>
      <c r="Q81" s="14"/>
      <c r="R81" s="14"/>
      <c r="S81" s="14"/>
      <c r="T81" s="14"/>
      <c r="U81" s="14"/>
      <c r="V81" s="14"/>
      <c r="W81" s="14"/>
      <c r="X81" s="14"/>
      <c r="Y81" s="14"/>
      <c r="Z81" s="14"/>
      <c r="AA81" s="14"/>
      <c r="AB81" s="14"/>
      <c r="AC81" s="14"/>
      <c r="AD81" s="14"/>
      <c r="AE81" s="14"/>
      <c r="AF81" s="14"/>
      <c r="AG81" s="14"/>
      <c r="AH81" s="14"/>
      <c r="AI81" s="14"/>
      <c r="AJ81" s="14"/>
      <c r="AK81" s="14"/>
      <c r="AL81" s="14"/>
      <c r="AM81" s="14"/>
      <c r="AN81" s="14"/>
      <c r="AO81" s="14"/>
      <c r="AP81" s="14"/>
      <c r="AQ81" s="14"/>
      <c r="AR81" s="14"/>
      <c r="AS81" s="14"/>
      <c r="AT81" s="14"/>
      <c r="AU81" s="14"/>
      <c r="AV81" s="14"/>
      <c r="AW81" s="14"/>
      <c r="AX81" s="14"/>
      <c r="AY81" s="14"/>
    </row>
    <row r="82" spans="1:51" x14ac:dyDescent="0.25">
      <c r="A82" s="14"/>
      <c r="B82" s="14"/>
      <c r="C82" s="14"/>
      <c r="D82" s="14"/>
      <c r="E82" s="14"/>
      <c r="F82" s="14"/>
      <c r="G82" s="14"/>
      <c r="H82" s="14"/>
      <c r="I82" s="14"/>
      <c r="J82" s="14"/>
      <c r="K82" s="14"/>
      <c r="L82" s="14"/>
      <c r="M82" s="14"/>
      <c r="N82" s="14"/>
      <c r="O82" s="14"/>
      <c r="P82" s="14"/>
      <c r="Q82" s="14"/>
      <c r="R82" s="14"/>
      <c r="S82" s="14"/>
      <c r="T82" s="14"/>
      <c r="U82" s="14"/>
      <c r="V82" s="14"/>
      <c r="W82" s="14"/>
      <c r="X82" s="14"/>
      <c r="Y82" s="14"/>
      <c r="Z82" s="14"/>
      <c r="AA82" s="14"/>
      <c r="AB82" s="14"/>
      <c r="AC82" s="14"/>
      <c r="AD82" s="14"/>
      <c r="AE82" s="14"/>
      <c r="AF82" s="14"/>
      <c r="AG82" s="14"/>
      <c r="AH82" s="14"/>
      <c r="AI82" s="14"/>
      <c r="AJ82" s="14"/>
      <c r="AK82" s="14"/>
      <c r="AL82" s="14"/>
      <c r="AM82" s="14"/>
      <c r="AN82" s="14"/>
      <c r="AO82" s="14"/>
      <c r="AP82" s="14"/>
      <c r="AQ82" s="14"/>
      <c r="AR82" s="14"/>
      <c r="AS82" s="14"/>
      <c r="AT82" s="14"/>
      <c r="AU82" s="14"/>
      <c r="AV82" s="14"/>
      <c r="AW82" s="14"/>
      <c r="AX82" s="14"/>
      <c r="AY82" s="14"/>
    </row>
    <row r="83" spans="1:51" x14ac:dyDescent="0.25">
      <c r="A83" s="14"/>
      <c r="B83" s="14"/>
      <c r="C83" s="14"/>
      <c r="D83" s="14"/>
      <c r="E83" s="14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4"/>
      <c r="W83" s="14"/>
      <c r="X83" s="14"/>
      <c r="Y83" s="14"/>
      <c r="Z83" s="14"/>
      <c r="AA83" s="14"/>
      <c r="AB83" s="14"/>
      <c r="AC83" s="14"/>
      <c r="AD83" s="14"/>
      <c r="AE83" s="14"/>
      <c r="AF83" s="14"/>
      <c r="AG83" s="14"/>
      <c r="AH83" s="14"/>
      <c r="AI83" s="14"/>
      <c r="AJ83" s="14"/>
      <c r="AK83" s="14"/>
      <c r="AL83" s="14"/>
      <c r="AM83" s="14"/>
      <c r="AN83" s="14"/>
      <c r="AO83" s="14"/>
      <c r="AP83" s="14"/>
      <c r="AQ83" s="14"/>
      <c r="AR83" s="14"/>
      <c r="AS83" s="14"/>
      <c r="AT83" s="14"/>
      <c r="AU83" s="14"/>
      <c r="AV83" s="14"/>
      <c r="AW83" s="14"/>
      <c r="AX83" s="14"/>
      <c r="AY83" s="14"/>
    </row>
    <row r="84" spans="1:51" x14ac:dyDescent="0.25">
      <c r="A84" s="14"/>
      <c r="B84" s="14"/>
      <c r="C84" s="14"/>
      <c r="D84" s="14"/>
      <c r="E84" s="14"/>
      <c r="F84" s="14"/>
      <c r="G84" s="14"/>
      <c r="H84" s="14"/>
      <c r="I84" s="14"/>
      <c r="J84" s="14"/>
      <c r="K84" s="14"/>
      <c r="L84" s="14"/>
      <c r="M84" s="14"/>
      <c r="N84" s="14"/>
      <c r="O84" s="14"/>
      <c r="P84" s="14"/>
      <c r="Q84" s="14"/>
      <c r="R84" s="14"/>
      <c r="S84" s="14"/>
      <c r="T84" s="14"/>
      <c r="U84" s="14"/>
      <c r="V84" s="14"/>
      <c r="W84" s="14"/>
      <c r="X84" s="14"/>
      <c r="Y84" s="14"/>
      <c r="Z84" s="14"/>
      <c r="AA84" s="14"/>
      <c r="AB84" s="14"/>
      <c r="AC84" s="14"/>
      <c r="AD84" s="14"/>
      <c r="AE84" s="14"/>
      <c r="AF84" s="14"/>
      <c r="AG84" s="14"/>
      <c r="AH84" s="14"/>
      <c r="AI84" s="14"/>
      <c r="AJ84" s="14"/>
      <c r="AK84" s="14"/>
      <c r="AL84" s="14"/>
      <c r="AM84" s="14"/>
      <c r="AN84" s="14"/>
      <c r="AO84" s="14"/>
      <c r="AP84" s="14"/>
      <c r="AQ84" s="14"/>
      <c r="AR84" s="14"/>
      <c r="AS84" s="14"/>
      <c r="AT84" s="14"/>
      <c r="AU84" s="14"/>
      <c r="AV84" s="14"/>
      <c r="AW84" s="14"/>
      <c r="AX84" s="14"/>
      <c r="AY84" s="14"/>
    </row>
    <row r="85" spans="1:51" x14ac:dyDescent="0.25">
      <c r="A85" s="14"/>
      <c r="B85" s="14"/>
      <c r="C85" s="14"/>
      <c r="D85" s="14"/>
      <c r="E85" s="14"/>
      <c r="F85" s="14"/>
      <c r="G85" s="14"/>
      <c r="H85" s="14"/>
      <c r="I85" s="14"/>
      <c r="J85" s="14"/>
      <c r="K85" s="14"/>
      <c r="L85" s="14"/>
      <c r="M85" s="14"/>
      <c r="N85" s="14"/>
      <c r="O85" s="14"/>
      <c r="P85" s="14"/>
      <c r="Q85" s="14"/>
      <c r="R85" s="14"/>
      <c r="S85" s="14"/>
      <c r="T85" s="14"/>
      <c r="U85" s="14"/>
      <c r="V85" s="14"/>
      <c r="W85" s="14"/>
      <c r="X85" s="14"/>
      <c r="Y85" s="14"/>
      <c r="Z85" s="14"/>
      <c r="AA85" s="14"/>
      <c r="AB85" s="14"/>
      <c r="AC85" s="14"/>
      <c r="AD85" s="14"/>
      <c r="AE85" s="14"/>
      <c r="AF85" s="14"/>
      <c r="AG85" s="14"/>
      <c r="AH85" s="14"/>
      <c r="AI85" s="14"/>
      <c r="AJ85" s="14"/>
      <c r="AK85" s="14"/>
      <c r="AL85" s="14"/>
      <c r="AM85" s="14"/>
      <c r="AN85" s="14"/>
      <c r="AO85" s="14"/>
      <c r="AP85" s="14"/>
      <c r="AQ85" s="14"/>
      <c r="AR85" s="14"/>
      <c r="AS85" s="14"/>
      <c r="AT85" s="14"/>
      <c r="AU85" s="14"/>
      <c r="AV85" s="14"/>
      <c r="AW85" s="14"/>
      <c r="AX85" s="14"/>
      <c r="AY85" s="14"/>
    </row>
    <row r="86" spans="1:51" x14ac:dyDescent="0.25">
      <c r="A86" s="14"/>
      <c r="B86" s="14"/>
      <c r="C86" s="14"/>
      <c r="D86" s="14"/>
      <c r="E86" s="14"/>
      <c r="F86" s="14"/>
      <c r="G86" s="14"/>
      <c r="H86" s="14"/>
      <c r="I86" s="14"/>
      <c r="J86" s="14"/>
      <c r="K86" s="14"/>
      <c r="L86" s="14"/>
      <c r="M86" s="14"/>
      <c r="N86" s="14"/>
      <c r="O86" s="14"/>
      <c r="P86" s="14"/>
      <c r="Q86" s="14"/>
      <c r="R86" s="14"/>
      <c r="S86" s="14"/>
      <c r="T86" s="14"/>
      <c r="U86" s="14"/>
      <c r="V86" s="14"/>
      <c r="W86" s="14"/>
      <c r="X86" s="14"/>
      <c r="Y86" s="14"/>
      <c r="Z86" s="14"/>
      <c r="AA86" s="14"/>
      <c r="AB86" s="14"/>
      <c r="AC86" s="14"/>
      <c r="AD86" s="14"/>
      <c r="AE86" s="14"/>
      <c r="AF86" s="14"/>
      <c r="AG86" s="14"/>
      <c r="AH86" s="14"/>
      <c r="AI86" s="14"/>
      <c r="AJ86" s="14"/>
      <c r="AK86" s="14"/>
      <c r="AL86" s="14"/>
      <c r="AM86" s="14"/>
      <c r="AN86" s="14"/>
      <c r="AO86" s="14"/>
      <c r="AP86" s="14"/>
      <c r="AQ86" s="14"/>
      <c r="AR86" s="14"/>
      <c r="AS86" s="14"/>
      <c r="AT86" s="14"/>
      <c r="AU86" s="14"/>
      <c r="AV86" s="14"/>
      <c r="AW86" s="14"/>
      <c r="AX86" s="14"/>
      <c r="AY86" s="14"/>
    </row>
    <row r="87" spans="1:51" x14ac:dyDescent="0.25">
      <c r="A87" s="14"/>
      <c r="B87" s="14"/>
      <c r="C87" s="14"/>
      <c r="D87" s="14"/>
      <c r="E87" s="14"/>
      <c r="F87" s="14"/>
      <c r="G87" s="14"/>
      <c r="H87" s="14"/>
      <c r="I87" s="14"/>
      <c r="J87" s="14"/>
      <c r="K87" s="14"/>
      <c r="L87" s="14"/>
      <c r="M87" s="14"/>
      <c r="N87" s="14"/>
      <c r="O87" s="14"/>
      <c r="P87" s="14"/>
      <c r="Q87" s="14"/>
      <c r="R87" s="14"/>
      <c r="S87" s="14"/>
      <c r="T87" s="14"/>
      <c r="U87" s="14"/>
      <c r="V87" s="14"/>
      <c r="W87" s="14"/>
      <c r="X87" s="14"/>
      <c r="Y87" s="14"/>
      <c r="Z87" s="14"/>
      <c r="AA87" s="14"/>
      <c r="AB87" s="14"/>
      <c r="AC87" s="14"/>
      <c r="AD87" s="14"/>
      <c r="AE87" s="14"/>
      <c r="AF87" s="14"/>
      <c r="AG87" s="14"/>
      <c r="AH87" s="14"/>
      <c r="AI87" s="14"/>
      <c r="AJ87" s="14"/>
      <c r="AK87" s="14"/>
      <c r="AL87" s="14"/>
      <c r="AM87" s="14"/>
      <c r="AN87" s="14"/>
      <c r="AO87" s="14"/>
      <c r="AP87" s="14"/>
      <c r="AQ87" s="14"/>
      <c r="AR87" s="14"/>
      <c r="AS87" s="14"/>
      <c r="AT87" s="14"/>
      <c r="AU87" s="14"/>
      <c r="AV87" s="14"/>
      <c r="AW87" s="14"/>
      <c r="AX87" s="14"/>
      <c r="AY87" s="14"/>
    </row>
    <row r="88" spans="1:51" x14ac:dyDescent="0.25">
      <c r="A88" s="14"/>
      <c r="B88" s="14"/>
      <c r="C88" s="14"/>
      <c r="D88" s="14"/>
      <c r="E88" s="14"/>
      <c r="F88" s="14"/>
      <c r="G88" s="14"/>
      <c r="H88" s="14"/>
      <c r="I88" s="14"/>
      <c r="J88" s="14"/>
      <c r="K88" s="14"/>
      <c r="L88" s="14"/>
      <c r="M88" s="14"/>
      <c r="N88" s="14"/>
      <c r="O88" s="14"/>
      <c r="P88" s="14"/>
      <c r="Q88" s="14"/>
      <c r="R88" s="14"/>
      <c r="S88" s="14"/>
      <c r="T88" s="14"/>
      <c r="U88" s="14"/>
      <c r="V88" s="14"/>
      <c r="W88" s="14"/>
      <c r="X88" s="14"/>
      <c r="Y88" s="14"/>
      <c r="Z88" s="14"/>
      <c r="AA88" s="14"/>
      <c r="AB88" s="14"/>
      <c r="AC88" s="14"/>
      <c r="AD88" s="14"/>
      <c r="AE88" s="14"/>
      <c r="AF88" s="14"/>
      <c r="AG88" s="14"/>
      <c r="AH88" s="14"/>
      <c r="AI88" s="14"/>
      <c r="AJ88" s="14"/>
      <c r="AK88" s="14"/>
      <c r="AL88" s="14"/>
      <c r="AM88" s="14"/>
      <c r="AN88" s="14"/>
      <c r="AO88" s="14"/>
      <c r="AP88" s="14"/>
      <c r="AQ88" s="14"/>
      <c r="AR88" s="14"/>
      <c r="AS88" s="14"/>
      <c r="AT88" s="14"/>
      <c r="AU88" s="14"/>
      <c r="AV88" s="14"/>
      <c r="AW88" s="14"/>
      <c r="AX88" s="14"/>
      <c r="AY88" s="14"/>
    </row>
    <row r="89" spans="1:51" x14ac:dyDescent="0.25">
      <c r="A89" s="14"/>
      <c r="B89" s="14"/>
      <c r="C89" s="14"/>
      <c r="D89" s="14"/>
      <c r="E89" s="14"/>
      <c r="F89" s="14"/>
      <c r="G89" s="14"/>
      <c r="H89" s="14"/>
      <c r="I89" s="14"/>
      <c r="J89" s="14"/>
      <c r="K89" s="14"/>
      <c r="L89" s="14"/>
      <c r="M89" s="14"/>
      <c r="N89" s="14"/>
      <c r="O89" s="14"/>
      <c r="P89" s="14"/>
      <c r="Q89" s="14"/>
      <c r="R89" s="14"/>
      <c r="S89" s="14"/>
      <c r="T89" s="14"/>
      <c r="U89" s="14"/>
      <c r="V89" s="14"/>
      <c r="W89" s="14"/>
      <c r="X89" s="14"/>
      <c r="Y89" s="14"/>
      <c r="Z89" s="14"/>
      <c r="AA89" s="14"/>
      <c r="AB89" s="14"/>
      <c r="AC89" s="14"/>
      <c r="AD89" s="14"/>
      <c r="AE89" s="14"/>
      <c r="AF89" s="14"/>
      <c r="AG89" s="14"/>
      <c r="AH89" s="14"/>
      <c r="AI89" s="14"/>
      <c r="AJ89" s="14"/>
      <c r="AK89" s="14"/>
      <c r="AL89" s="14"/>
      <c r="AM89" s="14"/>
      <c r="AN89" s="14"/>
      <c r="AO89" s="14"/>
      <c r="AP89" s="14"/>
      <c r="AQ89" s="14"/>
      <c r="AR89" s="14"/>
      <c r="AS89" s="14"/>
      <c r="AT89" s="14"/>
      <c r="AU89" s="14"/>
      <c r="AV89" s="14"/>
      <c r="AW89" s="14"/>
      <c r="AX89" s="14"/>
      <c r="AY89" s="14"/>
    </row>
    <row r="90" spans="1:51" x14ac:dyDescent="0.25">
      <c r="A90" s="14"/>
      <c r="B90" s="14"/>
      <c r="C90" s="14"/>
      <c r="D90" s="14"/>
      <c r="E90" s="14"/>
      <c r="F90" s="14"/>
      <c r="G90" s="14"/>
      <c r="H90" s="14"/>
      <c r="I90" s="14"/>
      <c r="J90" s="14"/>
      <c r="K90" s="14"/>
      <c r="L90" s="14"/>
      <c r="M90" s="14"/>
      <c r="N90" s="14"/>
      <c r="O90" s="14"/>
      <c r="P90" s="14"/>
      <c r="Q90" s="14"/>
      <c r="R90" s="14"/>
      <c r="S90" s="14"/>
      <c r="T90" s="14"/>
      <c r="U90" s="14"/>
      <c r="V90" s="14"/>
      <c r="W90" s="14"/>
      <c r="X90" s="14"/>
      <c r="Y90" s="14"/>
      <c r="Z90" s="14"/>
      <c r="AA90" s="14"/>
      <c r="AB90" s="14"/>
      <c r="AC90" s="14"/>
      <c r="AD90" s="14"/>
      <c r="AE90" s="14"/>
      <c r="AF90" s="14"/>
      <c r="AG90" s="14"/>
      <c r="AH90" s="14"/>
      <c r="AI90" s="14"/>
      <c r="AJ90" s="14"/>
      <c r="AK90" s="14"/>
      <c r="AL90" s="14"/>
      <c r="AM90" s="14"/>
      <c r="AN90" s="14"/>
      <c r="AO90" s="14"/>
      <c r="AP90" s="14"/>
      <c r="AQ90" s="14"/>
      <c r="AR90" s="14"/>
      <c r="AS90" s="14"/>
      <c r="AT90" s="14"/>
      <c r="AU90" s="14"/>
      <c r="AV90" s="14"/>
      <c r="AW90" s="14"/>
      <c r="AX90" s="14"/>
      <c r="AY90" s="14"/>
    </row>
    <row r="91" spans="1:51" x14ac:dyDescent="0.25">
      <c r="A91" s="14"/>
      <c r="B91" s="14"/>
      <c r="C91" s="14"/>
      <c r="D91" s="14"/>
      <c r="E91" s="14"/>
      <c r="F91" s="14"/>
      <c r="G91" s="14"/>
      <c r="H91" s="14"/>
      <c r="I91" s="14"/>
      <c r="J91" s="14"/>
      <c r="K91" s="14"/>
      <c r="L91" s="14"/>
      <c r="M91" s="14"/>
      <c r="N91" s="14"/>
      <c r="O91" s="14"/>
      <c r="P91" s="14"/>
      <c r="Q91" s="14"/>
      <c r="R91" s="14"/>
      <c r="S91" s="14"/>
      <c r="T91" s="14"/>
      <c r="U91" s="14"/>
      <c r="V91" s="14"/>
      <c r="W91" s="14"/>
      <c r="X91" s="14"/>
      <c r="Y91" s="14"/>
      <c r="Z91" s="14"/>
      <c r="AA91" s="14"/>
      <c r="AB91" s="14"/>
      <c r="AC91" s="14"/>
      <c r="AD91" s="14"/>
      <c r="AE91" s="14"/>
      <c r="AF91" s="14"/>
      <c r="AG91" s="14"/>
      <c r="AH91" s="14"/>
      <c r="AI91" s="14"/>
      <c r="AJ91" s="14"/>
      <c r="AK91" s="14"/>
      <c r="AL91" s="14"/>
      <c r="AM91" s="14"/>
      <c r="AN91" s="14"/>
      <c r="AO91" s="14"/>
      <c r="AP91" s="14"/>
      <c r="AQ91" s="14"/>
      <c r="AR91" s="14"/>
      <c r="AS91" s="14"/>
      <c r="AT91" s="14"/>
      <c r="AU91" s="14"/>
      <c r="AV91" s="14"/>
      <c r="AW91" s="14"/>
      <c r="AX91" s="14"/>
      <c r="AY91" s="14"/>
    </row>
    <row r="92" spans="1:51" x14ac:dyDescent="0.25">
      <c r="A92" s="14"/>
      <c r="B92" s="14"/>
      <c r="C92" s="14"/>
      <c r="D92" s="14"/>
      <c r="E92" s="14"/>
      <c r="F92" s="14"/>
      <c r="G92" s="14"/>
      <c r="H92" s="14"/>
      <c r="I92" s="14"/>
      <c r="J92" s="14"/>
      <c r="K92" s="14"/>
      <c r="L92" s="14"/>
      <c r="M92" s="14"/>
      <c r="N92" s="14"/>
      <c r="O92" s="14"/>
      <c r="P92" s="14"/>
      <c r="Q92" s="14"/>
      <c r="R92" s="14"/>
      <c r="S92" s="14"/>
      <c r="T92" s="14"/>
      <c r="U92" s="14"/>
      <c r="V92" s="14"/>
      <c r="W92" s="14"/>
      <c r="X92" s="14"/>
      <c r="Y92" s="14"/>
      <c r="Z92" s="14"/>
      <c r="AA92" s="14"/>
      <c r="AB92" s="14"/>
      <c r="AC92" s="14"/>
      <c r="AD92" s="14"/>
      <c r="AE92" s="14"/>
      <c r="AF92" s="14"/>
      <c r="AG92" s="14"/>
      <c r="AH92" s="14"/>
      <c r="AI92" s="14"/>
      <c r="AJ92" s="14"/>
      <c r="AK92" s="14"/>
      <c r="AL92" s="14"/>
      <c r="AM92" s="14"/>
      <c r="AN92" s="14"/>
      <c r="AO92" s="14"/>
      <c r="AP92" s="14"/>
      <c r="AQ92" s="14"/>
      <c r="AR92" s="14"/>
      <c r="AS92" s="14"/>
      <c r="AT92" s="14"/>
      <c r="AU92" s="14"/>
      <c r="AV92" s="14"/>
      <c r="AW92" s="14"/>
      <c r="AX92" s="14"/>
      <c r="AY92" s="14"/>
    </row>
    <row r="93" spans="1:51" x14ac:dyDescent="0.25">
      <c r="A93" s="14"/>
      <c r="B93" s="14"/>
      <c r="C93" s="14"/>
      <c r="D93" s="14"/>
      <c r="E93" s="14"/>
      <c r="F93" s="14"/>
      <c r="G93" s="14"/>
      <c r="H93" s="14"/>
      <c r="I93" s="14"/>
      <c r="J93" s="14"/>
      <c r="K93" s="14"/>
      <c r="L93" s="14"/>
      <c r="M93" s="14"/>
      <c r="N93" s="14"/>
      <c r="O93" s="14"/>
      <c r="P93" s="14"/>
      <c r="Q93" s="14"/>
      <c r="R93" s="14"/>
      <c r="S93" s="14"/>
      <c r="T93" s="14"/>
      <c r="U93" s="14"/>
      <c r="V93" s="14"/>
      <c r="W93" s="14"/>
      <c r="X93" s="14"/>
      <c r="Y93" s="14"/>
      <c r="Z93" s="14"/>
      <c r="AA93" s="14"/>
      <c r="AB93" s="14"/>
      <c r="AC93" s="14"/>
      <c r="AD93" s="14"/>
      <c r="AE93" s="14"/>
      <c r="AF93" s="14"/>
      <c r="AG93" s="14"/>
      <c r="AH93" s="14"/>
      <c r="AI93" s="14"/>
      <c r="AJ93" s="14"/>
      <c r="AK93" s="14"/>
      <c r="AL93" s="14"/>
      <c r="AM93" s="14"/>
      <c r="AN93" s="14"/>
      <c r="AO93" s="14"/>
      <c r="AP93" s="14"/>
      <c r="AQ93" s="14"/>
      <c r="AR93" s="14"/>
      <c r="AS93" s="14"/>
      <c r="AT93" s="14"/>
      <c r="AU93" s="14"/>
      <c r="AV93" s="14"/>
      <c r="AW93" s="14"/>
      <c r="AX93" s="14"/>
      <c r="AY93" s="14"/>
    </row>
    <row r="94" spans="1:51" x14ac:dyDescent="0.25">
      <c r="A94" s="14"/>
      <c r="B94" s="14"/>
      <c r="C94" s="14"/>
      <c r="D94" s="14"/>
      <c r="E94" s="14"/>
      <c r="F94" s="14"/>
      <c r="G94" s="14"/>
      <c r="H94" s="14"/>
      <c r="I94" s="14"/>
      <c r="J94" s="14"/>
      <c r="K94" s="14"/>
      <c r="L94" s="14"/>
      <c r="M94" s="14"/>
      <c r="N94" s="14"/>
      <c r="O94" s="14"/>
      <c r="P94" s="14"/>
      <c r="Q94" s="14"/>
      <c r="R94" s="14"/>
      <c r="S94" s="14"/>
      <c r="T94" s="14"/>
      <c r="U94" s="14"/>
      <c r="V94" s="14"/>
      <c r="W94" s="14"/>
      <c r="X94" s="14"/>
      <c r="Y94" s="14"/>
      <c r="Z94" s="14"/>
      <c r="AA94" s="14"/>
      <c r="AB94" s="14"/>
      <c r="AC94" s="14"/>
      <c r="AD94" s="14"/>
      <c r="AE94" s="14"/>
      <c r="AF94" s="14"/>
      <c r="AG94" s="14"/>
      <c r="AH94" s="14"/>
      <c r="AI94" s="14"/>
      <c r="AJ94" s="14"/>
      <c r="AK94" s="14"/>
      <c r="AL94" s="14"/>
      <c r="AM94" s="14"/>
      <c r="AN94" s="14"/>
      <c r="AO94" s="14"/>
      <c r="AP94" s="14"/>
      <c r="AQ94" s="14"/>
      <c r="AR94" s="14"/>
      <c r="AS94" s="14"/>
      <c r="AT94" s="14"/>
      <c r="AU94" s="14"/>
      <c r="AV94" s="14"/>
      <c r="AW94" s="14"/>
      <c r="AX94" s="14"/>
      <c r="AY94" s="14"/>
    </row>
    <row r="95" spans="1:51" x14ac:dyDescent="0.25">
      <c r="A95" s="14"/>
      <c r="B95" s="14"/>
      <c r="C95" s="14"/>
      <c r="D95" s="14"/>
      <c r="E95" s="14"/>
      <c r="F95" s="14"/>
      <c r="G95" s="14"/>
      <c r="H95" s="14"/>
      <c r="I95" s="14"/>
      <c r="J95" s="14"/>
      <c r="K95" s="14"/>
      <c r="L95" s="14"/>
      <c r="M95" s="14"/>
      <c r="N95" s="14"/>
      <c r="O95" s="14"/>
      <c r="P95" s="14"/>
      <c r="Q95" s="14"/>
      <c r="R95" s="14"/>
      <c r="S95" s="14"/>
      <c r="T95" s="14"/>
      <c r="U95" s="14"/>
      <c r="V95" s="14"/>
      <c r="W95" s="14"/>
      <c r="X95" s="14"/>
      <c r="Y95" s="14"/>
      <c r="Z95" s="14"/>
      <c r="AA95" s="14"/>
      <c r="AB95" s="14"/>
      <c r="AC95" s="14"/>
      <c r="AD95" s="14"/>
      <c r="AE95" s="14"/>
      <c r="AF95" s="14"/>
      <c r="AG95" s="14"/>
      <c r="AH95" s="14"/>
      <c r="AI95" s="14"/>
      <c r="AJ95" s="14"/>
      <c r="AK95" s="14"/>
      <c r="AL95" s="14"/>
      <c r="AM95" s="14"/>
      <c r="AN95" s="14"/>
      <c r="AO95" s="14"/>
      <c r="AP95" s="14"/>
      <c r="AQ95" s="14"/>
      <c r="AR95" s="14"/>
      <c r="AS95" s="14"/>
      <c r="AT95" s="14"/>
      <c r="AU95" s="14"/>
      <c r="AV95" s="14"/>
      <c r="AW95" s="14"/>
      <c r="AX95" s="14"/>
      <c r="AY95" s="14"/>
    </row>
    <row r="96" spans="1:51" x14ac:dyDescent="0.25">
      <c r="A96" s="14"/>
      <c r="B96" s="14"/>
      <c r="C96" s="14"/>
      <c r="D96" s="14"/>
      <c r="E96" s="14"/>
      <c r="F96" s="14"/>
      <c r="G96" s="14"/>
      <c r="H96" s="14"/>
      <c r="I96" s="14"/>
      <c r="J96" s="14"/>
      <c r="K96" s="14"/>
      <c r="L96" s="14"/>
      <c r="M96" s="14"/>
      <c r="N96" s="14"/>
      <c r="O96" s="14"/>
      <c r="P96" s="14"/>
      <c r="Q96" s="14"/>
      <c r="R96" s="14"/>
      <c r="S96" s="14"/>
      <c r="T96" s="14"/>
      <c r="U96" s="14"/>
      <c r="V96" s="14"/>
      <c r="W96" s="14"/>
      <c r="X96" s="14"/>
      <c r="Y96" s="14"/>
      <c r="Z96" s="14"/>
      <c r="AA96" s="14"/>
      <c r="AB96" s="14"/>
      <c r="AC96" s="14"/>
      <c r="AD96" s="14"/>
      <c r="AE96" s="14"/>
      <c r="AF96" s="14"/>
      <c r="AG96" s="14"/>
      <c r="AH96" s="14"/>
      <c r="AI96" s="14"/>
      <c r="AJ96" s="14"/>
      <c r="AK96" s="14"/>
      <c r="AL96" s="14"/>
      <c r="AM96" s="14"/>
      <c r="AN96" s="14"/>
      <c r="AO96" s="14"/>
      <c r="AP96" s="14"/>
      <c r="AQ96" s="14"/>
      <c r="AR96" s="14"/>
      <c r="AS96" s="14"/>
      <c r="AT96" s="14"/>
      <c r="AU96" s="14"/>
      <c r="AV96" s="14"/>
      <c r="AW96" s="14"/>
      <c r="AX96" s="14"/>
      <c r="AY96" s="14"/>
    </row>
    <row r="97" spans="1:51" x14ac:dyDescent="0.25">
      <c r="A97" s="14"/>
      <c r="B97" s="14"/>
      <c r="C97" s="14"/>
      <c r="D97" s="14"/>
      <c r="E97" s="14"/>
      <c r="F97" s="14"/>
      <c r="G97" s="14"/>
      <c r="H97" s="14"/>
      <c r="I97" s="14"/>
      <c r="J97" s="14"/>
      <c r="K97" s="14"/>
      <c r="L97" s="14"/>
      <c r="M97" s="14"/>
      <c r="N97" s="14"/>
      <c r="O97" s="14"/>
      <c r="P97" s="14"/>
      <c r="Q97" s="14"/>
      <c r="R97" s="14"/>
      <c r="S97" s="14"/>
      <c r="T97" s="14"/>
      <c r="U97" s="14"/>
      <c r="V97" s="14"/>
      <c r="W97" s="14"/>
      <c r="X97" s="14"/>
      <c r="Y97" s="14"/>
      <c r="Z97" s="14"/>
      <c r="AA97" s="14"/>
      <c r="AB97" s="14"/>
      <c r="AC97" s="14"/>
      <c r="AD97" s="14"/>
      <c r="AE97" s="14"/>
      <c r="AF97" s="14"/>
      <c r="AG97" s="14"/>
      <c r="AH97" s="14"/>
      <c r="AI97" s="14"/>
      <c r="AJ97" s="14"/>
      <c r="AK97" s="14"/>
      <c r="AL97" s="14"/>
      <c r="AM97" s="14"/>
      <c r="AN97" s="14"/>
      <c r="AO97" s="14"/>
      <c r="AP97" s="14"/>
      <c r="AQ97" s="14"/>
      <c r="AR97" s="14"/>
      <c r="AS97" s="14"/>
      <c r="AT97" s="14"/>
      <c r="AU97" s="14"/>
      <c r="AV97" s="14"/>
      <c r="AW97" s="14"/>
      <c r="AX97" s="14"/>
      <c r="AY97" s="14"/>
    </row>
    <row r="98" spans="1:51" x14ac:dyDescent="0.25">
      <c r="A98" s="14"/>
      <c r="B98" s="14"/>
      <c r="C98" s="14"/>
      <c r="D98" s="14"/>
      <c r="E98" s="14"/>
      <c r="F98" s="14"/>
      <c r="G98" s="14"/>
      <c r="H98" s="14"/>
      <c r="I98" s="14"/>
      <c r="J98" s="14"/>
      <c r="K98" s="14"/>
      <c r="L98" s="14"/>
      <c r="M98" s="14"/>
      <c r="N98" s="14"/>
      <c r="O98" s="14"/>
      <c r="P98" s="14"/>
      <c r="Q98" s="14"/>
      <c r="R98" s="14"/>
      <c r="S98" s="14"/>
      <c r="T98" s="14"/>
      <c r="U98" s="14"/>
      <c r="V98" s="14"/>
      <c r="W98" s="14"/>
      <c r="X98" s="14"/>
      <c r="Y98" s="14"/>
      <c r="Z98" s="14"/>
      <c r="AA98" s="14"/>
      <c r="AB98" s="14"/>
      <c r="AC98" s="14"/>
      <c r="AD98" s="14"/>
      <c r="AE98" s="14"/>
      <c r="AF98" s="14"/>
      <c r="AG98" s="14"/>
      <c r="AH98" s="14"/>
      <c r="AI98" s="14"/>
      <c r="AJ98" s="14"/>
      <c r="AK98" s="14"/>
      <c r="AL98" s="14"/>
      <c r="AM98" s="14"/>
      <c r="AN98" s="14"/>
      <c r="AO98" s="14"/>
      <c r="AP98" s="14"/>
      <c r="AQ98" s="14"/>
      <c r="AR98" s="14"/>
      <c r="AS98" s="14"/>
      <c r="AT98" s="14"/>
      <c r="AU98" s="14"/>
      <c r="AV98" s="14"/>
      <c r="AW98" s="14"/>
      <c r="AX98" s="14"/>
      <c r="AY98" s="14"/>
    </row>
    <row r="99" spans="1:51" x14ac:dyDescent="0.25">
      <c r="A99" s="14"/>
      <c r="B99" s="14"/>
      <c r="C99" s="14"/>
      <c r="D99" s="14"/>
      <c r="E99" s="14"/>
      <c r="F99" s="14"/>
      <c r="G99" s="14"/>
      <c r="H99" s="14"/>
      <c r="I99" s="14"/>
      <c r="J99" s="14"/>
      <c r="K99" s="14"/>
      <c r="L99" s="14"/>
      <c r="M99" s="14"/>
      <c r="N99" s="14"/>
      <c r="O99" s="14"/>
      <c r="P99" s="14"/>
      <c r="Q99" s="14"/>
      <c r="R99" s="14"/>
      <c r="S99" s="14"/>
      <c r="T99" s="14"/>
      <c r="U99" s="14"/>
      <c r="V99" s="14"/>
      <c r="W99" s="14"/>
      <c r="X99" s="14"/>
      <c r="Y99" s="14"/>
      <c r="Z99" s="14"/>
      <c r="AA99" s="14"/>
      <c r="AB99" s="14"/>
      <c r="AC99" s="14"/>
      <c r="AD99" s="14"/>
      <c r="AE99" s="14"/>
      <c r="AF99" s="14"/>
      <c r="AG99" s="14"/>
      <c r="AH99" s="14"/>
      <c r="AI99" s="14"/>
      <c r="AJ99" s="14"/>
      <c r="AK99" s="14"/>
      <c r="AL99" s="14"/>
      <c r="AM99" s="14"/>
      <c r="AN99" s="14"/>
      <c r="AO99" s="14"/>
      <c r="AP99" s="14"/>
      <c r="AQ99" s="14"/>
      <c r="AR99" s="14"/>
      <c r="AS99" s="14"/>
      <c r="AT99" s="14"/>
      <c r="AU99" s="14"/>
      <c r="AV99" s="14"/>
      <c r="AW99" s="14"/>
      <c r="AX99" s="14"/>
      <c r="AY99" s="14"/>
    </row>
    <row r="100" spans="1:51" x14ac:dyDescent="0.25">
      <c r="A100" s="14"/>
      <c r="B100" s="14"/>
      <c r="C100" s="14"/>
      <c r="D100" s="14"/>
      <c r="E100" s="14"/>
      <c r="F100" s="14"/>
      <c r="G100" s="14"/>
      <c r="H100" s="14"/>
      <c r="I100" s="14"/>
      <c r="J100" s="14"/>
      <c r="K100" s="14"/>
      <c r="L100" s="14"/>
      <c r="M100" s="14"/>
      <c r="N100" s="14"/>
      <c r="O100" s="14"/>
      <c r="P100" s="14"/>
      <c r="Q100" s="14"/>
      <c r="R100" s="14"/>
      <c r="S100" s="14"/>
      <c r="T100" s="14"/>
      <c r="U100" s="14"/>
      <c r="V100" s="14"/>
      <c r="W100" s="14"/>
      <c r="X100" s="14"/>
      <c r="Y100" s="14"/>
      <c r="Z100" s="14"/>
      <c r="AA100" s="14"/>
      <c r="AB100" s="14"/>
      <c r="AC100" s="14"/>
      <c r="AD100" s="14"/>
      <c r="AE100" s="14"/>
      <c r="AF100" s="14"/>
      <c r="AG100" s="14"/>
      <c r="AH100" s="14"/>
      <c r="AI100" s="14"/>
      <c r="AJ100" s="14"/>
      <c r="AK100" s="14"/>
      <c r="AL100" s="14"/>
      <c r="AM100" s="14"/>
      <c r="AN100" s="14"/>
      <c r="AO100" s="14"/>
      <c r="AP100" s="14"/>
      <c r="AQ100" s="14"/>
      <c r="AR100" s="14"/>
      <c r="AS100" s="14"/>
      <c r="AT100" s="14"/>
      <c r="AU100" s="14"/>
      <c r="AV100" s="14"/>
      <c r="AW100" s="14"/>
      <c r="AX100" s="14"/>
      <c r="AY100" s="14"/>
    </row>
    <row r="101" spans="1:51" x14ac:dyDescent="0.25">
      <c r="A101" s="14"/>
      <c r="B101" s="14"/>
      <c r="C101" s="14"/>
      <c r="D101" s="14"/>
      <c r="E101" s="14"/>
      <c r="F101" s="14"/>
      <c r="G101" s="14"/>
      <c r="H101" s="14"/>
      <c r="I101" s="14"/>
      <c r="J101" s="14"/>
      <c r="K101" s="14"/>
      <c r="L101" s="14"/>
      <c r="M101" s="14"/>
      <c r="N101" s="14"/>
      <c r="O101" s="14"/>
      <c r="P101" s="14"/>
      <c r="Q101" s="14"/>
      <c r="R101" s="14"/>
      <c r="S101" s="14"/>
      <c r="T101" s="14"/>
      <c r="U101" s="14"/>
      <c r="V101" s="14"/>
      <c r="W101" s="14"/>
      <c r="X101" s="14"/>
      <c r="Y101" s="14"/>
      <c r="Z101" s="14"/>
      <c r="AA101" s="14"/>
      <c r="AB101" s="14"/>
      <c r="AC101" s="14"/>
      <c r="AD101" s="14"/>
      <c r="AE101" s="14"/>
      <c r="AF101" s="14"/>
      <c r="AG101" s="14"/>
      <c r="AH101" s="14"/>
      <c r="AI101" s="14"/>
      <c r="AJ101" s="14"/>
      <c r="AK101" s="14"/>
      <c r="AL101" s="14"/>
      <c r="AM101" s="14"/>
      <c r="AN101" s="14"/>
      <c r="AO101" s="14"/>
      <c r="AP101" s="14"/>
      <c r="AQ101" s="14"/>
      <c r="AR101" s="14"/>
      <c r="AS101" s="14"/>
      <c r="AT101" s="14"/>
      <c r="AU101" s="14"/>
      <c r="AV101" s="14"/>
      <c r="AW101" s="14"/>
      <c r="AX101" s="14"/>
      <c r="AY101" s="14"/>
    </row>
    <row r="102" spans="1:51" x14ac:dyDescent="0.25">
      <c r="A102" s="14"/>
      <c r="B102" s="14"/>
      <c r="C102" s="14"/>
      <c r="D102" s="14"/>
      <c r="E102" s="14"/>
      <c r="F102" s="14"/>
      <c r="G102" s="14"/>
      <c r="H102" s="14"/>
      <c r="I102" s="14"/>
      <c r="J102" s="14"/>
      <c r="K102" s="14"/>
      <c r="L102" s="14"/>
      <c r="M102" s="14"/>
      <c r="N102" s="14"/>
      <c r="O102" s="14"/>
      <c r="P102" s="14"/>
      <c r="Q102" s="14"/>
      <c r="R102" s="14"/>
      <c r="S102" s="14"/>
      <c r="T102" s="14"/>
      <c r="U102" s="14"/>
      <c r="V102" s="14"/>
      <c r="W102" s="14"/>
      <c r="X102" s="14"/>
      <c r="Y102" s="14"/>
      <c r="Z102" s="14"/>
      <c r="AA102" s="14"/>
      <c r="AB102" s="14"/>
      <c r="AC102" s="14"/>
      <c r="AD102" s="14"/>
      <c r="AE102" s="14"/>
      <c r="AF102" s="14"/>
      <c r="AG102" s="14"/>
      <c r="AH102" s="14"/>
      <c r="AI102" s="14"/>
      <c r="AJ102" s="14"/>
      <c r="AK102" s="14"/>
      <c r="AL102" s="14"/>
      <c r="AM102" s="14"/>
      <c r="AN102" s="14"/>
      <c r="AO102" s="14"/>
      <c r="AP102" s="14"/>
      <c r="AQ102" s="14"/>
      <c r="AR102" s="14"/>
      <c r="AS102" s="14"/>
      <c r="AT102" s="14"/>
      <c r="AU102" s="14"/>
      <c r="AV102" s="14"/>
      <c r="AW102" s="14"/>
      <c r="AX102" s="14"/>
      <c r="AY102" s="14"/>
    </row>
    <row r="103" spans="1:51" x14ac:dyDescent="0.25">
      <c r="A103" s="14"/>
      <c r="B103" s="14"/>
      <c r="C103" s="14"/>
      <c r="D103" s="14"/>
      <c r="E103" s="14"/>
      <c r="F103" s="14"/>
      <c r="G103" s="14"/>
      <c r="H103" s="14"/>
      <c r="I103" s="14"/>
      <c r="J103" s="14"/>
      <c r="K103" s="14"/>
      <c r="L103" s="14"/>
      <c r="M103" s="14"/>
      <c r="N103" s="14"/>
      <c r="O103" s="14"/>
      <c r="P103" s="14"/>
      <c r="Q103" s="14"/>
      <c r="R103" s="14"/>
      <c r="S103" s="14"/>
      <c r="T103" s="14"/>
      <c r="U103" s="14"/>
      <c r="V103" s="14"/>
      <c r="W103" s="14"/>
      <c r="X103" s="14"/>
      <c r="Y103" s="14"/>
      <c r="Z103" s="14"/>
      <c r="AA103" s="14"/>
      <c r="AB103" s="14"/>
      <c r="AC103" s="14"/>
      <c r="AD103" s="14"/>
      <c r="AE103" s="14"/>
      <c r="AF103" s="14"/>
      <c r="AG103" s="14"/>
      <c r="AH103" s="14"/>
      <c r="AI103" s="14"/>
      <c r="AJ103" s="14"/>
      <c r="AK103" s="14"/>
      <c r="AL103" s="14"/>
      <c r="AM103" s="14"/>
      <c r="AN103" s="14"/>
      <c r="AO103" s="14"/>
      <c r="AP103" s="14"/>
      <c r="AQ103" s="14"/>
      <c r="AR103" s="14"/>
      <c r="AS103" s="14"/>
      <c r="AT103" s="14"/>
      <c r="AU103" s="14"/>
      <c r="AV103" s="14"/>
      <c r="AW103" s="14"/>
      <c r="AX103" s="14"/>
      <c r="AY103" s="14"/>
    </row>
    <row r="104" spans="1:51" x14ac:dyDescent="0.25">
      <c r="A104" s="14"/>
      <c r="B104" s="14"/>
      <c r="C104" s="14"/>
      <c r="D104" s="14"/>
      <c r="E104" s="14"/>
      <c r="F104" s="14"/>
      <c r="G104" s="14"/>
      <c r="H104" s="14"/>
      <c r="I104" s="14"/>
      <c r="J104" s="14"/>
      <c r="K104" s="14"/>
      <c r="L104" s="14"/>
      <c r="M104" s="14"/>
      <c r="N104" s="14"/>
      <c r="O104" s="14"/>
      <c r="P104" s="14"/>
      <c r="Q104" s="14"/>
      <c r="R104" s="14"/>
      <c r="S104" s="14"/>
      <c r="T104" s="14"/>
      <c r="U104" s="14"/>
      <c r="V104" s="14"/>
      <c r="W104" s="14"/>
      <c r="X104" s="14"/>
      <c r="Y104" s="14"/>
      <c r="Z104" s="14"/>
      <c r="AA104" s="14"/>
      <c r="AB104" s="14"/>
      <c r="AC104" s="14"/>
      <c r="AD104" s="14"/>
      <c r="AE104" s="14"/>
      <c r="AF104" s="14"/>
      <c r="AG104" s="14"/>
      <c r="AH104" s="14"/>
      <c r="AI104" s="14"/>
      <c r="AJ104" s="14"/>
      <c r="AK104" s="14"/>
      <c r="AL104" s="14"/>
      <c r="AM104" s="14"/>
      <c r="AN104" s="14"/>
      <c r="AO104" s="14"/>
      <c r="AP104" s="14"/>
      <c r="AQ104" s="14"/>
      <c r="AR104" s="14"/>
      <c r="AS104" s="14"/>
      <c r="AT104" s="14"/>
      <c r="AU104" s="14"/>
      <c r="AV104" s="14"/>
      <c r="AW104" s="14"/>
      <c r="AX104" s="14"/>
      <c r="AY104" s="14"/>
    </row>
    <row r="105" spans="1:51" x14ac:dyDescent="0.25">
      <c r="A105" s="14"/>
      <c r="B105" s="14"/>
      <c r="C105" s="14"/>
      <c r="D105" s="14"/>
      <c r="E105" s="14"/>
      <c r="F105" s="14"/>
      <c r="G105" s="14"/>
      <c r="H105" s="14"/>
      <c r="I105" s="14"/>
      <c r="J105" s="14"/>
      <c r="K105" s="14"/>
      <c r="L105" s="14"/>
      <c r="M105" s="14"/>
      <c r="N105" s="14"/>
      <c r="O105" s="14"/>
      <c r="P105" s="14"/>
      <c r="Q105" s="14"/>
      <c r="R105" s="14"/>
      <c r="S105" s="14"/>
      <c r="T105" s="14"/>
      <c r="U105" s="14"/>
      <c r="V105" s="14"/>
      <c r="W105" s="14"/>
      <c r="X105" s="14"/>
      <c r="Y105" s="14"/>
      <c r="Z105" s="14"/>
      <c r="AA105" s="14"/>
      <c r="AB105" s="14"/>
      <c r="AC105" s="14"/>
      <c r="AD105" s="14"/>
      <c r="AE105" s="14"/>
      <c r="AF105" s="14"/>
      <c r="AG105" s="14"/>
      <c r="AH105" s="14"/>
      <c r="AI105" s="14"/>
      <c r="AJ105" s="14"/>
      <c r="AK105" s="14"/>
      <c r="AL105" s="14"/>
      <c r="AM105" s="14"/>
      <c r="AN105" s="14"/>
      <c r="AO105" s="14"/>
      <c r="AP105" s="14"/>
      <c r="AQ105" s="14"/>
      <c r="AR105" s="14"/>
      <c r="AS105" s="14"/>
      <c r="AT105" s="14"/>
      <c r="AU105" s="14"/>
      <c r="AV105" s="14"/>
      <c r="AW105" s="14"/>
      <c r="AX105" s="14"/>
      <c r="AY105" s="14"/>
    </row>
    <row r="106" spans="1:51" x14ac:dyDescent="0.25">
      <c r="A106" s="14"/>
      <c r="B106" s="14"/>
      <c r="C106" s="14"/>
      <c r="D106" s="14"/>
      <c r="E106" s="14"/>
      <c r="F106" s="14"/>
      <c r="G106" s="14"/>
      <c r="H106" s="14"/>
      <c r="I106" s="14"/>
      <c r="J106" s="14"/>
      <c r="K106" s="14"/>
      <c r="L106" s="14"/>
      <c r="M106" s="14"/>
      <c r="N106" s="14"/>
      <c r="O106" s="14"/>
      <c r="P106" s="14"/>
      <c r="Q106" s="14"/>
      <c r="R106" s="14"/>
      <c r="S106" s="14"/>
      <c r="T106" s="14"/>
      <c r="U106" s="14"/>
      <c r="V106" s="14"/>
      <c r="W106" s="14"/>
      <c r="X106" s="14"/>
      <c r="Y106" s="14"/>
      <c r="Z106" s="14"/>
      <c r="AA106" s="14"/>
      <c r="AB106" s="14"/>
      <c r="AC106" s="14"/>
      <c r="AD106" s="14"/>
      <c r="AE106" s="14"/>
      <c r="AF106" s="14"/>
      <c r="AG106" s="14"/>
      <c r="AH106" s="14"/>
      <c r="AI106" s="14"/>
      <c r="AJ106" s="14"/>
      <c r="AK106" s="14"/>
      <c r="AL106" s="14"/>
      <c r="AM106" s="14"/>
      <c r="AN106" s="14"/>
      <c r="AO106" s="14"/>
      <c r="AP106" s="14"/>
      <c r="AQ106" s="14"/>
      <c r="AR106" s="14"/>
      <c r="AS106" s="14"/>
      <c r="AT106" s="14"/>
      <c r="AU106" s="14"/>
      <c r="AV106" s="14"/>
      <c r="AW106" s="14"/>
      <c r="AX106" s="14"/>
      <c r="AY106" s="14"/>
    </row>
    <row r="107" spans="1:51" x14ac:dyDescent="0.25">
      <c r="A107" s="14"/>
      <c r="B107" s="14"/>
      <c r="C107" s="14"/>
      <c r="D107" s="14"/>
      <c r="E107" s="14"/>
      <c r="F107" s="14"/>
      <c r="G107" s="14"/>
      <c r="H107" s="14"/>
      <c r="I107" s="14"/>
      <c r="J107" s="14"/>
      <c r="K107" s="14"/>
      <c r="L107" s="14"/>
      <c r="M107" s="14"/>
      <c r="N107" s="14"/>
      <c r="O107" s="14"/>
      <c r="P107" s="14"/>
      <c r="Q107" s="14"/>
      <c r="R107" s="14"/>
      <c r="S107" s="14"/>
      <c r="T107" s="14"/>
      <c r="U107" s="14"/>
      <c r="V107" s="14"/>
      <c r="W107" s="14"/>
      <c r="X107" s="14"/>
      <c r="Y107" s="14"/>
      <c r="Z107" s="14"/>
      <c r="AA107" s="14"/>
      <c r="AB107" s="14"/>
      <c r="AC107" s="14"/>
      <c r="AD107" s="14"/>
      <c r="AE107" s="14"/>
      <c r="AF107" s="14"/>
      <c r="AG107" s="14"/>
      <c r="AH107" s="14"/>
      <c r="AI107" s="14"/>
      <c r="AJ107" s="14"/>
      <c r="AK107" s="14"/>
      <c r="AL107" s="14"/>
      <c r="AM107" s="14"/>
      <c r="AN107" s="14"/>
      <c r="AO107" s="14"/>
      <c r="AP107" s="14"/>
      <c r="AQ107" s="14"/>
      <c r="AR107" s="14"/>
      <c r="AS107" s="14"/>
      <c r="AT107" s="14"/>
      <c r="AU107" s="14"/>
      <c r="AV107" s="14"/>
      <c r="AW107" s="14"/>
      <c r="AX107" s="14"/>
      <c r="AY107" s="14"/>
    </row>
    <row r="108" spans="1:51" x14ac:dyDescent="0.25">
      <c r="A108" s="14"/>
      <c r="B108" s="14"/>
      <c r="C108" s="14"/>
      <c r="D108" s="14"/>
      <c r="E108" s="14"/>
      <c r="F108" s="14"/>
      <c r="G108" s="14"/>
      <c r="H108" s="14"/>
      <c r="I108" s="14"/>
      <c r="J108" s="14"/>
      <c r="K108" s="14"/>
      <c r="L108" s="14"/>
      <c r="M108" s="14"/>
      <c r="N108" s="14"/>
      <c r="O108" s="14"/>
      <c r="P108" s="14"/>
      <c r="Q108" s="14"/>
      <c r="R108" s="14"/>
      <c r="S108" s="14"/>
      <c r="T108" s="14"/>
      <c r="U108" s="14"/>
      <c r="V108" s="14"/>
      <c r="W108" s="14"/>
      <c r="X108" s="14"/>
      <c r="Y108" s="14"/>
      <c r="Z108" s="14"/>
      <c r="AA108" s="14"/>
      <c r="AB108" s="14"/>
      <c r="AC108" s="14"/>
      <c r="AD108" s="14"/>
      <c r="AE108" s="14"/>
      <c r="AF108" s="14"/>
      <c r="AG108" s="14"/>
      <c r="AH108" s="14"/>
      <c r="AI108" s="14"/>
      <c r="AJ108" s="14"/>
      <c r="AK108" s="14"/>
      <c r="AL108" s="14"/>
      <c r="AM108" s="14"/>
      <c r="AN108" s="14"/>
      <c r="AO108" s="14"/>
      <c r="AP108" s="14"/>
      <c r="AQ108" s="14"/>
      <c r="AR108" s="14"/>
      <c r="AS108" s="14"/>
      <c r="AT108" s="14"/>
      <c r="AU108" s="14"/>
      <c r="AV108" s="14"/>
      <c r="AW108" s="14"/>
      <c r="AX108" s="14"/>
      <c r="AY108" s="14"/>
    </row>
    <row r="109" spans="1:51" x14ac:dyDescent="0.25">
      <c r="A109" s="14"/>
      <c r="B109" s="14"/>
      <c r="C109" s="14"/>
      <c r="D109" s="14"/>
      <c r="E109" s="14"/>
      <c r="F109" s="14"/>
      <c r="G109" s="14"/>
      <c r="H109" s="14"/>
      <c r="I109" s="14"/>
      <c r="J109" s="14"/>
      <c r="K109" s="14"/>
      <c r="L109" s="14"/>
      <c r="M109" s="14"/>
      <c r="N109" s="14"/>
      <c r="O109" s="14"/>
      <c r="P109" s="14"/>
      <c r="Q109" s="14"/>
      <c r="R109" s="14"/>
      <c r="S109" s="14"/>
      <c r="T109" s="14"/>
      <c r="U109" s="14"/>
      <c r="V109" s="14"/>
      <c r="W109" s="14"/>
      <c r="X109" s="14"/>
      <c r="Y109" s="14"/>
      <c r="Z109" s="14"/>
      <c r="AA109" s="14"/>
      <c r="AB109" s="14"/>
      <c r="AC109" s="14"/>
      <c r="AD109" s="14"/>
      <c r="AE109" s="14"/>
      <c r="AF109" s="14"/>
      <c r="AG109" s="14"/>
      <c r="AH109" s="14"/>
      <c r="AI109" s="14"/>
      <c r="AJ109" s="14"/>
      <c r="AK109" s="14"/>
      <c r="AL109" s="14"/>
      <c r="AM109" s="14"/>
      <c r="AN109" s="14"/>
      <c r="AO109" s="14"/>
      <c r="AP109" s="14"/>
      <c r="AQ109" s="14"/>
      <c r="AR109" s="14"/>
      <c r="AS109" s="14"/>
      <c r="AT109" s="14"/>
      <c r="AU109" s="14"/>
      <c r="AV109" s="14"/>
      <c r="AW109" s="14"/>
      <c r="AX109" s="14"/>
      <c r="AY109" s="14"/>
    </row>
    <row r="110" spans="1:51" x14ac:dyDescent="0.25">
      <c r="A110" s="14"/>
      <c r="B110" s="14"/>
      <c r="C110" s="14"/>
      <c r="D110" s="14"/>
      <c r="E110" s="14"/>
      <c r="F110" s="14"/>
      <c r="G110" s="14"/>
      <c r="H110" s="14"/>
      <c r="I110" s="14"/>
      <c r="J110" s="14"/>
      <c r="K110" s="14"/>
      <c r="L110" s="14"/>
      <c r="M110" s="14"/>
      <c r="N110" s="14"/>
      <c r="O110" s="14"/>
      <c r="P110" s="14"/>
      <c r="Q110" s="14"/>
      <c r="R110" s="14"/>
      <c r="S110" s="14"/>
      <c r="T110" s="14"/>
      <c r="U110" s="14"/>
      <c r="V110" s="14"/>
      <c r="W110" s="14"/>
      <c r="X110" s="14"/>
      <c r="Y110" s="14"/>
      <c r="Z110" s="14"/>
      <c r="AA110" s="14"/>
      <c r="AB110" s="14"/>
      <c r="AC110" s="14"/>
      <c r="AD110" s="14"/>
      <c r="AE110" s="14"/>
      <c r="AF110" s="14"/>
      <c r="AG110" s="14"/>
      <c r="AH110" s="14"/>
      <c r="AI110" s="14"/>
      <c r="AJ110" s="14"/>
      <c r="AK110" s="14"/>
      <c r="AL110" s="14"/>
      <c r="AM110" s="14"/>
      <c r="AN110" s="14"/>
      <c r="AO110" s="14"/>
      <c r="AP110" s="14"/>
      <c r="AQ110" s="14"/>
      <c r="AR110" s="14"/>
      <c r="AS110" s="14"/>
      <c r="AT110" s="14"/>
      <c r="AU110" s="14"/>
      <c r="AV110" s="14"/>
      <c r="AW110" s="14"/>
      <c r="AX110" s="14"/>
      <c r="AY110" s="14"/>
    </row>
    <row r="111" spans="1:51" x14ac:dyDescent="0.25">
      <c r="A111" s="14"/>
      <c r="B111" s="14"/>
      <c r="C111" s="14"/>
      <c r="D111" s="14"/>
      <c r="E111" s="14"/>
      <c r="F111" s="14"/>
      <c r="G111" s="14"/>
      <c r="H111" s="14"/>
      <c r="I111" s="14"/>
      <c r="J111" s="14"/>
      <c r="K111" s="14"/>
      <c r="L111" s="14"/>
      <c r="M111" s="14"/>
      <c r="N111" s="14"/>
      <c r="O111" s="14"/>
      <c r="P111" s="14"/>
      <c r="Q111" s="14"/>
      <c r="R111" s="14"/>
      <c r="S111" s="14"/>
      <c r="T111" s="14"/>
      <c r="U111" s="14"/>
      <c r="V111" s="14"/>
      <c r="W111" s="14"/>
      <c r="X111" s="14"/>
      <c r="Y111" s="14"/>
      <c r="Z111" s="14"/>
      <c r="AA111" s="14"/>
      <c r="AB111" s="14"/>
      <c r="AC111" s="14"/>
      <c r="AD111" s="14"/>
      <c r="AE111" s="14"/>
      <c r="AF111" s="14"/>
      <c r="AG111" s="14"/>
      <c r="AH111" s="14"/>
      <c r="AI111" s="14"/>
      <c r="AJ111" s="14"/>
      <c r="AK111" s="14"/>
      <c r="AL111" s="14"/>
      <c r="AM111" s="14"/>
      <c r="AN111" s="14"/>
      <c r="AO111" s="14"/>
      <c r="AP111" s="14"/>
      <c r="AQ111" s="14"/>
      <c r="AR111" s="14"/>
      <c r="AS111" s="14"/>
      <c r="AT111" s="14"/>
      <c r="AU111" s="14"/>
      <c r="AV111" s="14"/>
      <c r="AW111" s="14"/>
      <c r="AX111" s="14"/>
      <c r="AY111" s="14"/>
    </row>
    <row r="112" spans="1:51" x14ac:dyDescent="0.25">
      <c r="A112" s="14"/>
      <c r="B112" s="14"/>
      <c r="C112" s="14"/>
      <c r="D112" s="14"/>
      <c r="E112" s="14"/>
      <c r="F112" s="14"/>
      <c r="G112" s="14"/>
      <c r="H112" s="14"/>
      <c r="I112" s="14"/>
      <c r="J112" s="14"/>
      <c r="K112" s="14"/>
      <c r="L112" s="14"/>
      <c r="M112" s="14"/>
      <c r="N112" s="14"/>
      <c r="O112" s="14"/>
      <c r="P112" s="14"/>
      <c r="Q112" s="14"/>
      <c r="R112" s="14"/>
      <c r="S112" s="14"/>
      <c r="T112" s="14"/>
      <c r="U112" s="14"/>
      <c r="V112" s="14"/>
      <c r="W112" s="14"/>
      <c r="X112" s="14"/>
      <c r="Y112" s="14"/>
      <c r="Z112" s="14"/>
      <c r="AA112" s="14"/>
      <c r="AB112" s="14"/>
      <c r="AC112" s="14"/>
      <c r="AD112" s="14"/>
      <c r="AE112" s="14"/>
      <c r="AF112" s="14"/>
      <c r="AG112" s="14"/>
      <c r="AH112" s="14"/>
      <c r="AI112" s="14"/>
      <c r="AJ112" s="14"/>
      <c r="AK112" s="14"/>
      <c r="AL112" s="14"/>
      <c r="AM112" s="14"/>
      <c r="AN112" s="14"/>
      <c r="AO112" s="14"/>
      <c r="AP112" s="14"/>
      <c r="AQ112" s="14"/>
      <c r="AR112" s="14"/>
      <c r="AS112" s="14"/>
      <c r="AT112" s="14"/>
      <c r="AU112" s="14"/>
      <c r="AV112" s="14"/>
      <c r="AW112" s="14"/>
      <c r="AX112" s="14"/>
      <c r="AY112" s="14"/>
    </row>
    <row r="113" spans="1:51" x14ac:dyDescent="0.25">
      <c r="A113" s="14"/>
      <c r="B113" s="14"/>
      <c r="C113" s="14"/>
      <c r="D113" s="14"/>
      <c r="E113" s="14"/>
      <c r="F113" s="14"/>
      <c r="G113" s="14"/>
      <c r="H113" s="14"/>
      <c r="I113" s="14"/>
      <c r="J113" s="14"/>
      <c r="K113" s="14"/>
      <c r="L113" s="14"/>
      <c r="M113" s="14"/>
      <c r="N113" s="14"/>
      <c r="O113" s="14"/>
      <c r="P113" s="14"/>
      <c r="Q113" s="14"/>
      <c r="R113" s="14"/>
      <c r="S113" s="14"/>
      <c r="T113" s="14"/>
      <c r="U113" s="14"/>
      <c r="V113" s="14"/>
      <c r="W113" s="14"/>
      <c r="X113" s="14"/>
      <c r="Y113" s="14"/>
      <c r="Z113" s="14"/>
      <c r="AA113" s="14"/>
      <c r="AB113" s="14"/>
      <c r="AC113" s="14"/>
      <c r="AD113" s="14"/>
      <c r="AE113" s="14"/>
      <c r="AF113" s="14"/>
      <c r="AG113" s="14"/>
      <c r="AH113" s="14"/>
      <c r="AI113" s="14"/>
      <c r="AJ113" s="14"/>
      <c r="AK113" s="14"/>
      <c r="AL113" s="14"/>
      <c r="AM113" s="14"/>
      <c r="AN113" s="14"/>
      <c r="AO113" s="14"/>
      <c r="AP113" s="14"/>
      <c r="AQ113" s="14"/>
      <c r="AR113" s="14"/>
      <c r="AS113" s="14"/>
      <c r="AT113" s="14"/>
      <c r="AU113" s="14"/>
      <c r="AV113" s="14"/>
      <c r="AW113" s="14"/>
      <c r="AX113" s="14"/>
      <c r="AY113" s="14"/>
    </row>
    <row r="114" spans="1:51" x14ac:dyDescent="0.25">
      <c r="A114" s="14"/>
      <c r="B114" s="14"/>
      <c r="C114" s="14"/>
      <c r="D114" s="14"/>
      <c r="E114" s="14"/>
      <c r="F114" s="14"/>
      <c r="G114" s="14"/>
      <c r="H114" s="14"/>
      <c r="I114" s="14"/>
      <c r="J114" s="14"/>
      <c r="K114" s="14"/>
      <c r="L114" s="14"/>
      <c r="M114" s="14"/>
      <c r="N114" s="14"/>
      <c r="O114" s="14"/>
      <c r="P114" s="14"/>
      <c r="Q114" s="14"/>
      <c r="R114" s="14"/>
      <c r="S114" s="14"/>
      <c r="T114" s="14"/>
      <c r="U114" s="14"/>
      <c r="V114" s="14"/>
      <c r="W114" s="14"/>
      <c r="X114" s="14"/>
      <c r="Y114" s="14"/>
      <c r="Z114" s="14"/>
      <c r="AA114" s="14"/>
      <c r="AB114" s="14"/>
      <c r="AC114" s="14"/>
      <c r="AD114" s="14"/>
      <c r="AE114" s="14"/>
      <c r="AF114" s="14"/>
      <c r="AG114" s="14"/>
      <c r="AH114" s="14"/>
      <c r="AI114" s="14"/>
      <c r="AJ114" s="14"/>
      <c r="AK114" s="14"/>
      <c r="AL114" s="14"/>
      <c r="AM114" s="14"/>
      <c r="AN114" s="14"/>
      <c r="AO114" s="14"/>
      <c r="AP114" s="14"/>
      <c r="AQ114" s="14"/>
      <c r="AR114" s="14"/>
      <c r="AS114" s="14"/>
      <c r="AT114" s="14"/>
      <c r="AU114" s="14"/>
      <c r="AV114" s="14"/>
      <c r="AW114" s="14"/>
      <c r="AX114" s="14"/>
      <c r="AY114" s="14"/>
    </row>
    <row r="115" spans="1:51" x14ac:dyDescent="0.25">
      <c r="A115" s="14"/>
      <c r="B115" s="14"/>
      <c r="C115" s="14"/>
      <c r="D115" s="14"/>
      <c r="E115" s="14"/>
      <c r="F115" s="14"/>
      <c r="G115" s="14"/>
      <c r="H115" s="14"/>
      <c r="I115" s="14"/>
      <c r="J115" s="14"/>
      <c r="K115" s="14"/>
      <c r="L115" s="14"/>
      <c r="M115" s="14"/>
      <c r="N115" s="14"/>
      <c r="O115" s="14"/>
      <c r="P115" s="14"/>
      <c r="Q115" s="14"/>
      <c r="R115" s="14"/>
      <c r="S115" s="14"/>
      <c r="T115" s="14"/>
      <c r="U115" s="14"/>
      <c r="V115" s="14"/>
      <c r="W115" s="14"/>
      <c r="X115" s="14"/>
      <c r="Y115" s="14"/>
      <c r="Z115" s="14"/>
      <c r="AA115" s="14"/>
      <c r="AB115" s="14"/>
      <c r="AC115" s="14"/>
      <c r="AD115" s="14"/>
      <c r="AE115" s="14"/>
      <c r="AF115" s="14"/>
      <c r="AG115" s="14"/>
      <c r="AH115" s="14"/>
      <c r="AI115" s="14"/>
      <c r="AJ115" s="14"/>
      <c r="AK115" s="14"/>
      <c r="AL115" s="14"/>
      <c r="AM115" s="14"/>
      <c r="AN115" s="14"/>
      <c r="AO115" s="14"/>
      <c r="AP115" s="14"/>
      <c r="AQ115" s="14"/>
      <c r="AR115" s="14"/>
      <c r="AS115" s="14"/>
      <c r="AT115" s="14"/>
      <c r="AU115" s="14"/>
      <c r="AV115" s="14"/>
      <c r="AW115" s="14"/>
      <c r="AX115" s="14"/>
      <c r="AY115" s="14"/>
    </row>
    <row r="116" spans="1:51" x14ac:dyDescent="0.25">
      <c r="A116" s="14"/>
      <c r="B116" s="14"/>
      <c r="C116" s="14"/>
      <c r="D116" s="14"/>
      <c r="E116" s="14"/>
      <c r="F116" s="14"/>
      <c r="G116" s="14"/>
      <c r="H116" s="14"/>
      <c r="I116" s="14"/>
      <c r="J116" s="14"/>
      <c r="K116" s="14"/>
      <c r="L116" s="14"/>
      <c r="M116" s="14"/>
      <c r="N116" s="14"/>
      <c r="O116" s="14"/>
      <c r="P116" s="14"/>
      <c r="Q116" s="14"/>
      <c r="R116" s="14"/>
      <c r="S116" s="14"/>
      <c r="T116" s="14"/>
      <c r="U116" s="14"/>
      <c r="V116" s="14"/>
      <c r="W116" s="14"/>
      <c r="X116" s="14"/>
      <c r="Y116" s="14"/>
      <c r="Z116" s="14"/>
      <c r="AA116" s="14"/>
      <c r="AB116" s="14"/>
      <c r="AC116" s="14"/>
      <c r="AD116" s="14"/>
      <c r="AE116" s="14"/>
      <c r="AF116" s="14"/>
      <c r="AG116" s="14"/>
      <c r="AH116" s="14"/>
      <c r="AI116" s="14"/>
      <c r="AJ116" s="14"/>
      <c r="AK116" s="14"/>
      <c r="AL116" s="14"/>
      <c r="AM116" s="14"/>
      <c r="AN116" s="14"/>
      <c r="AO116" s="14"/>
      <c r="AP116" s="14"/>
      <c r="AQ116" s="14"/>
      <c r="AR116" s="14"/>
      <c r="AS116" s="14"/>
      <c r="AT116" s="14"/>
      <c r="AU116" s="14"/>
      <c r="AV116" s="14"/>
      <c r="AW116" s="14"/>
      <c r="AX116" s="14"/>
      <c r="AY116" s="14"/>
    </row>
    <row r="117" spans="1:51" x14ac:dyDescent="0.25">
      <c r="A117" s="14"/>
      <c r="B117" s="14"/>
      <c r="C117" s="14"/>
      <c r="D117" s="14"/>
      <c r="E117" s="14"/>
      <c r="F117" s="14"/>
      <c r="G117" s="14"/>
      <c r="H117" s="14"/>
      <c r="I117" s="14"/>
      <c r="J117" s="14"/>
      <c r="K117" s="14"/>
      <c r="L117" s="14"/>
      <c r="M117" s="14"/>
      <c r="N117" s="14"/>
      <c r="O117" s="14"/>
      <c r="P117" s="14"/>
      <c r="Q117" s="14"/>
      <c r="R117" s="14"/>
      <c r="S117" s="14"/>
      <c r="T117" s="14"/>
      <c r="U117" s="14"/>
      <c r="V117" s="14"/>
      <c r="W117" s="14"/>
      <c r="X117" s="14"/>
      <c r="Y117" s="14"/>
      <c r="Z117" s="14"/>
      <c r="AA117" s="14"/>
      <c r="AB117" s="14"/>
      <c r="AC117" s="14"/>
      <c r="AD117" s="14"/>
      <c r="AE117" s="14"/>
      <c r="AF117" s="14"/>
      <c r="AG117" s="14"/>
      <c r="AH117" s="14"/>
      <c r="AI117" s="14"/>
      <c r="AJ117" s="14"/>
      <c r="AK117" s="14"/>
      <c r="AL117" s="14"/>
      <c r="AM117" s="14"/>
      <c r="AN117" s="14"/>
      <c r="AO117" s="14"/>
      <c r="AP117" s="14"/>
      <c r="AQ117" s="14"/>
      <c r="AR117" s="14"/>
      <c r="AS117" s="14"/>
      <c r="AT117" s="14"/>
      <c r="AU117" s="14"/>
      <c r="AV117" s="14"/>
      <c r="AW117" s="14"/>
      <c r="AX117" s="14"/>
      <c r="AY117" s="14"/>
    </row>
    <row r="118" spans="1:51" x14ac:dyDescent="0.25">
      <c r="A118" s="14"/>
      <c r="B118" s="14"/>
      <c r="C118" s="14"/>
      <c r="D118" s="14"/>
      <c r="E118" s="14"/>
      <c r="F118" s="14"/>
      <c r="G118" s="14"/>
      <c r="H118" s="14"/>
      <c r="I118" s="14"/>
      <c r="J118" s="14"/>
      <c r="K118" s="14"/>
      <c r="L118" s="14"/>
      <c r="M118" s="14"/>
      <c r="N118" s="14"/>
      <c r="O118" s="14"/>
      <c r="P118" s="14"/>
      <c r="Q118" s="14"/>
      <c r="R118" s="14"/>
      <c r="S118" s="14"/>
      <c r="T118" s="14"/>
      <c r="U118" s="14"/>
      <c r="V118" s="14"/>
      <c r="W118" s="14"/>
      <c r="X118" s="14"/>
      <c r="Y118" s="14"/>
      <c r="Z118" s="14"/>
      <c r="AA118" s="14"/>
      <c r="AB118" s="14"/>
      <c r="AC118" s="14"/>
      <c r="AD118" s="14"/>
      <c r="AE118" s="14"/>
      <c r="AF118" s="14"/>
      <c r="AG118" s="14"/>
      <c r="AH118" s="14"/>
      <c r="AI118" s="14"/>
      <c r="AJ118" s="14"/>
      <c r="AK118" s="14"/>
      <c r="AL118" s="14"/>
      <c r="AM118" s="14"/>
      <c r="AN118" s="14"/>
      <c r="AO118" s="14"/>
      <c r="AP118" s="14"/>
      <c r="AQ118" s="14"/>
      <c r="AR118" s="14"/>
      <c r="AS118" s="14"/>
      <c r="AT118" s="14"/>
      <c r="AU118" s="14"/>
      <c r="AV118" s="14"/>
      <c r="AW118" s="14"/>
      <c r="AX118" s="14"/>
      <c r="AY118" s="14"/>
    </row>
    <row r="119" spans="1:51" x14ac:dyDescent="0.25">
      <c r="A119" s="14"/>
      <c r="B119" s="14"/>
      <c r="C119" s="14"/>
      <c r="D119" s="14"/>
      <c r="E119" s="14"/>
      <c r="F119" s="14"/>
      <c r="G119" s="14"/>
      <c r="H119" s="14"/>
      <c r="I119" s="14"/>
      <c r="J119" s="14"/>
      <c r="K119" s="14"/>
      <c r="L119" s="14"/>
      <c r="M119" s="14"/>
      <c r="N119" s="14"/>
      <c r="O119" s="14"/>
      <c r="P119" s="14"/>
      <c r="Q119" s="14"/>
      <c r="R119" s="14"/>
      <c r="S119" s="14"/>
      <c r="T119" s="14"/>
      <c r="U119" s="14"/>
      <c r="V119" s="14"/>
      <c r="W119" s="14"/>
      <c r="X119" s="14"/>
      <c r="Y119" s="14"/>
      <c r="Z119" s="14"/>
      <c r="AA119" s="14"/>
      <c r="AB119" s="14"/>
      <c r="AC119" s="14"/>
      <c r="AD119" s="14"/>
      <c r="AE119" s="14"/>
      <c r="AF119" s="14"/>
      <c r="AG119" s="14"/>
      <c r="AH119" s="14"/>
      <c r="AI119" s="14"/>
      <c r="AJ119" s="14"/>
      <c r="AK119" s="14"/>
      <c r="AL119" s="14"/>
      <c r="AM119" s="14"/>
      <c r="AN119" s="14"/>
      <c r="AO119" s="14"/>
      <c r="AP119" s="14"/>
      <c r="AQ119" s="14"/>
      <c r="AR119" s="14"/>
      <c r="AS119" s="14"/>
      <c r="AT119" s="14"/>
      <c r="AU119" s="14"/>
      <c r="AV119" s="14"/>
      <c r="AW119" s="14"/>
      <c r="AX119" s="14"/>
      <c r="AY119" s="14"/>
    </row>
    <row r="120" spans="1:51" x14ac:dyDescent="0.25">
      <c r="A120" s="14"/>
      <c r="B120" s="14"/>
      <c r="C120" s="14"/>
      <c r="D120" s="14"/>
      <c r="E120" s="14"/>
      <c r="F120" s="14"/>
      <c r="G120" s="14"/>
      <c r="H120" s="14"/>
      <c r="I120" s="14"/>
      <c r="J120" s="14"/>
      <c r="K120" s="14"/>
      <c r="L120" s="14"/>
      <c r="M120" s="14"/>
      <c r="N120" s="14"/>
      <c r="O120" s="14"/>
      <c r="P120" s="14"/>
      <c r="Q120" s="14"/>
      <c r="R120" s="14"/>
      <c r="S120" s="14"/>
      <c r="T120" s="14"/>
      <c r="U120" s="14"/>
      <c r="V120" s="14"/>
      <c r="W120" s="14"/>
      <c r="X120" s="14"/>
      <c r="Y120" s="14"/>
      <c r="Z120" s="14"/>
      <c r="AA120" s="14"/>
      <c r="AB120" s="14"/>
      <c r="AC120" s="14"/>
      <c r="AD120" s="14"/>
      <c r="AE120" s="14"/>
      <c r="AF120" s="14"/>
      <c r="AG120" s="14"/>
      <c r="AH120" s="14"/>
      <c r="AI120" s="14"/>
      <c r="AJ120" s="14"/>
      <c r="AK120" s="14"/>
      <c r="AL120" s="14"/>
      <c r="AM120" s="14"/>
      <c r="AN120" s="14"/>
      <c r="AO120" s="14"/>
      <c r="AP120" s="14"/>
      <c r="AQ120" s="14"/>
      <c r="AR120" s="14"/>
      <c r="AS120" s="14"/>
      <c r="AT120" s="14"/>
      <c r="AU120" s="14"/>
      <c r="AV120" s="14"/>
      <c r="AW120" s="14"/>
      <c r="AX120" s="14"/>
      <c r="AY120" s="14"/>
    </row>
    <row r="121" spans="1:51" x14ac:dyDescent="0.25">
      <c r="A121" s="14"/>
      <c r="B121" s="14"/>
      <c r="C121" s="14"/>
      <c r="D121" s="14"/>
      <c r="E121" s="14"/>
      <c r="F121" s="14"/>
      <c r="G121" s="14"/>
      <c r="H121" s="14"/>
      <c r="I121" s="14"/>
      <c r="J121" s="14"/>
      <c r="K121" s="14"/>
      <c r="L121" s="14"/>
      <c r="M121" s="14"/>
      <c r="N121" s="14"/>
      <c r="O121" s="14"/>
      <c r="P121" s="14"/>
      <c r="Q121" s="14"/>
      <c r="R121" s="14"/>
      <c r="S121" s="14"/>
      <c r="T121" s="14"/>
      <c r="U121" s="14"/>
      <c r="V121" s="14"/>
      <c r="W121" s="14"/>
      <c r="X121" s="14"/>
      <c r="Y121" s="14"/>
      <c r="Z121" s="14"/>
      <c r="AA121" s="14"/>
      <c r="AB121" s="14"/>
      <c r="AC121" s="14"/>
      <c r="AD121" s="14"/>
      <c r="AE121" s="14"/>
      <c r="AF121" s="14"/>
      <c r="AG121" s="14"/>
      <c r="AH121" s="14"/>
      <c r="AI121" s="14"/>
      <c r="AJ121" s="14"/>
      <c r="AK121" s="14"/>
      <c r="AL121" s="14"/>
      <c r="AM121" s="14"/>
      <c r="AN121" s="14"/>
      <c r="AO121" s="14"/>
      <c r="AP121" s="14"/>
      <c r="AQ121" s="14"/>
      <c r="AR121" s="14"/>
      <c r="AS121" s="14"/>
      <c r="AT121" s="14"/>
      <c r="AU121" s="14"/>
      <c r="AV121" s="14"/>
      <c r="AW121" s="14"/>
      <c r="AX121" s="14"/>
      <c r="AY121" s="14"/>
    </row>
    <row r="122" spans="1:51" x14ac:dyDescent="0.25">
      <c r="A122" s="14"/>
      <c r="B122" s="14"/>
      <c r="C122" s="14"/>
      <c r="D122" s="14"/>
      <c r="E122" s="14"/>
      <c r="F122" s="14"/>
      <c r="G122" s="14"/>
      <c r="H122" s="14"/>
      <c r="I122" s="14"/>
      <c r="J122" s="14"/>
      <c r="K122" s="14"/>
      <c r="L122" s="14"/>
      <c r="M122" s="14"/>
      <c r="N122" s="14"/>
      <c r="O122" s="14"/>
      <c r="P122" s="14"/>
      <c r="Q122" s="14"/>
      <c r="R122" s="14"/>
      <c r="S122" s="14"/>
      <c r="T122" s="14"/>
      <c r="U122" s="14"/>
      <c r="V122" s="14"/>
      <c r="W122" s="14"/>
      <c r="X122" s="14"/>
      <c r="Y122" s="14"/>
      <c r="Z122" s="14"/>
      <c r="AA122" s="14"/>
      <c r="AB122" s="14"/>
      <c r="AC122" s="14"/>
      <c r="AD122" s="14"/>
      <c r="AE122" s="14"/>
      <c r="AF122" s="14"/>
      <c r="AG122" s="14"/>
      <c r="AH122" s="14"/>
      <c r="AI122" s="14"/>
      <c r="AJ122" s="14"/>
      <c r="AK122" s="14"/>
      <c r="AL122" s="14"/>
      <c r="AM122" s="14"/>
      <c r="AN122" s="14"/>
      <c r="AO122" s="14"/>
      <c r="AP122" s="14"/>
      <c r="AQ122" s="14"/>
      <c r="AR122" s="14"/>
      <c r="AS122" s="14"/>
      <c r="AT122" s="14"/>
      <c r="AU122" s="14"/>
      <c r="AV122" s="14"/>
      <c r="AW122" s="14"/>
      <c r="AX122" s="14"/>
      <c r="AY122" s="14"/>
    </row>
    <row r="123" spans="1:51" x14ac:dyDescent="0.25">
      <c r="A123" s="14"/>
      <c r="B123" s="14"/>
      <c r="C123" s="14"/>
      <c r="D123" s="14"/>
      <c r="E123" s="14"/>
      <c r="F123" s="14"/>
      <c r="G123" s="14"/>
      <c r="H123" s="14"/>
      <c r="I123" s="14"/>
      <c r="J123" s="14"/>
      <c r="K123" s="14"/>
      <c r="L123" s="14"/>
      <c r="M123" s="14"/>
      <c r="N123" s="14"/>
      <c r="O123" s="14"/>
      <c r="P123" s="14"/>
      <c r="Q123" s="14"/>
      <c r="R123" s="14"/>
      <c r="S123" s="14"/>
      <c r="T123" s="14"/>
      <c r="U123" s="14"/>
      <c r="V123" s="14"/>
      <c r="W123" s="14"/>
      <c r="X123" s="14"/>
      <c r="Y123" s="14"/>
      <c r="Z123" s="14"/>
      <c r="AA123" s="14"/>
      <c r="AB123" s="14"/>
      <c r="AC123" s="14"/>
      <c r="AD123" s="14"/>
      <c r="AE123" s="14"/>
      <c r="AF123" s="14"/>
      <c r="AG123" s="14"/>
      <c r="AH123" s="14"/>
      <c r="AI123" s="14"/>
      <c r="AJ123" s="14"/>
      <c r="AK123" s="14"/>
      <c r="AL123" s="14"/>
      <c r="AM123" s="14"/>
      <c r="AN123" s="14"/>
      <c r="AO123" s="14"/>
      <c r="AP123" s="14"/>
      <c r="AQ123" s="14"/>
      <c r="AR123" s="14"/>
      <c r="AS123" s="14"/>
      <c r="AT123" s="14"/>
      <c r="AU123" s="14"/>
      <c r="AV123" s="14"/>
      <c r="AW123" s="14"/>
      <c r="AX123" s="14"/>
      <c r="AY123" s="14"/>
    </row>
    <row r="124" spans="1:51" x14ac:dyDescent="0.25">
      <c r="A124" s="14"/>
      <c r="B124" s="14"/>
      <c r="C124" s="14"/>
      <c r="D124" s="14"/>
      <c r="E124" s="14"/>
      <c r="F124" s="14"/>
      <c r="G124" s="14"/>
      <c r="H124" s="14"/>
      <c r="I124" s="14"/>
      <c r="J124" s="14"/>
      <c r="K124" s="14"/>
      <c r="L124" s="14"/>
      <c r="M124" s="14"/>
      <c r="N124" s="14"/>
      <c r="O124" s="14"/>
      <c r="P124" s="14"/>
      <c r="Q124" s="14"/>
      <c r="R124" s="14"/>
      <c r="S124" s="14"/>
      <c r="T124" s="14"/>
      <c r="U124" s="14"/>
      <c r="V124" s="14"/>
      <c r="W124" s="14"/>
      <c r="X124" s="14"/>
      <c r="Y124" s="14"/>
      <c r="Z124" s="14"/>
      <c r="AA124" s="14"/>
      <c r="AB124" s="14"/>
      <c r="AC124" s="14"/>
      <c r="AD124" s="14"/>
      <c r="AE124" s="14"/>
      <c r="AF124" s="14"/>
      <c r="AG124" s="14"/>
      <c r="AH124" s="14"/>
      <c r="AI124" s="14"/>
      <c r="AJ124" s="14"/>
      <c r="AK124" s="14"/>
      <c r="AL124" s="14"/>
      <c r="AM124" s="14"/>
      <c r="AN124" s="14"/>
      <c r="AO124" s="14"/>
      <c r="AP124" s="14"/>
      <c r="AQ124" s="14"/>
      <c r="AR124" s="14"/>
      <c r="AS124" s="14"/>
      <c r="AT124" s="14"/>
      <c r="AU124" s="14"/>
      <c r="AV124" s="14"/>
      <c r="AW124" s="14"/>
      <c r="AX124" s="14"/>
      <c r="AY124" s="14"/>
    </row>
    <row r="125" spans="1:51" x14ac:dyDescent="0.25">
      <c r="A125" s="14"/>
      <c r="B125" s="14"/>
      <c r="C125" s="14"/>
      <c r="D125" s="14"/>
      <c r="E125" s="14"/>
      <c r="F125" s="14"/>
      <c r="G125" s="14"/>
      <c r="H125" s="14"/>
      <c r="I125" s="14"/>
      <c r="J125" s="14"/>
      <c r="K125" s="14"/>
      <c r="L125" s="14"/>
      <c r="M125" s="14"/>
      <c r="N125" s="14"/>
      <c r="O125" s="14"/>
      <c r="P125" s="14"/>
      <c r="Q125" s="14"/>
      <c r="R125" s="14"/>
      <c r="S125" s="14"/>
      <c r="T125" s="14"/>
      <c r="U125" s="14"/>
      <c r="V125" s="14"/>
      <c r="W125" s="14"/>
      <c r="X125" s="14"/>
      <c r="Y125" s="14"/>
      <c r="Z125" s="14"/>
      <c r="AA125" s="14"/>
      <c r="AB125" s="14"/>
      <c r="AC125" s="14"/>
      <c r="AD125" s="14"/>
      <c r="AE125" s="14"/>
      <c r="AF125" s="14"/>
      <c r="AG125" s="14"/>
      <c r="AH125" s="14"/>
      <c r="AI125" s="14"/>
      <c r="AJ125" s="14"/>
      <c r="AK125" s="14"/>
      <c r="AL125" s="14"/>
      <c r="AM125" s="14"/>
      <c r="AN125" s="14"/>
      <c r="AO125" s="14"/>
      <c r="AP125" s="14"/>
      <c r="AQ125" s="14"/>
      <c r="AR125" s="14"/>
      <c r="AS125" s="14"/>
      <c r="AT125" s="14"/>
      <c r="AU125" s="14"/>
      <c r="AV125" s="14"/>
      <c r="AW125" s="14"/>
      <c r="AX125" s="14"/>
      <c r="AY125" s="14"/>
    </row>
    <row r="126" spans="1:51" x14ac:dyDescent="0.25">
      <c r="A126" s="14"/>
      <c r="B126" s="14"/>
      <c r="C126" s="14"/>
      <c r="D126" s="14"/>
      <c r="E126" s="14"/>
      <c r="F126" s="14"/>
      <c r="G126" s="14"/>
      <c r="H126" s="14"/>
      <c r="I126" s="14"/>
      <c r="J126" s="14"/>
      <c r="K126" s="14"/>
      <c r="L126" s="14"/>
      <c r="M126" s="14"/>
      <c r="N126" s="14"/>
      <c r="O126" s="14"/>
      <c r="P126" s="14"/>
      <c r="Q126" s="14"/>
      <c r="R126" s="14"/>
      <c r="S126" s="14"/>
      <c r="T126" s="14"/>
      <c r="U126" s="14"/>
      <c r="V126" s="14"/>
      <c r="W126" s="14"/>
      <c r="X126" s="14"/>
      <c r="Y126" s="14"/>
      <c r="Z126" s="14"/>
      <c r="AA126" s="14"/>
      <c r="AB126" s="14"/>
      <c r="AC126" s="14"/>
      <c r="AD126" s="14"/>
      <c r="AE126" s="14"/>
      <c r="AF126" s="14"/>
      <c r="AG126" s="14"/>
      <c r="AH126" s="14"/>
      <c r="AI126" s="14"/>
      <c r="AJ126" s="14"/>
      <c r="AK126" s="14"/>
      <c r="AL126" s="14"/>
      <c r="AM126" s="14"/>
      <c r="AN126" s="14"/>
      <c r="AO126" s="14"/>
      <c r="AP126" s="14"/>
      <c r="AQ126" s="14"/>
      <c r="AR126" s="14"/>
      <c r="AS126" s="14"/>
      <c r="AT126" s="14"/>
      <c r="AU126" s="14"/>
      <c r="AV126" s="14"/>
      <c r="AW126" s="14"/>
      <c r="AX126" s="14"/>
      <c r="AY126" s="14"/>
    </row>
    <row r="127" spans="1:51" x14ac:dyDescent="0.25">
      <c r="A127" s="14"/>
      <c r="B127" s="14"/>
      <c r="C127" s="14"/>
      <c r="D127" s="14"/>
      <c r="E127" s="14"/>
      <c r="F127" s="14"/>
      <c r="G127" s="14"/>
      <c r="H127" s="14"/>
      <c r="I127" s="14"/>
      <c r="J127" s="14"/>
      <c r="K127" s="14"/>
      <c r="L127" s="14"/>
      <c r="M127" s="14"/>
      <c r="N127" s="14"/>
      <c r="O127" s="14"/>
      <c r="P127" s="14"/>
      <c r="Q127" s="14"/>
      <c r="R127" s="14"/>
      <c r="S127" s="14"/>
      <c r="T127" s="14"/>
      <c r="U127" s="14"/>
      <c r="V127" s="14"/>
      <c r="W127" s="14"/>
      <c r="X127" s="14"/>
      <c r="Y127" s="14"/>
      <c r="Z127" s="14"/>
      <c r="AA127" s="14"/>
      <c r="AB127" s="14"/>
      <c r="AC127" s="14"/>
      <c r="AD127" s="14"/>
      <c r="AE127" s="14"/>
      <c r="AF127" s="14"/>
      <c r="AG127" s="14"/>
      <c r="AH127" s="14"/>
      <c r="AI127" s="14"/>
      <c r="AJ127" s="14"/>
      <c r="AK127" s="14"/>
      <c r="AL127" s="14"/>
      <c r="AM127" s="14"/>
      <c r="AN127" s="14"/>
      <c r="AO127" s="14"/>
      <c r="AP127" s="14"/>
      <c r="AQ127" s="14"/>
      <c r="AR127" s="14"/>
      <c r="AS127" s="14"/>
      <c r="AT127" s="14"/>
      <c r="AU127" s="14"/>
      <c r="AV127" s="14"/>
      <c r="AW127" s="14"/>
      <c r="AX127" s="14"/>
      <c r="AY127" s="14"/>
    </row>
    <row r="128" spans="1:51" x14ac:dyDescent="0.25">
      <c r="A128" s="14"/>
      <c r="B128" s="14"/>
      <c r="C128" s="14"/>
      <c r="D128" s="14"/>
      <c r="E128" s="14"/>
      <c r="F128" s="14"/>
      <c r="G128" s="14"/>
      <c r="H128" s="14"/>
      <c r="I128" s="14"/>
      <c r="J128" s="14"/>
      <c r="K128" s="14"/>
      <c r="L128" s="14"/>
      <c r="M128" s="14"/>
      <c r="N128" s="14"/>
      <c r="O128" s="14"/>
      <c r="P128" s="14"/>
      <c r="Q128" s="14"/>
      <c r="R128" s="14"/>
      <c r="S128" s="14"/>
      <c r="T128" s="14"/>
      <c r="U128" s="14"/>
      <c r="V128" s="14"/>
      <c r="W128" s="14"/>
      <c r="X128" s="14"/>
      <c r="Y128" s="14"/>
      <c r="Z128" s="14"/>
      <c r="AA128" s="14"/>
      <c r="AB128" s="14"/>
      <c r="AC128" s="14"/>
      <c r="AD128" s="14"/>
      <c r="AE128" s="14"/>
      <c r="AF128" s="14"/>
      <c r="AG128" s="14"/>
      <c r="AH128" s="14"/>
      <c r="AI128" s="14"/>
      <c r="AJ128" s="14"/>
      <c r="AK128" s="14"/>
      <c r="AL128" s="14"/>
      <c r="AM128" s="14"/>
      <c r="AN128" s="14"/>
      <c r="AO128" s="14"/>
      <c r="AP128" s="14"/>
      <c r="AQ128" s="14"/>
      <c r="AR128" s="14"/>
      <c r="AS128" s="14"/>
      <c r="AT128" s="14"/>
      <c r="AU128" s="14"/>
      <c r="AV128" s="14"/>
      <c r="AW128" s="14"/>
      <c r="AX128" s="14"/>
      <c r="AY128" s="14"/>
    </row>
    <row r="129" spans="1:51" x14ac:dyDescent="0.25">
      <c r="A129" s="14"/>
      <c r="B129" s="14"/>
      <c r="C129" s="14"/>
      <c r="D129" s="14"/>
      <c r="E129" s="14"/>
      <c r="F129" s="14"/>
      <c r="G129" s="14"/>
      <c r="H129" s="14"/>
      <c r="I129" s="14"/>
      <c r="J129" s="14"/>
      <c r="K129" s="14"/>
      <c r="L129" s="14"/>
      <c r="M129" s="14"/>
      <c r="N129" s="14"/>
      <c r="O129" s="14"/>
      <c r="P129" s="14"/>
      <c r="Q129" s="14"/>
      <c r="R129" s="14"/>
      <c r="S129" s="14"/>
      <c r="T129" s="14"/>
      <c r="U129" s="14"/>
      <c r="V129" s="14"/>
      <c r="W129" s="14"/>
      <c r="X129" s="14"/>
      <c r="Y129" s="14"/>
      <c r="Z129" s="14"/>
      <c r="AA129" s="14"/>
      <c r="AB129" s="14"/>
      <c r="AC129" s="14"/>
      <c r="AD129" s="14"/>
      <c r="AE129" s="14"/>
      <c r="AF129" s="14"/>
      <c r="AG129" s="14"/>
      <c r="AH129" s="14"/>
      <c r="AI129" s="14"/>
      <c r="AJ129" s="14"/>
      <c r="AK129" s="14"/>
      <c r="AL129" s="14"/>
      <c r="AM129" s="14"/>
      <c r="AN129" s="14"/>
      <c r="AO129" s="14"/>
      <c r="AP129" s="14"/>
      <c r="AQ129" s="14"/>
      <c r="AR129" s="14"/>
      <c r="AS129" s="14"/>
      <c r="AT129" s="14"/>
      <c r="AU129" s="14"/>
      <c r="AV129" s="14"/>
      <c r="AW129" s="14"/>
      <c r="AX129" s="14"/>
      <c r="AY129" s="14"/>
    </row>
    <row r="130" spans="1:51" x14ac:dyDescent="0.25">
      <c r="A130" s="14"/>
      <c r="B130" s="14"/>
      <c r="C130" s="14"/>
      <c r="D130" s="14"/>
      <c r="E130" s="14"/>
      <c r="F130" s="14"/>
      <c r="G130" s="14"/>
      <c r="H130" s="14"/>
      <c r="I130" s="14"/>
      <c r="J130" s="14"/>
      <c r="K130" s="14"/>
      <c r="L130" s="14"/>
      <c r="M130" s="14"/>
      <c r="N130" s="14"/>
      <c r="O130" s="14"/>
      <c r="P130" s="14"/>
      <c r="Q130" s="14"/>
      <c r="R130" s="14"/>
      <c r="S130" s="14"/>
      <c r="T130" s="14"/>
      <c r="U130" s="14"/>
      <c r="V130" s="14"/>
      <c r="W130" s="14"/>
      <c r="X130" s="14"/>
      <c r="Y130" s="14"/>
      <c r="Z130" s="14"/>
      <c r="AA130" s="14"/>
      <c r="AB130" s="14"/>
      <c r="AC130" s="14"/>
      <c r="AD130" s="14"/>
      <c r="AE130" s="14"/>
      <c r="AF130" s="14"/>
      <c r="AG130" s="14"/>
      <c r="AH130" s="14"/>
      <c r="AI130" s="14"/>
      <c r="AJ130" s="14"/>
      <c r="AK130" s="14"/>
      <c r="AL130" s="14"/>
      <c r="AM130" s="14"/>
      <c r="AN130" s="14"/>
      <c r="AO130" s="14"/>
      <c r="AP130" s="14"/>
      <c r="AQ130" s="14"/>
      <c r="AR130" s="14"/>
      <c r="AS130" s="14"/>
      <c r="AT130" s="14"/>
      <c r="AU130" s="14"/>
      <c r="AV130" s="14"/>
      <c r="AW130" s="14"/>
      <c r="AX130" s="14"/>
      <c r="AY130" s="14"/>
    </row>
    <row r="131" spans="1:51" x14ac:dyDescent="0.25">
      <c r="A131" s="14"/>
      <c r="B131" s="14"/>
      <c r="C131" s="14"/>
      <c r="D131" s="14"/>
      <c r="E131" s="14"/>
      <c r="F131" s="14"/>
      <c r="G131" s="14"/>
      <c r="H131" s="14"/>
      <c r="I131" s="14"/>
      <c r="J131" s="14"/>
      <c r="K131" s="14"/>
      <c r="L131" s="14"/>
      <c r="M131" s="14"/>
      <c r="N131" s="14"/>
      <c r="O131" s="14"/>
      <c r="P131" s="14"/>
      <c r="Q131" s="14"/>
      <c r="R131" s="14"/>
      <c r="S131" s="14"/>
      <c r="T131" s="14"/>
      <c r="U131" s="14"/>
      <c r="V131" s="14"/>
      <c r="W131" s="14"/>
      <c r="X131" s="14"/>
      <c r="Y131" s="14"/>
      <c r="Z131" s="14"/>
      <c r="AA131" s="14"/>
      <c r="AB131" s="14"/>
      <c r="AC131" s="14"/>
      <c r="AD131" s="14"/>
      <c r="AE131" s="14"/>
      <c r="AF131" s="14"/>
      <c r="AG131" s="14"/>
      <c r="AH131" s="14"/>
      <c r="AI131" s="14"/>
      <c r="AJ131" s="14"/>
      <c r="AK131" s="14"/>
      <c r="AL131" s="14"/>
      <c r="AM131" s="14"/>
      <c r="AN131" s="14"/>
      <c r="AO131" s="14"/>
      <c r="AP131" s="14"/>
      <c r="AQ131" s="14"/>
      <c r="AR131" s="14"/>
      <c r="AS131" s="14"/>
      <c r="AT131" s="14"/>
      <c r="AU131" s="14"/>
      <c r="AV131" s="14"/>
      <c r="AW131" s="14"/>
      <c r="AX131" s="14"/>
      <c r="AY131" s="14"/>
    </row>
    <row r="132" spans="1:51" x14ac:dyDescent="0.25">
      <c r="A132" s="14"/>
      <c r="B132" s="14"/>
      <c r="C132" s="14"/>
      <c r="D132" s="14"/>
      <c r="E132" s="14"/>
      <c r="F132" s="14"/>
      <c r="G132" s="14"/>
      <c r="H132" s="14"/>
      <c r="I132" s="14"/>
      <c r="J132" s="14"/>
      <c r="K132" s="14"/>
      <c r="L132" s="14"/>
      <c r="M132" s="14"/>
      <c r="N132" s="14"/>
      <c r="O132" s="14"/>
      <c r="P132" s="14"/>
      <c r="Q132" s="14"/>
      <c r="R132" s="14"/>
      <c r="S132" s="14"/>
      <c r="T132" s="14"/>
      <c r="U132" s="14"/>
      <c r="V132" s="14"/>
      <c r="W132" s="14"/>
      <c r="X132" s="14"/>
      <c r="Y132" s="14"/>
      <c r="Z132" s="14"/>
      <c r="AA132" s="14"/>
      <c r="AB132" s="14"/>
      <c r="AC132" s="14"/>
      <c r="AD132" s="14"/>
      <c r="AE132" s="14"/>
      <c r="AF132" s="14"/>
      <c r="AG132" s="14"/>
      <c r="AH132" s="14"/>
      <c r="AI132" s="14"/>
      <c r="AJ132" s="14"/>
      <c r="AK132" s="14"/>
      <c r="AL132" s="14"/>
      <c r="AM132" s="14"/>
      <c r="AN132" s="14"/>
      <c r="AO132" s="14"/>
      <c r="AP132" s="14"/>
      <c r="AQ132" s="14"/>
      <c r="AR132" s="14"/>
      <c r="AS132" s="14"/>
      <c r="AT132" s="14"/>
      <c r="AU132" s="14"/>
      <c r="AV132" s="14"/>
      <c r="AW132" s="14"/>
      <c r="AX132" s="14"/>
      <c r="AY132" s="14"/>
    </row>
    <row r="133" spans="1:51" x14ac:dyDescent="0.25">
      <c r="A133" s="14"/>
      <c r="B133" s="14"/>
      <c r="C133" s="14"/>
      <c r="D133" s="14"/>
      <c r="E133" s="14"/>
      <c r="F133" s="14"/>
      <c r="G133" s="14"/>
      <c r="H133" s="14"/>
      <c r="I133" s="14"/>
      <c r="J133" s="14"/>
      <c r="K133" s="14"/>
      <c r="L133" s="14"/>
      <c r="M133" s="14"/>
      <c r="N133" s="14"/>
      <c r="O133" s="14"/>
      <c r="P133" s="14"/>
      <c r="Q133" s="14"/>
      <c r="R133" s="14"/>
      <c r="S133" s="14"/>
      <c r="T133" s="14"/>
      <c r="U133" s="14"/>
      <c r="V133" s="14"/>
      <c r="W133" s="14"/>
      <c r="X133" s="14"/>
      <c r="Y133" s="14"/>
      <c r="Z133" s="14"/>
      <c r="AA133" s="14"/>
      <c r="AB133" s="14"/>
      <c r="AC133" s="14"/>
      <c r="AD133" s="14"/>
      <c r="AE133" s="14"/>
      <c r="AF133" s="14"/>
      <c r="AG133" s="14"/>
      <c r="AH133" s="14"/>
      <c r="AI133" s="14"/>
      <c r="AJ133" s="14"/>
      <c r="AK133" s="14"/>
      <c r="AL133" s="14"/>
      <c r="AM133" s="14"/>
      <c r="AN133" s="14"/>
      <c r="AO133" s="14"/>
      <c r="AP133" s="14"/>
      <c r="AQ133" s="14"/>
      <c r="AR133" s="14"/>
      <c r="AS133" s="14"/>
      <c r="AT133" s="14"/>
      <c r="AU133" s="14"/>
      <c r="AV133" s="14"/>
      <c r="AW133" s="14"/>
      <c r="AX133" s="14"/>
      <c r="AY133" s="14"/>
    </row>
    <row r="134" spans="1:51" x14ac:dyDescent="0.25">
      <c r="A134" s="14"/>
      <c r="B134" s="14"/>
      <c r="C134" s="14"/>
      <c r="D134" s="14"/>
      <c r="E134" s="14"/>
      <c r="F134" s="14"/>
      <c r="G134" s="14"/>
      <c r="H134" s="14"/>
      <c r="I134" s="14"/>
      <c r="J134" s="14"/>
      <c r="K134" s="14"/>
      <c r="L134" s="14"/>
      <c r="M134" s="14"/>
      <c r="N134" s="14"/>
      <c r="O134" s="14"/>
      <c r="P134" s="14"/>
      <c r="Q134" s="14"/>
      <c r="R134" s="14"/>
      <c r="S134" s="14"/>
      <c r="T134" s="14"/>
      <c r="U134" s="14"/>
      <c r="V134" s="14"/>
      <c r="W134" s="14"/>
      <c r="X134" s="14"/>
      <c r="Y134" s="14"/>
      <c r="Z134" s="14"/>
      <c r="AA134" s="14"/>
      <c r="AB134" s="14"/>
      <c r="AC134" s="14"/>
      <c r="AD134" s="14"/>
      <c r="AE134" s="14"/>
      <c r="AF134" s="14"/>
      <c r="AG134" s="14"/>
      <c r="AH134" s="14"/>
      <c r="AI134" s="14"/>
      <c r="AJ134" s="14"/>
      <c r="AK134" s="14"/>
      <c r="AL134" s="14"/>
      <c r="AM134" s="14"/>
      <c r="AN134" s="14"/>
      <c r="AO134" s="14"/>
      <c r="AP134" s="14"/>
      <c r="AQ134" s="14"/>
      <c r="AR134" s="14"/>
      <c r="AS134" s="14"/>
      <c r="AT134" s="14"/>
      <c r="AU134" s="14"/>
      <c r="AV134" s="14"/>
      <c r="AW134" s="14"/>
      <c r="AX134" s="14"/>
      <c r="AY134" s="14"/>
    </row>
    <row r="135" spans="1:51" x14ac:dyDescent="0.25">
      <c r="A135" s="14"/>
      <c r="B135" s="14"/>
      <c r="C135" s="14"/>
      <c r="D135" s="14"/>
      <c r="E135" s="14"/>
      <c r="F135" s="14"/>
      <c r="G135" s="14"/>
      <c r="H135" s="14"/>
      <c r="I135" s="14"/>
      <c r="J135" s="14"/>
      <c r="K135" s="14"/>
      <c r="L135" s="14"/>
      <c r="M135" s="14"/>
      <c r="N135" s="14"/>
      <c r="O135" s="14"/>
      <c r="P135" s="14"/>
      <c r="Q135" s="14"/>
      <c r="R135" s="14"/>
      <c r="S135" s="14"/>
      <c r="T135" s="14"/>
      <c r="U135" s="14"/>
      <c r="V135" s="14"/>
      <c r="W135" s="14"/>
      <c r="X135" s="14"/>
      <c r="Y135" s="14"/>
      <c r="Z135" s="14"/>
      <c r="AA135" s="14"/>
      <c r="AB135" s="14"/>
      <c r="AC135" s="14"/>
      <c r="AD135" s="14"/>
      <c r="AE135" s="14"/>
      <c r="AF135" s="14"/>
      <c r="AG135" s="14"/>
      <c r="AH135" s="14"/>
      <c r="AI135" s="14"/>
      <c r="AJ135" s="14"/>
      <c r="AK135" s="14"/>
      <c r="AL135" s="14"/>
      <c r="AM135" s="14"/>
      <c r="AN135" s="14"/>
      <c r="AO135" s="14"/>
      <c r="AP135" s="14"/>
      <c r="AQ135" s="14"/>
      <c r="AR135" s="14"/>
      <c r="AS135" s="14"/>
      <c r="AT135" s="14"/>
      <c r="AU135" s="14"/>
      <c r="AV135" s="14"/>
      <c r="AW135" s="14"/>
      <c r="AX135" s="14"/>
      <c r="AY135" s="14"/>
    </row>
    <row r="136" spans="1:51" x14ac:dyDescent="0.25">
      <c r="A136" s="14"/>
      <c r="B136" s="14"/>
      <c r="C136" s="14"/>
      <c r="D136" s="14"/>
      <c r="E136" s="14"/>
      <c r="F136" s="14"/>
      <c r="G136" s="14"/>
      <c r="H136" s="14"/>
      <c r="I136" s="14"/>
      <c r="J136" s="14"/>
      <c r="K136" s="14"/>
      <c r="L136" s="14"/>
      <c r="M136" s="14"/>
      <c r="N136" s="14"/>
      <c r="O136" s="14"/>
      <c r="P136" s="14"/>
      <c r="Q136" s="14"/>
      <c r="R136" s="14"/>
      <c r="S136" s="14"/>
      <c r="T136" s="14"/>
      <c r="U136" s="14"/>
      <c r="V136" s="14"/>
      <c r="W136" s="14"/>
      <c r="X136" s="14"/>
      <c r="Y136" s="14"/>
      <c r="Z136" s="14"/>
      <c r="AA136" s="14"/>
      <c r="AB136" s="14"/>
      <c r="AC136" s="14"/>
      <c r="AD136" s="14"/>
      <c r="AE136" s="14"/>
      <c r="AF136" s="14"/>
      <c r="AG136" s="14"/>
      <c r="AH136" s="14"/>
      <c r="AI136" s="14"/>
      <c r="AJ136" s="14"/>
      <c r="AK136" s="14"/>
      <c r="AL136" s="14"/>
      <c r="AM136" s="14"/>
      <c r="AN136" s="14"/>
      <c r="AO136" s="14"/>
      <c r="AP136" s="14"/>
      <c r="AQ136" s="14"/>
      <c r="AR136" s="14"/>
      <c r="AS136" s="14"/>
      <c r="AT136" s="14"/>
      <c r="AU136" s="14"/>
      <c r="AV136" s="14"/>
      <c r="AW136" s="14"/>
      <c r="AX136" s="14"/>
      <c r="AY136" s="14"/>
    </row>
    <row r="137" spans="1:51" x14ac:dyDescent="0.25">
      <c r="A137" s="14"/>
      <c r="B137" s="14"/>
      <c r="C137" s="14"/>
      <c r="D137" s="14"/>
      <c r="E137" s="14"/>
      <c r="F137" s="14"/>
      <c r="G137" s="14"/>
      <c r="H137" s="14"/>
      <c r="I137" s="14"/>
      <c r="J137" s="14"/>
      <c r="K137" s="14"/>
      <c r="L137" s="14"/>
      <c r="M137" s="14"/>
      <c r="N137" s="14"/>
      <c r="O137" s="14"/>
      <c r="P137" s="14"/>
      <c r="Q137" s="14"/>
      <c r="R137" s="14"/>
      <c r="S137" s="14"/>
      <c r="T137" s="14"/>
      <c r="U137" s="14"/>
      <c r="V137" s="14"/>
      <c r="W137" s="14"/>
      <c r="X137" s="14"/>
      <c r="Y137" s="14"/>
      <c r="Z137" s="14"/>
      <c r="AA137" s="14"/>
      <c r="AB137" s="14"/>
      <c r="AC137" s="14"/>
      <c r="AD137" s="14"/>
      <c r="AE137" s="14"/>
      <c r="AF137" s="14"/>
      <c r="AG137" s="14"/>
      <c r="AH137" s="14"/>
      <c r="AI137" s="14"/>
      <c r="AJ137" s="14"/>
      <c r="AK137" s="14"/>
      <c r="AL137" s="14"/>
      <c r="AM137" s="14"/>
      <c r="AN137" s="14"/>
      <c r="AO137" s="14"/>
      <c r="AP137" s="14"/>
      <c r="AQ137" s="14"/>
      <c r="AR137" s="14"/>
      <c r="AS137" s="14"/>
      <c r="AT137" s="14"/>
      <c r="AU137" s="14"/>
      <c r="AV137" s="14"/>
      <c r="AW137" s="14"/>
      <c r="AX137" s="14"/>
      <c r="AY137" s="14"/>
    </row>
    <row r="138" spans="1:51" x14ac:dyDescent="0.25">
      <c r="A138" s="14"/>
      <c r="B138" s="14"/>
      <c r="C138" s="14"/>
      <c r="D138" s="14"/>
      <c r="E138" s="14"/>
      <c r="F138" s="14"/>
      <c r="G138" s="14"/>
      <c r="H138" s="14"/>
      <c r="I138" s="14"/>
      <c r="J138" s="14"/>
      <c r="K138" s="14"/>
      <c r="L138" s="14"/>
      <c r="M138" s="14"/>
      <c r="N138" s="14"/>
      <c r="O138" s="14"/>
      <c r="P138" s="14"/>
      <c r="Q138" s="14"/>
      <c r="R138" s="14"/>
      <c r="S138" s="14"/>
      <c r="T138" s="14"/>
      <c r="U138" s="14"/>
      <c r="V138" s="14"/>
      <c r="W138" s="14"/>
      <c r="X138" s="14"/>
      <c r="Y138" s="14"/>
      <c r="Z138" s="14"/>
      <c r="AA138" s="14"/>
      <c r="AB138" s="14"/>
      <c r="AC138" s="14"/>
      <c r="AD138" s="14"/>
      <c r="AE138" s="14"/>
      <c r="AF138" s="14"/>
      <c r="AG138" s="14"/>
      <c r="AH138" s="14"/>
      <c r="AI138" s="14"/>
      <c r="AJ138" s="14"/>
      <c r="AK138" s="14"/>
      <c r="AL138" s="14"/>
      <c r="AM138" s="14"/>
      <c r="AN138" s="14"/>
      <c r="AO138" s="14"/>
      <c r="AP138" s="14"/>
      <c r="AQ138" s="14"/>
      <c r="AR138" s="14"/>
      <c r="AS138" s="14"/>
      <c r="AT138" s="14"/>
      <c r="AU138" s="14"/>
      <c r="AV138" s="14"/>
      <c r="AW138" s="14"/>
      <c r="AX138" s="14"/>
      <c r="AY138" s="14"/>
    </row>
    <row r="139" spans="1:51" x14ac:dyDescent="0.25">
      <c r="A139" s="14"/>
      <c r="B139" s="14"/>
      <c r="C139" s="14"/>
      <c r="D139" s="14"/>
      <c r="E139" s="14"/>
      <c r="F139" s="14"/>
      <c r="G139" s="14"/>
      <c r="H139" s="14"/>
      <c r="I139" s="14"/>
      <c r="J139" s="14"/>
      <c r="K139" s="14"/>
      <c r="L139" s="14"/>
      <c r="M139" s="14"/>
      <c r="N139" s="14"/>
      <c r="O139" s="14"/>
      <c r="P139" s="14"/>
      <c r="Q139" s="14"/>
      <c r="R139" s="14"/>
      <c r="S139" s="14"/>
      <c r="T139" s="14"/>
      <c r="U139" s="14"/>
      <c r="V139" s="14"/>
      <c r="W139" s="14"/>
      <c r="X139" s="14"/>
      <c r="Y139" s="14"/>
      <c r="Z139" s="14"/>
      <c r="AA139" s="14"/>
      <c r="AB139" s="14"/>
      <c r="AC139" s="14"/>
      <c r="AD139" s="14"/>
      <c r="AE139" s="14"/>
      <c r="AF139" s="14"/>
      <c r="AG139" s="14"/>
      <c r="AH139" s="14"/>
      <c r="AI139" s="14"/>
      <c r="AJ139" s="14"/>
      <c r="AK139" s="14"/>
      <c r="AL139" s="14"/>
      <c r="AM139" s="14"/>
      <c r="AN139" s="14"/>
      <c r="AO139" s="14"/>
      <c r="AP139" s="14"/>
      <c r="AQ139" s="14"/>
      <c r="AR139" s="14"/>
      <c r="AS139" s="14"/>
      <c r="AT139" s="14"/>
      <c r="AU139" s="14"/>
      <c r="AV139" s="14"/>
      <c r="AW139" s="14"/>
      <c r="AX139" s="14"/>
      <c r="AY139" s="14"/>
    </row>
    <row r="140" spans="1:51" x14ac:dyDescent="0.25">
      <c r="A140" s="14"/>
      <c r="B140" s="14"/>
      <c r="C140" s="14"/>
      <c r="D140" s="14"/>
      <c r="E140" s="14"/>
      <c r="F140" s="14"/>
      <c r="G140" s="14"/>
      <c r="H140" s="14"/>
      <c r="I140" s="14"/>
      <c r="J140" s="14"/>
      <c r="K140" s="14"/>
      <c r="L140" s="14"/>
      <c r="M140" s="14"/>
      <c r="N140" s="14"/>
      <c r="O140" s="14"/>
      <c r="P140" s="14"/>
      <c r="Q140" s="14"/>
      <c r="R140" s="14"/>
      <c r="S140" s="14"/>
      <c r="T140" s="14"/>
      <c r="U140" s="14"/>
      <c r="V140" s="14"/>
      <c r="W140" s="14"/>
      <c r="X140" s="14"/>
      <c r="Y140" s="14"/>
      <c r="Z140" s="14"/>
      <c r="AA140" s="14"/>
      <c r="AB140" s="14"/>
      <c r="AC140" s="14"/>
      <c r="AD140" s="14"/>
      <c r="AE140" s="14"/>
      <c r="AF140" s="14"/>
      <c r="AG140" s="14"/>
      <c r="AH140" s="14"/>
      <c r="AI140" s="14"/>
      <c r="AJ140" s="14"/>
      <c r="AK140" s="14"/>
      <c r="AL140" s="14"/>
      <c r="AM140" s="14"/>
      <c r="AN140" s="14"/>
      <c r="AO140" s="14"/>
      <c r="AP140" s="14"/>
      <c r="AQ140" s="14"/>
      <c r="AR140" s="14"/>
      <c r="AS140" s="14"/>
      <c r="AT140" s="14"/>
      <c r="AU140" s="14"/>
      <c r="AV140" s="14"/>
      <c r="AW140" s="14"/>
      <c r="AX140" s="14"/>
      <c r="AY140" s="14"/>
    </row>
    <row r="141" spans="1:51" x14ac:dyDescent="0.25">
      <c r="A141" s="14"/>
      <c r="B141" s="14"/>
      <c r="C141" s="14"/>
      <c r="D141" s="14"/>
      <c r="E141" s="14"/>
      <c r="F141" s="14"/>
      <c r="G141" s="14"/>
      <c r="H141" s="14"/>
      <c r="I141" s="14"/>
      <c r="J141" s="14"/>
      <c r="K141" s="14"/>
      <c r="L141" s="14"/>
      <c r="M141" s="14"/>
      <c r="N141" s="14"/>
      <c r="O141" s="14"/>
      <c r="P141" s="14"/>
      <c r="Q141" s="14"/>
      <c r="R141" s="14"/>
      <c r="S141" s="14"/>
      <c r="T141" s="14"/>
      <c r="U141" s="14"/>
      <c r="V141" s="14"/>
      <c r="W141" s="14"/>
      <c r="X141" s="14"/>
      <c r="Y141" s="14"/>
      <c r="Z141" s="14"/>
      <c r="AA141" s="14"/>
      <c r="AB141" s="14"/>
      <c r="AC141" s="14"/>
      <c r="AD141" s="14"/>
      <c r="AE141" s="14"/>
      <c r="AF141" s="14"/>
      <c r="AG141" s="14"/>
      <c r="AH141" s="14"/>
      <c r="AI141" s="14"/>
      <c r="AJ141" s="14"/>
      <c r="AK141" s="14"/>
      <c r="AL141" s="14"/>
      <c r="AM141" s="14"/>
      <c r="AN141" s="14"/>
      <c r="AO141" s="14"/>
      <c r="AP141" s="14"/>
      <c r="AQ141" s="14"/>
      <c r="AR141" s="14"/>
      <c r="AS141" s="14"/>
      <c r="AT141" s="14"/>
      <c r="AU141" s="14"/>
      <c r="AV141" s="14"/>
      <c r="AW141" s="14"/>
      <c r="AX141" s="14"/>
      <c r="AY141" s="14"/>
    </row>
    <row r="142" spans="1:51" x14ac:dyDescent="0.25">
      <c r="A142" s="14"/>
      <c r="B142" s="14"/>
      <c r="C142" s="14"/>
      <c r="D142" s="14"/>
      <c r="E142" s="14"/>
      <c r="F142" s="14"/>
      <c r="G142" s="14"/>
      <c r="H142" s="14"/>
      <c r="I142" s="14"/>
      <c r="J142" s="14"/>
      <c r="K142" s="14"/>
      <c r="L142" s="14"/>
      <c r="M142" s="14"/>
      <c r="N142" s="14"/>
      <c r="O142" s="14"/>
      <c r="P142" s="14"/>
      <c r="Q142" s="14"/>
      <c r="R142" s="14"/>
      <c r="S142" s="14"/>
      <c r="T142" s="14"/>
      <c r="U142" s="14"/>
      <c r="V142" s="14"/>
      <c r="W142" s="14"/>
      <c r="X142" s="14"/>
      <c r="Y142" s="14"/>
      <c r="Z142" s="14"/>
      <c r="AA142" s="14"/>
      <c r="AB142" s="14"/>
      <c r="AC142" s="14"/>
      <c r="AD142" s="14"/>
      <c r="AE142" s="14"/>
      <c r="AF142" s="14"/>
      <c r="AG142" s="14"/>
      <c r="AH142" s="14"/>
      <c r="AI142" s="14"/>
      <c r="AJ142" s="14"/>
      <c r="AK142" s="14"/>
      <c r="AL142" s="14"/>
      <c r="AM142" s="14"/>
      <c r="AN142" s="14"/>
      <c r="AO142" s="14"/>
      <c r="AP142" s="14"/>
      <c r="AQ142" s="14"/>
      <c r="AR142" s="14"/>
      <c r="AS142" s="14"/>
      <c r="AT142" s="14"/>
      <c r="AU142" s="14"/>
      <c r="AV142" s="14"/>
      <c r="AW142" s="14"/>
      <c r="AX142" s="14"/>
      <c r="AY142" s="14"/>
    </row>
    <row r="143" spans="1:51" x14ac:dyDescent="0.25">
      <c r="A143" s="14"/>
      <c r="B143" s="14"/>
      <c r="C143" s="14"/>
      <c r="D143" s="14"/>
      <c r="E143" s="14"/>
      <c r="F143" s="14"/>
      <c r="G143" s="14"/>
      <c r="H143" s="14"/>
      <c r="I143" s="14"/>
      <c r="J143" s="14"/>
      <c r="K143" s="14"/>
      <c r="L143" s="14"/>
      <c r="M143" s="14"/>
      <c r="N143" s="14"/>
      <c r="O143" s="14"/>
      <c r="P143" s="14"/>
      <c r="Q143" s="14"/>
      <c r="R143" s="14"/>
      <c r="S143" s="14"/>
      <c r="T143" s="14"/>
      <c r="U143" s="14"/>
      <c r="V143" s="14"/>
      <c r="W143" s="14"/>
      <c r="X143" s="14"/>
      <c r="Y143" s="14"/>
      <c r="Z143" s="14"/>
      <c r="AA143" s="14"/>
      <c r="AB143" s="14"/>
      <c r="AC143" s="14"/>
      <c r="AD143" s="14"/>
      <c r="AE143" s="14"/>
      <c r="AF143" s="14"/>
      <c r="AG143" s="14"/>
      <c r="AH143" s="14"/>
      <c r="AI143" s="14"/>
      <c r="AJ143" s="14"/>
      <c r="AK143" s="14"/>
      <c r="AL143" s="14"/>
      <c r="AM143" s="14"/>
      <c r="AN143" s="14"/>
      <c r="AO143" s="14"/>
      <c r="AP143" s="14"/>
      <c r="AQ143" s="14"/>
      <c r="AR143" s="14"/>
      <c r="AS143" s="14"/>
      <c r="AT143" s="14"/>
      <c r="AU143" s="14"/>
      <c r="AV143" s="14"/>
      <c r="AW143" s="14"/>
      <c r="AX143" s="14"/>
      <c r="AY143" s="14"/>
    </row>
    <row r="144" spans="1:51" x14ac:dyDescent="0.25">
      <c r="A144" s="14"/>
      <c r="B144" s="14"/>
      <c r="C144" s="14"/>
      <c r="D144" s="14"/>
      <c r="E144" s="14"/>
      <c r="F144" s="14"/>
      <c r="G144" s="14"/>
      <c r="H144" s="14"/>
      <c r="I144" s="14"/>
      <c r="J144" s="14"/>
      <c r="K144" s="14"/>
      <c r="L144" s="14"/>
      <c r="M144" s="14"/>
      <c r="N144" s="14"/>
      <c r="O144" s="14"/>
      <c r="P144" s="14"/>
      <c r="Q144" s="14"/>
      <c r="R144" s="14"/>
      <c r="S144" s="14"/>
      <c r="T144" s="14"/>
      <c r="U144" s="14"/>
      <c r="V144" s="14"/>
      <c r="W144" s="14"/>
      <c r="X144" s="14"/>
      <c r="Y144" s="14"/>
      <c r="Z144" s="14"/>
      <c r="AA144" s="14"/>
      <c r="AB144" s="14"/>
      <c r="AC144" s="14"/>
      <c r="AD144" s="14"/>
      <c r="AE144" s="14"/>
      <c r="AF144" s="14"/>
      <c r="AG144" s="14"/>
      <c r="AH144" s="14"/>
      <c r="AI144" s="14"/>
      <c r="AJ144" s="14"/>
      <c r="AK144" s="14"/>
      <c r="AL144" s="14"/>
      <c r="AM144" s="14"/>
      <c r="AN144" s="14"/>
      <c r="AO144" s="14"/>
      <c r="AP144" s="14"/>
      <c r="AQ144" s="14"/>
      <c r="AR144" s="14"/>
      <c r="AS144" s="14"/>
      <c r="AT144" s="14"/>
      <c r="AU144" s="14"/>
      <c r="AV144" s="14"/>
      <c r="AW144" s="14"/>
      <c r="AX144" s="14"/>
      <c r="AY144" s="14"/>
    </row>
    <row r="145" spans="1:51" x14ac:dyDescent="0.25">
      <c r="A145" s="14"/>
      <c r="B145" s="14"/>
      <c r="C145" s="14"/>
      <c r="D145" s="14"/>
      <c r="E145" s="14"/>
      <c r="F145" s="14"/>
      <c r="G145" s="14"/>
      <c r="H145" s="14"/>
      <c r="I145" s="14"/>
      <c r="J145" s="14"/>
      <c r="K145" s="14"/>
      <c r="L145" s="14"/>
      <c r="M145" s="14"/>
      <c r="N145" s="14"/>
      <c r="O145" s="14"/>
      <c r="P145" s="14"/>
      <c r="Q145" s="14"/>
      <c r="R145" s="14"/>
      <c r="S145" s="14"/>
      <c r="T145" s="14"/>
      <c r="U145" s="14"/>
      <c r="V145" s="14"/>
      <c r="W145" s="14"/>
      <c r="X145" s="14"/>
      <c r="Y145" s="14"/>
      <c r="Z145" s="14"/>
      <c r="AA145" s="14"/>
      <c r="AB145" s="14"/>
      <c r="AC145" s="14"/>
      <c r="AD145" s="14"/>
      <c r="AE145" s="14"/>
      <c r="AF145" s="14"/>
      <c r="AG145" s="14"/>
      <c r="AH145" s="14"/>
      <c r="AI145" s="14"/>
      <c r="AJ145" s="14"/>
      <c r="AK145" s="14"/>
      <c r="AL145" s="14"/>
      <c r="AM145" s="14"/>
      <c r="AN145" s="14"/>
      <c r="AO145" s="14"/>
      <c r="AP145" s="14"/>
      <c r="AQ145" s="14"/>
      <c r="AR145" s="14"/>
      <c r="AS145" s="14"/>
      <c r="AT145" s="14"/>
      <c r="AU145" s="14"/>
      <c r="AV145" s="14"/>
      <c r="AW145" s="14"/>
      <c r="AX145" s="14"/>
      <c r="AY145" s="14"/>
    </row>
    <row r="146" spans="1:51" x14ac:dyDescent="0.25">
      <c r="A146" s="14"/>
      <c r="B146" s="14"/>
      <c r="C146" s="14"/>
      <c r="D146" s="14"/>
      <c r="E146" s="14"/>
      <c r="F146" s="14"/>
      <c r="G146" s="14"/>
      <c r="H146" s="14"/>
      <c r="I146" s="14"/>
      <c r="J146" s="14"/>
      <c r="K146" s="14"/>
      <c r="L146" s="14"/>
      <c r="M146" s="14"/>
      <c r="N146" s="14"/>
      <c r="O146" s="14"/>
      <c r="P146" s="14"/>
      <c r="Q146" s="14"/>
      <c r="R146" s="14"/>
      <c r="S146" s="14"/>
      <c r="T146" s="14"/>
      <c r="U146" s="14"/>
      <c r="V146" s="14"/>
      <c r="W146" s="14"/>
      <c r="X146" s="14"/>
      <c r="Y146" s="14"/>
      <c r="Z146" s="14"/>
      <c r="AA146" s="14"/>
      <c r="AB146" s="14"/>
      <c r="AC146" s="14"/>
      <c r="AD146" s="14"/>
      <c r="AE146" s="14"/>
      <c r="AF146" s="14"/>
      <c r="AG146" s="14"/>
      <c r="AH146" s="14"/>
      <c r="AI146" s="14"/>
      <c r="AJ146" s="14"/>
      <c r="AK146" s="14"/>
      <c r="AL146" s="14"/>
      <c r="AM146" s="14"/>
      <c r="AN146" s="14"/>
      <c r="AO146" s="14"/>
      <c r="AP146" s="14"/>
      <c r="AQ146" s="14"/>
      <c r="AR146" s="14"/>
      <c r="AS146" s="14"/>
      <c r="AT146" s="14"/>
      <c r="AU146" s="14"/>
      <c r="AV146" s="14"/>
      <c r="AW146" s="14"/>
      <c r="AX146" s="14"/>
      <c r="AY146" s="14"/>
    </row>
    <row r="147" spans="1:51" x14ac:dyDescent="0.25">
      <c r="A147" s="14"/>
      <c r="B147" s="14"/>
      <c r="C147" s="14"/>
      <c r="D147" s="14"/>
      <c r="E147" s="14"/>
      <c r="F147" s="14"/>
      <c r="G147" s="14"/>
      <c r="H147" s="14"/>
      <c r="I147" s="14"/>
      <c r="J147" s="14"/>
      <c r="K147" s="14"/>
      <c r="L147" s="14"/>
      <c r="M147" s="14"/>
      <c r="N147" s="14"/>
      <c r="O147" s="14"/>
      <c r="P147" s="14"/>
      <c r="Q147" s="14"/>
      <c r="R147" s="14"/>
      <c r="S147" s="14"/>
      <c r="T147" s="14"/>
      <c r="U147" s="14"/>
      <c r="V147" s="14"/>
      <c r="W147" s="14"/>
      <c r="X147" s="14"/>
      <c r="Y147" s="14"/>
      <c r="Z147" s="14"/>
      <c r="AA147" s="14"/>
      <c r="AB147" s="14"/>
      <c r="AC147" s="14"/>
      <c r="AD147" s="14"/>
      <c r="AE147" s="14"/>
      <c r="AF147" s="14"/>
      <c r="AG147" s="14"/>
      <c r="AH147" s="14"/>
      <c r="AI147" s="14"/>
      <c r="AJ147" s="14"/>
      <c r="AK147" s="14"/>
      <c r="AL147" s="14"/>
      <c r="AM147" s="14"/>
      <c r="AN147" s="14"/>
      <c r="AO147" s="14"/>
      <c r="AP147" s="14"/>
      <c r="AQ147" s="14"/>
      <c r="AR147" s="14"/>
      <c r="AS147" s="14"/>
      <c r="AT147" s="14"/>
      <c r="AU147" s="14"/>
      <c r="AV147" s="14"/>
      <c r="AW147" s="14"/>
      <c r="AX147" s="14"/>
      <c r="AY147" s="14"/>
    </row>
    <row r="148" spans="1:51" x14ac:dyDescent="0.25">
      <c r="A148" s="14"/>
      <c r="B148" s="14"/>
      <c r="C148" s="14"/>
      <c r="D148" s="14"/>
      <c r="E148" s="14"/>
      <c r="F148" s="14"/>
      <c r="G148" s="14"/>
      <c r="H148" s="14"/>
      <c r="I148" s="14"/>
      <c r="J148" s="14"/>
      <c r="K148" s="14"/>
      <c r="L148" s="14"/>
      <c r="M148" s="14"/>
      <c r="N148" s="14"/>
      <c r="O148" s="14"/>
      <c r="P148" s="14"/>
      <c r="Q148" s="14"/>
      <c r="R148" s="14"/>
      <c r="S148" s="14"/>
      <c r="T148" s="14"/>
      <c r="U148" s="14"/>
      <c r="V148" s="14"/>
      <c r="W148" s="14"/>
      <c r="X148" s="14"/>
      <c r="Y148" s="14"/>
      <c r="Z148" s="14"/>
      <c r="AA148" s="14"/>
      <c r="AB148" s="14"/>
      <c r="AC148" s="14"/>
      <c r="AD148" s="14"/>
      <c r="AE148" s="14"/>
      <c r="AF148" s="14"/>
      <c r="AG148" s="14"/>
      <c r="AH148" s="14"/>
      <c r="AI148" s="14"/>
      <c r="AJ148" s="14"/>
      <c r="AK148" s="14"/>
      <c r="AL148" s="14"/>
      <c r="AM148" s="14"/>
      <c r="AN148" s="14"/>
      <c r="AO148" s="14"/>
      <c r="AP148" s="14"/>
      <c r="AQ148" s="14"/>
      <c r="AR148" s="14"/>
      <c r="AS148" s="14"/>
      <c r="AT148" s="14"/>
      <c r="AU148" s="14"/>
      <c r="AV148" s="14"/>
      <c r="AW148" s="14"/>
      <c r="AX148" s="14"/>
      <c r="AY148" s="14"/>
    </row>
    <row r="149" spans="1:51" x14ac:dyDescent="0.25">
      <c r="A149" s="14"/>
      <c r="B149" s="14"/>
      <c r="C149" s="14"/>
      <c r="D149" s="14"/>
      <c r="E149" s="14"/>
      <c r="F149" s="14"/>
      <c r="G149" s="14"/>
      <c r="H149" s="14"/>
      <c r="I149" s="14"/>
      <c r="J149" s="14"/>
      <c r="K149" s="14"/>
      <c r="L149" s="14"/>
      <c r="M149" s="14"/>
      <c r="N149" s="14"/>
      <c r="O149" s="14"/>
      <c r="P149" s="14"/>
      <c r="Q149" s="14"/>
      <c r="R149" s="14"/>
      <c r="S149" s="14"/>
      <c r="T149" s="14"/>
      <c r="U149" s="14"/>
      <c r="V149" s="14"/>
      <c r="W149" s="14"/>
      <c r="X149" s="14"/>
      <c r="Y149" s="14"/>
      <c r="Z149" s="14"/>
      <c r="AA149" s="14"/>
      <c r="AB149" s="14"/>
      <c r="AC149" s="14"/>
      <c r="AD149" s="14"/>
      <c r="AE149" s="14"/>
      <c r="AF149" s="14"/>
      <c r="AG149" s="14"/>
      <c r="AH149" s="14"/>
      <c r="AI149" s="14"/>
      <c r="AJ149" s="14"/>
      <c r="AK149" s="14"/>
      <c r="AL149" s="14"/>
      <c r="AM149" s="14"/>
      <c r="AN149" s="14"/>
      <c r="AO149" s="14"/>
      <c r="AP149" s="14"/>
      <c r="AQ149" s="14"/>
      <c r="AR149" s="14"/>
      <c r="AS149" s="14"/>
      <c r="AT149" s="14"/>
      <c r="AU149" s="14"/>
      <c r="AV149" s="14"/>
      <c r="AW149" s="14"/>
      <c r="AX149" s="14"/>
      <c r="AY149" s="14"/>
    </row>
    <row r="150" spans="1:51" x14ac:dyDescent="0.25">
      <c r="A150" s="14"/>
      <c r="B150" s="14"/>
      <c r="C150" s="14"/>
      <c r="D150" s="14"/>
      <c r="E150" s="14"/>
      <c r="F150" s="14"/>
      <c r="G150" s="14"/>
      <c r="H150" s="14"/>
      <c r="I150" s="14"/>
      <c r="J150" s="14"/>
      <c r="K150" s="14"/>
      <c r="L150" s="14"/>
      <c r="M150" s="14"/>
      <c r="N150" s="14"/>
      <c r="O150" s="14"/>
      <c r="P150" s="14"/>
      <c r="Q150" s="14"/>
      <c r="R150" s="14"/>
      <c r="S150" s="14"/>
      <c r="T150" s="14"/>
      <c r="U150" s="14"/>
      <c r="V150" s="14"/>
      <c r="W150" s="14"/>
      <c r="X150" s="14"/>
      <c r="Y150" s="14"/>
      <c r="Z150" s="14"/>
      <c r="AA150" s="14"/>
      <c r="AB150" s="14"/>
      <c r="AC150" s="14"/>
      <c r="AD150" s="14"/>
      <c r="AE150" s="14"/>
      <c r="AF150" s="14"/>
      <c r="AG150" s="14"/>
      <c r="AH150" s="14"/>
      <c r="AI150" s="14"/>
      <c r="AJ150" s="14"/>
      <c r="AK150" s="14"/>
      <c r="AL150" s="14"/>
      <c r="AM150" s="14"/>
      <c r="AN150" s="14"/>
      <c r="AO150" s="14"/>
      <c r="AP150" s="14"/>
      <c r="AQ150" s="14"/>
      <c r="AR150" s="14"/>
      <c r="AS150" s="14"/>
      <c r="AT150" s="14"/>
      <c r="AU150" s="14"/>
      <c r="AV150" s="14"/>
      <c r="AW150" s="14"/>
      <c r="AX150" s="14"/>
      <c r="AY150" s="14"/>
    </row>
    <row r="151" spans="1:51" x14ac:dyDescent="0.25">
      <c r="A151" s="14"/>
      <c r="B151" s="14"/>
      <c r="C151" s="14"/>
      <c r="D151" s="14"/>
      <c r="E151" s="14"/>
      <c r="F151" s="14"/>
      <c r="G151" s="14"/>
      <c r="H151" s="14"/>
      <c r="I151" s="14"/>
      <c r="J151" s="14"/>
      <c r="K151" s="14"/>
      <c r="L151" s="14"/>
      <c r="M151" s="14"/>
      <c r="N151" s="14"/>
      <c r="O151" s="14"/>
      <c r="P151" s="14"/>
      <c r="Q151" s="14"/>
      <c r="R151" s="14"/>
      <c r="S151" s="14"/>
      <c r="T151" s="14"/>
      <c r="U151" s="14"/>
      <c r="V151" s="14"/>
      <c r="W151" s="14"/>
      <c r="X151" s="14"/>
      <c r="Y151" s="14"/>
      <c r="Z151" s="14"/>
      <c r="AA151" s="14"/>
      <c r="AB151" s="14"/>
      <c r="AC151" s="14"/>
      <c r="AD151" s="14"/>
      <c r="AE151" s="14"/>
      <c r="AF151" s="14"/>
      <c r="AG151" s="14"/>
      <c r="AH151" s="14"/>
      <c r="AI151" s="14"/>
      <c r="AJ151" s="14"/>
      <c r="AK151" s="14"/>
      <c r="AL151" s="14"/>
      <c r="AM151" s="14"/>
      <c r="AN151" s="14"/>
      <c r="AO151" s="14"/>
      <c r="AP151" s="14"/>
      <c r="AQ151" s="14"/>
      <c r="AR151" s="14"/>
      <c r="AS151" s="14"/>
      <c r="AT151" s="14"/>
      <c r="AU151" s="14"/>
      <c r="AV151" s="14"/>
      <c r="AW151" s="14"/>
      <c r="AX151" s="14"/>
      <c r="AY151" s="14"/>
    </row>
    <row r="152" spans="1:51" x14ac:dyDescent="0.25">
      <c r="A152" s="14"/>
      <c r="B152" s="14"/>
      <c r="C152" s="14"/>
      <c r="D152" s="14"/>
      <c r="E152" s="14"/>
      <c r="F152" s="14"/>
      <c r="G152" s="14"/>
      <c r="H152" s="14"/>
      <c r="I152" s="14"/>
      <c r="J152" s="14"/>
      <c r="K152" s="14"/>
      <c r="L152" s="14"/>
      <c r="M152" s="14"/>
      <c r="N152" s="14"/>
      <c r="O152" s="14"/>
      <c r="P152" s="14"/>
      <c r="Q152" s="14"/>
      <c r="R152" s="14"/>
      <c r="S152" s="14"/>
      <c r="T152" s="14"/>
      <c r="U152" s="14"/>
      <c r="V152" s="14"/>
      <c r="W152" s="14"/>
      <c r="X152" s="14"/>
      <c r="Y152" s="14"/>
      <c r="Z152" s="14"/>
      <c r="AA152" s="14"/>
      <c r="AB152" s="14"/>
      <c r="AC152" s="14"/>
      <c r="AD152" s="14"/>
      <c r="AE152" s="14"/>
      <c r="AF152" s="14"/>
      <c r="AG152" s="14"/>
      <c r="AH152" s="14"/>
      <c r="AI152" s="14"/>
      <c r="AJ152" s="14"/>
      <c r="AK152" s="14"/>
      <c r="AL152" s="14"/>
      <c r="AM152" s="14"/>
      <c r="AN152" s="14"/>
      <c r="AO152" s="14"/>
      <c r="AP152" s="14"/>
      <c r="AQ152" s="14"/>
      <c r="AR152" s="14"/>
      <c r="AS152" s="14"/>
      <c r="AT152" s="14"/>
      <c r="AU152" s="14"/>
      <c r="AV152" s="14"/>
      <c r="AW152" s="14"/>
      <c r="AX152" s="14"/>
      <c r="AY152" s="14"/>
    </row>
  </sheetData>
  <mergeCells count="88">
    <mergeCell ref="G15:G16"/>
    <mergeCell ref="H15:H16"/>
    <mergeCell ref="I15:I16"/>
    <mergeCell ref="J15:J16"/>
    <mergeCell ref="K15:K16"/>
    <mergeCell ref="B15:B16"/>
    <mergeCell ref="C15:C16"/>
    <mergeCell ref="D15:D16"/>
    <mergeCell ref="E15:E16"/>
    <mergeCell ref="F15:F16"/>
    <mergeCell ref="F27:G28"/>
    <mergeCell ref="F29:G30"/>
    <mergeCell ref="B35:G36"/>
    <mergeCell ref="B39:B40"/>
    <mergeCell ref="C39:C40"/>
    <mergeCell ref="D39:D40"/>
    <mergeCell ref="E39:E40"/>
    <mergeCell ref="F39:G40"/>
    <mergeCell ref="F37:G38"/>
    <mergeCell ref="D27:E28"/>
    <mergeCell ref="D37:D38"/>
    <mergeCell ref="E37:E38"/>
    <mergeCell ref="B37:B38"/>
    <mergeCell ref="C37:C38"/>
    <mergeCell ref="B29:C30"/>
    <mergeCell ref="D29:E30"/>
    <mergeCell ref="L31:M32"/>
    <mergeCell ref="L34:M35"/>
    <mergeCell ref="N34:O35"/>
    <mergeCell ref="B31:C32"/>
    <mergeCell ref="D31:E32"/>
    <mergeCell ref="F31:G32"/>
    <mergeCell ref="H31:I32"/>
    <mergeCell ref="J31:J32"/>
    <mergeCell ref="N31:O32"/>
    <mergeCell ref="H13:H14"/>
    <mergeCell ref="I13:I14"/>
    <mergeCell ref="J13:J14"/>
    <mergeCell ref="B11:D12"/>
    <mergeCell ref="G11:H12"/>
    <mergeCell ref="J11:K12"/>
    <mergeCell ref="K13:K14"/>
    <mergeCell ref="B13:B14"/>
    <mergeCell ref="C13:C14"/>
    <mergeCell ref="D13:D14"/>
    <mergeCell ref="E13:E14"/>
    <mergeCell ref="F13:F14"/>
    <mergeCell ref="G13:G14"/>
    <mergeCell ref="B19:C20"/>
    <mergeCell ref="B21:C22"/>
    <mergeCell ref="B23:C24"/>
    <mergeCell ref="B25:C26"/>
    <mergeCell ref="B27:C28"/>
    <mergeCell ref="F19:G20"/>
    <mergeCell ref="H19:I20"/>
    <mergeCell ref="D21:E22"/>
    <mergeCell ref="D23:E24"/>
    <mergeCell ref="D25:E26"/>
    <mergeCell ref="D19:E20"/>
    <mergeCell ref="H21:I22"/>
    <mergeCell ref="H23:I24"/>
    <mergeCell ref="H25:I26"/>
    <mergeCell ref="F21:G22"/>
    <mergeCell ref="F23:G24"/>
    <mergeCell ref="F25:G26"/>
    <mergeCell ref="L19:M20"/>
    <mergeCell ref="L27:M28"/>
    <mergeCell ref="L29:M30"/>
    <mergeCell ref="M21:M26"/>
    <mergeCell ref="L21:L22"/>
    <mergeCell ref="L23:L24"/>
    <mergeCell ref="L25:L26"/>
    <mergeCell ref="K19:K20"/>
    <mergeCell ref="H27:I28"/>
    <mergeCell ref="H29:I30"/>
    <mergeCell ref="J19:J20"/>
    <mergeCell ref="J21:J22"/>
    <mergeCell ref="J23:J24"/>
    <mergeCell ref="K21:K32"/>
    <mergeCell ref="J25:J26"/>
    <mergeCell ref="J27:J28"/>
    <mergeCell ref="J29:J30"/>
    <mergeCell ref="N29:O30"/>
    <mergeCell ref="N19:O20"/>
    <mergeCell ref="N21:O22"/>
    <mergeCell ref="N23:O24"/>
    <mergeCell ref="N25:O26"/>
    <mergeCell ref="N27:O28"/>
  </mergeCells>
  <pageMargins left="0.7" right="0.7" top="0.75" bottom="0.75" header="0.3" footer="0.3"/>
  <pageSetup paperSize="9" orientation="portrait" r:id="rId1"/>
  <ignoredErrors>
    <ignoredError sqref="D21 D23" twoDigitTextYear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0:K21"/>
  <sheetViews>
    <sheetView topLeftCell="D1" workbookViewId="0">
      <selection activeCell="G29" sqref="G29"/>
    </sheetView>
  </sheetViews>
  <sheetFormatPr baseColWidth="10" defaultColWidth="11.42578125" defaultRowHeight="15" x14ac:dyDescent="0.25"/>
  <sheetData>
    <row r="10" spans="4:11" x14ac:dyDescent="0.25">
      <c r="D10">
        <v>0.8</v>
      </c>
      <c r="E10">
        <v>1</v>
      </c>
      <c r="F10">
        <v>1.18</v>
      </c>
      <c r="G10">
        <f>F10+0.28</f>
        <v>1.46</v>
      </c>
      <c r="H10">
        <f>G10+0.32</f>
        <v>1.78</v>
      </c>
      <c r="I10">
        <f>H10+0.27</f>
        <v>2.0499999999999998</v>
      </c>
      <c r="J10">
        <f>I10+0.3</f>
        <v>2.3499999999999996</v>
      </c>
      <c r="K10">
        <f>J10+0.25</f>
        <v>2.5999999999999996</v>
      </c>
    </row>
    <row r="11" spans="4:11" x14ac:dyDescent="0.25">
      <c r="D11">
        <v>1</v>
      </c>
      <c r="E11">
        <v>2</v>
      </c>
      <c r="F11">
        <v>1.1299999999999999</v>
      </c>
      <c r="G11">
        <v>1.4</v>
      </c>
      <c r="H11">
        <f t="shared" ref="H11:H21" si="0">G11+0.32</f>
        <v>1.72</v>
      </c>
      <c r="I11">
        <f t="shared" ref="I11:I21" si="1">H11+0.27</f>
        <v>1.99</v>
      </c>
      <c r="J11">
        <f t="shared" ref="J11:J21" si="2">I11+0.3</f>
        <v>2.29</v>
      </c>
      <c r="K11">
        <f t="shared" ref="K11:K21" si="3">J11+0.25</f>
        <v>2.54</v>
      </c>
    </row>
    <row r="12" spans="4:11" x14ac:dyDescent="0.25">
      <c r="D12">
        <v>1.2</v>
      </c>
      <c r="E12">
        <v>3</v>
      </c>
      <c r="F12">
        <v>1.0900000000000001</v>
      </c>
      <c r="G12">
        <v>1.35</v>
      </c>
      <c r="H12">
        <f t="shared" si="0"/>
        <v>1.6700000000000002</v>
      </c>
      <c r="I12">
        <f t="shared" si="1"/>
        <v>1.9400000000000002</v>
      </c>
      <c r="J12">
        <f t="shared" si="2"/>
        <v>2.2400000000000002</v>
      </c>
      <c r="K12">
        <f t="shared" si="3"/>
        <v>2.4900000000000002</v>
      </c>
    </row>
    <row r="13" spans="4:11" x14ac:dyDescent="0.25">
      <c r="D13">
        <v>1.4</v>
      </c>
      <c r="E13">
        <v>4</v>
      </c>
      <c r="F13">
        <v>1.05</v>
      </c>
      <c r="G13">
        <v>1.3</v>
      </c>
      <c r="H13">
        <f t="shared" si="0"/>
        <v>1.62</v>
      </c>
      <c r="I13">
        <f t="shared" si="1"/>
        <v>1.8900000000000001</v>
      </c>
      <c r="J13">
        <f t="shared" si="2"/>
        <v>2.19</v>
      </c>
      <c r="K13">
        <f t="shared" si="3"/>
        <v>2.44</v>
      </c>
    </row>
    <row r="14" spans="4:11" x14ac:dyDescent="0.25">
      <c r="D14">
        <v>1.6</v>
      </c>
      <c r="E14">
        <v>5</v>
      </c>
      <c r="F14">
        <v>1.02</v>
      </c>
      <c r="G14">
        <v>1.25</v>
      </c>
      <c r="H14">
        <f t="shared" si="0"/>
        <v>1.57</v>
      </c>
      <c r="I14">
        <f t="shared" si="1"/>
        <v>1.84</v>
      </c>
      <c r="J14">
        <f t="shared" si="2"/>
        <v>2.14</v>
      </c>
      <c r="K14">
        <f t="shared" si="3"/>
        <v>2.39</v>
      </c>
    </row>
    <row r="15" spans="4:11" x14ac:dyDescent="0.25">
      <c r="D15">
        <v>1.8</v>
      </c>
      <c r="E15">
        <v>6</v>
      </c>
      <c r="F15">
        <v>0.995</v>
      </c>
      <c r="G15">
        <v>1.22</v>
      </c>
      <c r="H15">
        <f t="shared" si="0"/>
        <v>1.54</v>
      </c>
      <c r="I15">
        <f t="shared" si="1"/>
        <v>1.81</v>
      </c>
      <c r="J15">
        <f t="shared" si="2"/>
        <v>2.11</v>
      </c>
      <c r="K15">
        <f t="shared" si="3"/>
        <v>2.36</v>
      </c>
    </row>
    <row r="16" spans="4:11" x14ac:dyDescent="0.25">
      <c r="D16">
        <v>2</v>
      </c>
      <c r="E16">
        <v>7</v>
      </c>
      <c r="F16">
        <v>0.97499999999999998</v>
      </c>
      <c r="G16">
        <f t="shared" ref="G16" si="4">F16+0.22</f>
        <v>1.1950000000000001</v>
      </c>
      <c r="H16">
        <f t="shared" si="0"/>
        <v>1.5150000000000001</v>
      </c>
      <c r="I16">
        <f t="shared" si="1"/>
        <v>1.7850000000000001</v>
      </c>
      <c r="J16">
        <f t="shared" si="2"/>
        <v>2.085</v>
      </c>
      <c r="K16">
        <f t="shared" si="3"/>
        <v>2.335</v>
      </c>
    </row>
    <row r="17" spans="4:11" x14ac:dyDescent="0.25">
      <c r="D17">
        <v>2.2000000000000002</v>
      </c>
      <c r="E17">
        <v>8</v>
      </c>
      <c r="F17">
        <v>0.96</v>
      </c>
      <c r="G17">
        <f>F17+0.22</f>
        <v>1.18</v>
      </c>
      <c r="H17">
        <f t="shared" si="0"/>
        <v>1.5</v>
      </c>
      <c r="I17">
        <f t="shared" si="1"/>
        <v>1.77</v>
      </c>
      <c r="J17">
        <f t="shared" si="2"/>
        <v>2.0699999999999998</v>
      </c>
      <c r="K17">
        <f t="shared" si="3"/>
        <v>2.3199999999999998</v>
      </c>
    </row>
    <row r="18" spans="4:11" x14ac:dyDescent="0.25">
      <c r="D18">
        <v>2.4</v>
      </c>
      <c r="E18">
        <v>9</v>
      </c>
      <c r="F18">
        <v>0.95</v>
      </c>
      <c r="G18">
        <f t="shared" ref="G18:G20" si="5">F18+0.22</f>
        <v>1.17</v>
      </c>
      <c r="H18">
        <f t="shared" si="0"/>
        <v>1.49</v>
      </c>
      <c r="I18">
        <f t="shared" si="1"/>
        <v>1.76</v>
      </c>
      <c r="J18">
        <f t="shared" si="2"/>
        <v>2.06</v>
      </c>
      <c r="K18">
        <f t="shared" si="3"/>
        <v>2.31</v>
      </c>
    </row>
    <row r="19" spans="4:11" x14ac:dyDescent="0.25">
      <c r="D19">
        <v>2.6</v>
      </c>
      <c r="E19">
        <v>10</v>
      </c>
      <c r="F19">
        <v>0.94</v>
      </c>
      <c r="G19">
        <f t="shared" si="5"/>
        <v>1.1599999999999999</v>
      </c>
      <c r="H19">
        <f t="shared" si="0"/>
        <v>1.48</v>
      </c>
      <c r="I19">
        <f t="shared" si="1"/>
        <v>1.75</v>
      </c>
      <c r="J19">
        <f t="shared" si="2"/>
        <v>2.0499999999999998</v>
      </c>
      <c r="K19">
        <f t="shared" si="3"/>
        <v>2.2999999999999998</v>
      </c>
    </row>
    <row r="20" spans="4:11" x14ac:dyDescent="0.25">
      <c r="D20">
        <v>2.6</v>
      </c>
      <c r="E20">
        <v>11</v>
      </c>
      <c r="F20">
        <v>0.93</v>
      </c>
      <c r="G20">
        <f t="shared" si="5"/>
        <v>1.1500000000000001</v>
      </c>
      <c r="H20">
        <f t="shared" si="0"/>
        <v>1.4700000000000002</v>
      </c>
      <c r="I20">
        <f t="shared" si="1"/>
        <v>1.7400000000000002</v>
      </c>
      <c r="J20">
        <f t="shared" si="2"/>
        <v>2.04</v>
      </c>
      <c r="K20">
        <f t="shared" si="3"/>
        <v>2.29</v>
      </c>
    </row>
    <row r="21" spans="4:11" x14ac:dyDescent="0.25">
      <c r="D21">
        <v>2.6</v>
      </c>
      <c r="E21">
        <v>12</v>
      </c>
      <c r="F21">
        <v>0.92</v>
      </c>
      <c r="G21">
        <f>F21+0.22</f>
        <v>1.1400000000000001</v>
      </c>
      <c r="H21">
        <f t="shared" si="0"/>
        <v>1.4600000000000002</v>
      </c>
      <c r="I21">
        <f t="shared" si="1"/>
        <v>1.7300000000000002</v>
      </c>
      <c r="J21">
        <f t="shared" si="2"/>
        <v>2.0300000000000002</v>
      </c>
      <c r="K21">
        <f t="shared" si="3"/>
        <v>2.2800000000000002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Courbe</vt:lpstr>
      <vt:lpstr>Feuil5</vt:lpstr>
      <vt:lpstr>Feuil2</vt:lpstr>
      <vt:lpstr>Feuil3</vt:lpstr>
    </vt:vector>
  </TitlesOfParts>
  <Company>Geolab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Geolab</dc:creator>
  <cp:lastModifiedBy>Geolab</cp:lastModifiedBy>
  <cp:lastPrinted>2021-07-04T14:07:13Z</cp:lastPrinted>
  <dcterms:created xsi:type="dcterms:W3CDTF">2021-06-04T10:42:06Z</dcterms:created>
  <dcterms:modified xsi:type="dcterms:W3CDTF">2021-07-09T13:20:38Z</dcterms:modified>
</cp:coreProperties>
</file>